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OneDrive - Gymnázium a Letecká střední odborná škola Moravská Třebová\Plocha\světla\ezak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E19" i="1"/>
  <c r="F19" i="1" s="1"/>
  <c r="C17" i="1"/>
  <c r="C20" i="1" s="1"/>
  <c r="E3" i="1" l="1"/>
  <c r="F3" i="1" s="1"/>
  <c r="E4" i="1"/>
  <c r="F4" i="1" s="1"/>
  <c r="E5" i="1"/>
  <c r="F5" i="1" s="1"/>
  <c r="E6" i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20" i="1"/>
  <c r="F20" i="1" s="1"/>
  <c r="F22" i="1" l="1"/>
  <c r="F23" i="1" s="1"/>
  <c r="F24" i="1" s="1"/>
  <c r="F6" i="1"/>
</calcChain>
</file>

<file path=xl/sharedStrings.xml><?xml version="1.0" encoding="utf-8"?>
<sst xmlns="http://schemas.openxmlformats.org/spreadsheetml/2006/main" count="38" uniqueCount="38">
  <si>
    <t>Název</t>
  </si>
  <si>
    <t>ks</t>
  </si>
  <si>
    <t>cena/ks</t>
  </si>
  <si>
    <t>DPH 21%</t>
  </si>
  <si>
    <t>CELKEM BEZ DPH</t>
  </si>
  <si>
    <t>CELKEM S DPH</t>
  </si>
  <si>
    <t>Likvidace demontovaného vybavení a vybouraných hmot</t>
  </si>
  <si>
    <t>DPH</t>
  </si>
  <si>
    <t>Dodavatel do termínu předložení nabídky dodá vzorky, jinak bude vyloučen.</t>
  </si>
  <si>
    <t>Dodavatel předloží v rámci nabídky požadované doklady:</t>
  </si>
  <si>
    <t>V případě nedodání v rámci nabídky bude vyloučen.</t>
  </si>
  <si>
    <r>
      <t xml:space="preserve">Stará budova - vypínače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Celková výměna starých prvků - vypínačů. Demontáže starých prvků, likvidace odpadu, montáž nových prvků, zapojení,  revize.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</si>
  <si>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Nová budova - vypínače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Celková výměna starých prvků - vypínačů. Demontáže starých prvků, likvidace odpadu, montáž nových prvků, zapojení,  revize.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</si>
  <si>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Budova přístavby - vypínače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Celková výměna starých prvků - vypínačů. Demontáže starých prvků, likvidace odpadu, montáž nových prvků, zapojení,  revize.</t>
    </r>
    <r>
      <rPr>
        <sz val="11"/>
        <color theme="1"/>
        <rFont val="Calibri"/>
        <family val="2"/>
        <scheme val="minor"/>
      </rPr>
      <t xml:space="preserve"> 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</si>
  <si>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Doložit vzorek svítidel pro montáž v učebnách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</si>
  <si>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Doložit vzorek svítidel pro montáž na chodby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</si>
  <si>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Doložit vzorek svítidel pro montáž do tělocvičny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</si>
  <si>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Doložit vzorek vypínačů a zásuvek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</si>
  <si>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Oprávnění vydané technickou inspekcí České republiky</t>
    </r>
  </si>
  <si>
    <r>
      <t>2.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Doklad - potvrzení podle přílohy č.4 nařízení vlady č.194/2022 Sb., o požadavcích na odbornou způsobilost k výkonu činnosti na elektrických zařízeních a na odbornou způsobilost v elektrotechnice. </t>
    </r>
  </si>
  <si>
    <t>Celkem Bez DPH</t>
  </si>
  <si>
    <t>cena celkem s DPH</t>
  </si>
  <si>
    <r>
      <t xml:space="preserve">Stará budova - osvětlení učebny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Osvětlení - mřížková svítidla (omezené UGR), LLL5000RM2KVM4NDMULTI/S357 - přepinatelný výkon 2900/3600/4600/5000lm, 21/27/33/39W 4000K, Ra80, mřížka Al matovaná, UGR 19, korpus šedý RAL9006, průběžná montáž 5x1,5, krytí IP20, životnost 80000h. Montáž nových svítidel, výměna kabeláže - elektroinstalace pro svítidla, zapojení, revize.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</si>
  <si>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  <charset val="238"/>
        <scheme val="minor"/>
      </rPr>
      <t xml:space="preserve">Nová budova - osvětlení učebny  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Osvětlení - mřížková svítidla (omezené UGR), LLL5000RM2KVM4NDMULTI/S357 - přepinatelný výkon 2900/3600/4600/5000lm, 21/27/33/39W 4000K, Ra80, mřížka Al matovaná, UGR 19, korpus šedý RAL9006, průběžná montáž 5x1,5, krytí IP20, životnost 80000h. Montáž nových svítidel, výměna kabeláže - elektroinstalace pro svítidla, zapojení, revize. </t>
    </r>
  </si>
  <si>
    <r>
      <rPr>
        <sz val="11"/>
        <color theme="1"/>
        <rFont val="Calibri"/>
        <family val="2"/>
        <charset val="238"/>
        <scheme val="minor"/>
      </rPr>
      <t xml:space="preserve">Budova přístavby - osvětlení učebny  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Osvětlení - mřížková svítidla (omezené UGR), LLL5000RM2KVM4NDMULTI/S357 - přepinatelný výkon 2900/3600/4600/5000lm, 21/27/33/39W 4000K, Ra80, mřížka Al matovaná, UGR 19, korpus šedý RAL9006, průběžná montáž 5x1,5, krytí IP20, životnost 80000h. Montáž nových svítidel, výměna kabeláže - elektroinstalace pro svítidla, zapojení, revize. </t>
    </r>
  </si>
  <si>
    <r>
      <t xml:space="preserve">Stará budova - osvětlení chodby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Osvětlení - svítidla s difuzorem KX4000M4KO/NDMULTI/S357 - přepinatelný výkon 2600/3200/3700/4200lm, 17/20/24/27W, 4000K,Ra80, průběžná montáž 5x1,5, difuzor opalizovaný vč. backlight, zvýšené krytí IP54, životnost 80000h. Montáž nových svítidel, výměna kabeláže - elektroinstalace pro svítidla, zapojení, revize. </t>
    </r>
  </si>
  <si>
    <r>
      <t xml:space="preserve">Nová budova - osvětlení chodby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Osvětlení - svítidla s difuzorem KX4000M4KO/NDMULTI/S357 - přepinatelný výkon 2600/3200/3700/4200lm, 17/20/24/27W, 4000K,Ra80, průběžná montáž 5x1,5, difuzor opalizovaný vč. backlight, zvýšené krytí IP54, životnost 80000h. Montáž nových svítidel, výměna kabeláže - elektroinstalace pro svítidla, zapojení, revize.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</si>
  <si>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Budova přístavby - osvětlení chodby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Osvětlení - svítidla s difuzorem KX4000M4KO/NDMULTI/S357 - přepinatelný výkon 2600/3200/3700/4200lm, 17/20/24/27W, 4000K,Ra80, průběžná montáž 5x1,5, difuzor opalizovaný vč. backlight, zvýšené krytí IP54, životnost 80000h. Montáž nových svítidel, výměna kabeláže - elektroinstalace pro svítidla, zapojení, revize. </t>
    </r>
  </si>
  <si>
    <t>Demontáž stavajícího osvětlení</t>
  </si>
  <si>
    <r>
      <t xml:space="preserve">Stará budova - Dvojnásobné zásuvky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Celková výměna starých prvků - zásuvek. Demontáže starých prvků, likvidace odpadu, montáž nových prvků, zapojení,  revize.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</si>
  <si>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Nová budova - Dvojnásobné zásuvky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Celková výměna starých prvků - zásuvek. Demontáže starých prvků, likvidace odpadu, montáž nových prvků, zapojení,  revize.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</si>
  <si>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Budova přístavby - Dvojnásobné zásuvky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Celková výměna starých prvků - zásuvek. Demontáže starých prvků, likvidace odpadu, montáž nových prvků, zapojení,  revize.</t>
    </r>
    <r>
      <rPr>
        <sz val="11"/>
        <color theme="1"/>
        <rFont val="Calibri"/>
        <family val="2"/>
        <scheme val="minor"/>
      </rPr>
      <t xml:space="preserve"> </t>
    </r>
  </si>
  <si>
    <t>Nové kabelové vedení pro osvětlení (pod omítkou- strop) CYKY-J 3x1,5 (m)</t>
  </si>
  <si>
    <t>Zapravení omítky</t>
  </si>
  <si>
    <t>Revize elektroinstalace budovy (zásuvky, osvětlení)</t>
  </si>
  <si>
    <r>
      <rPr>
        <sz val="14"/>
        <color theme="1"/>
        <rFont val="Calibri"/>
        <family val="2"/>
        <charset val="238"/>
        <scheme val="minor"/>
      </rPr>
      <t>Příloha 3 výzvy</t>
    </r>
    <r>
      <rPr>
        <b/>
        <sz val="14"/>
        <color theme="1"/>
        <rFont val="Calibri"/>
        <family val="2"/>
        <charset val="238"/>
        <scheme val="minor"/>
      </rPr>
      <t xml:space="preserve">
Podrobná specifikace předmětu zakázky
 Dodávka a výměna osvětlení, vypínačů, zásuvek ve škole 
Maximální cena zakázky včetně DPH: 1 900 000,00 Kč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</si>
  <si>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rozsahu montáže, opravy, revize a zkoušky elektrických zařízení</t>
    </r>
  </si>
  <si>
    <r>
      <t xml:space="preserve">Stará budova - osvětlení tělocvična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Osvětlení - svítidlo LED 2M4PCNV1/1400ND, ZÁV., 61W 7900LM 4000K, IP65, 1220MM PRISM.
kryt, sada montážní pro příslušné svítidlo pro přisazenou montáž, odolné provedení do tělocvičny. Demontáže starých svítidel, likvidace odpadu, montáž nových svítidel, výměna kabeláže - elektroinstalace pro svítidla, zapojení, revize.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</si>
</sst>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4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3" fontId="0" fillId="0" borderId="1" xfId="0" applyNumberFormat="1" applyBorder="1" applyAlignment="1">
      <alignment vertical="center"/>
    </xf>
    <xf numFmtId="0" fontId="4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 indent="10"/>
    </xf>
    <xf numFmtId="0" fontId="11" fillId="0" borderId="0" xfId="0" applyFont="1" applyAlignment="1">
      <alignment horizontal="left" vertical="center" wrapText="1" indent="5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 indent="5"/>
    </xf>
    <xf numFmtId="0" fontId="3" fillId="0" borderId="0" xfId="0" applyFont="1" applyAlignment="1">
      <alignment horizontal="left" vertical="center" indent="5"/>
    </xf>
    <xf numFmtId="9" fontId="0" fillId="0" borderId="1" xfId="0" applyNumberFormat="1" applyBorder="1" applyAlignment="1">
      <alignment vertical="center"/>
    </xf>
    <xf numFmtId="0" fontId="2" fillId="0" borderId="0" xfId="0" applyFont="1" applyAlignment="1">
      <alignment horizontal="left" vertical="center" indent="1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9" zoomScale="110" zoomScaleNormal="110" workbookViewId="0">
      <selection activeCell="E34" sqref="E34"/>
    </sheetView>
  </sheetViews>
  <sheetFormatPr defaultRowHeight="15" x14ac:dyDescent="0.25"/>
  <cols>
    <col min="1" max="1" width="5.140625" style="6" customWidth="1"/>
    <col min="2" max="2" width="83.42578125" customWidth="1"/>
    <col min="3" max="3" width="5.5703125" style="6" customWidth="1"/>
    <col min="5" max="5" width="16.5703125" customWidth="1"/>
    <col min="6" max="6" width="16.85546875" customWidth="1"/>
    <col min="7" max="7" width="13.28515625" customWidth="1"/>
  </cols>
  <sheetData>
    <row r="1" spans="1:7" s="12" customFormat="1" ht="156" customHeight="1" x14ac:dyDescent="0.3">
      <c r="A1" s="29" t="s">
        <v>35</v>
      </c>
      <c r="B1" s="30"/>
      <c r="C1" s="30"/>
      <c r="D1" s="30"/>
      <c r="E1" s="30"/>
      <c r="F1" s="30"/>
      <c r="G1" s="30"/>
    </row>
    <row r="2" spans="1:7" s="15" customFormat="1" x14ac:dyDescent="0.25">
      <c r="A2" s="13"/>
      <c r="B2" s="14" t="s">
        <v>0</v>
      </c>
      <c r="C2" s="13" t="s">
        <v>1</v>
      </c>
      <c r="D2" s="13" t="s">
        <v>2</v>
      </c>
      <c r="E2" s="13" t="s">
        <v>20</v>
      </c>
      <c r="F2" s="13" t="s">
        <v>21</v>
      </c>
      <c r="G2" s="13" t="s">
        <v>7</v>
      </c>
    </row>
    <row r="3" spans="1:7" ht="63" x14ac:dyDescent="0.25">
      <c r="A3" s="5">
        <v>1</v>
      </c>
      <c r="B3" s="17" t="s">
        <v>22</v>
      </c>
      <c r="C3" s="5">
        <v>125</v>
      </c>
      <c r="D3" s="18">
        <v>0</v>
      </c>
      <c r="E3" s="18">
        <f>C3*D3</f>
        <v>0</v>
      </c>
      <c r="F3" s="18">
        <f>E3+(E3*G3)</f>
        <v>0</v>
      </c>
      <c r="G3" s="27">
        <v>0.21</v>
      </c>
    </row>
    <row r="4" spans="1:7" ht="63" x14ac:dyDescent="0.25">
      <c r="A4" s="5">
        <v>2</v>
      </c>
      <c r="B4" s="24" t="s">
        <v>23</v>
      </c>
      <c r="C4" s="5">
        <v>83</v>
      </c>
      <c r="D4" s="18">
        <v>0</v>
      </c>
      <c r="E4" s="18">
        <f t="shared" ref="E4:E20" si="0">C4*D4</f>
        <v>0</v>
      </c>
      <c r="F4" s="18">
        <f t="shared" ref="F4:F20" si="1">E4+(E4*G4)</f>
        <v>0</v>
      </c>
      <c r="G4" s="27">
        <v>0.21</v>
      </c>
    </row>
    <row r="5" spans="1:7" ht="63" x14ac:dyDescent="0.25">
      <c r="A5" s="5">
        <v>3</v>
      </c>
      <c r="B5" s="24" t="s">
        <v>24</v>
      </c>
      <c r="C5" s="5">
        <v>98</v>
      </c>
      <c r="D5" s="18">
        <v>0</v>
      </c>
      <c r="E5" s="18">
        <f t="shared" si="0"/>
        <v>0</v>
      </c>
      <c r="F5" s="18">
        <f t="shared" si="1"/>
        <v>0</v>
      </c>
      <c r="G5" s="27">
        <v>0.21</v>
      </c>
    </row>
    <row r="6" spans="1:7" ht="63" x14ac:dyDescent="0.25">
      <c r="A6" s="5">
        <v>4</v>
      </c>
      <c r="B6" s="17" t="s">
        <v>25</v>
      </c>
      <c r="C6" s="5">
        <v>20</v>
      </c>
      <c r="D6" s="18">
        <v>0</v>
      </c>
      <c r="E6" s="18">
        <f t="shared" si="0"/>
        <v>0</v>
      </c>
      <c r="F6" s="18">
        <f t="shared" si="1"/>
        <v>0</v>
      </c>
      <c r="G6" s="27">
        <v>0.21</v>
      </c>
    </row>
    <row r="7" spans="1:7" ht="63" x14ac:dyDescent="0.25">
      <c r="A7" s="5">
        <v>5</v>
      </c>
      <c r="B7" s="17" t="s">
        <v>26</v>
      </c>
      <c r="C7" s="5">
        <v>31</v>
      </c>
      <c r="D7" s="18">
        <v>0</v>
      </c>
      <c r="E7" s="18">
        <f t="shared" si="0"/>
        <v>0</v>
      </c>
      <c r="F7" s="18">
        <f t="shared" si="1"/>
        <v>0</v>
      </c>
      <c r="G7" s="27">
        <v>0.21</v>
      </c>
    </row>
    <row r="8" spans="1:7" ht="75" customHeight="1" x14ac:dyDescent="0.25">
      <c r="A8" s="5">
        <v>6</v>
      </c>
      <c r="B8" s="17" t="s">
        <v>27</v>
      </c>
      <c r="C8" s="5">
        <v>21</v>
      </c>
      <c r="D8" s="18">
        <v>0</v>
      </c>
      <c r="E8" s="18">
        <f t="shared" si="0"/>
        <v>0</v>
      </c>
      <c r="F8" s="18">
        <f t="shared" si="1"/>
        <v>0</v>
      </c>
      <c r="G8" s="27">
        <v>0.21</v>
      </c>
    </row>
    <row r="9" spans="1:7" ht="39" x14ac:dyDescent="0.25">
      <c r="A9" s="5">
        <v>7</v>
      </c>
      <c r="B9" s="17" t="s">
        <v>11</v>
      </c>
      <c r="C9" s="5">
        <v>74</v>
      </c>
      <c r="D9" s="18">
        <v>0</v>
      </c>
      <c r="E9" s="18">
        <f t="shared" si="0"/>
        <v>0</v>
      </c>
      <c r="F9" s="18">
        <f t="shared" si="1"/>
        <v>0</v>
      </c>
      <c r="G9" s="27">
        <v>0.21</v>
      </c>
    </row>
    <row r="10" spans="1:7" ht="39" x14ac:dyDescent="0.25">
      <c r="A10" s="5">
        <v>8</v>
      </c>
      <c r="B10" s="17" t="s">
        <v>12</v>
      </c>
      <c r="C10" s="5">
        <v>52</v>
      </c>
      <c r="D10" s="18">
        <v>0</v>
      </c>
      <c r="E10" s="18">
        <f t="shared" si="0"/>
        <v>0</v>
      </c>
      <c r="F10" s="18">
        <f t="shared" si="1"/>
        <v>0</v>
      </c>
      <c r="G10" s="27">
        <v>0.21</v>
      </c>
    </row>
    <row r="11" spans="1:7" ht="39" x14ac:dyDescent="0.25">
      <c r="A11" s="5">
        <v>9</v>
      </c>
      <c r="B11" s="17" t="s">
        <v>13</v>
      </c>
      <c r="C11" s="5">
        <v>54</v>
      </c>
      <c r="D11" s="18">
        <v>0</v>
      </c>
      <c r="E11" s="18">
        <f t="shared" si="0"/>
        <v>0</v>
      </c>
      <c r="F11" s="18">
        <f t="shared" si="1"/>
        <v>0</v>
      </c>
      <c r="G11" s="27">
        <v>0.21</v>
      </c>
    </row>
    <row r="12" spans="1:7" ht="39" x14ac:dyDescent="0.25">
      <c r="A12" s="5">
        <v>10</v>
      </c>
      <c r="B12" s="17" t="s">
        <v>29</v>
      </c>
      <c r="C12" s="5">
        <v>78</v>
      </c>
      <c r="D12" s="18">
        <v>0</v>
      </c>
      <c r="E12" s="18">
        <f t="shared" si="0"/>
        <v>0</v>
      </c>
      <c r="F12" s="18">
        <f t="shared" si="1"/>
        <v>0</v>
      </c>
      <c r="G12" s="27">
        <v>0.21</v>
      </c>
    </row>
    <row r="13" spans="1:7" ht="39" x14ac:dyDescent="0.25">
      <c r="A13" s="5">
        <v>11</v>
      </c>
      <c r="B13" s="17" t="s">
        <v>30</v>
      </c>
      <c r="C13" s="5">
        <v>45</v>
      </c>
      <c r="D13" s="18">
        <v>0</v>
      </c>
      <c r="E13" s="18">
        <f t="shared" si="0"/>
        <v>0</v>
      </c>
      <c r="F13" s="18">
        <f t="shared" si="1"/>
        <v>0</v>
      </c>
      <c r="G13" s="27">
        <v>0.21</v>
      </c>
    </row>
    <row r="14" spans="1:7" ht="39" x14ac:dyDescent="0.25">
      <c r="A14" s="5">
        <v>12</v>
      </c>
      <c r="B14" s="17" t="s">
        <v>31</v>
      </c>
      <c r="C14" s="5">
        <v>71</v>
      </c>
      <c r="D14" s="18">
        <v>0</v>
      </c>
      <c r="E14" s="18">
        <f t="shared" si="0"/>
        <v>0</v>
      </c>
      <c r="F14" s="18">
        <f t="shared" si="1"/>
        <v>0</v>
      </c>
      <c r="G14" s="27">
        <v>0.21</v>
      </c>
    </row>
    <row r="15" spans="1:7" ht="63" x14ac:dyDescent="0.25">
      <c r="A15" s="5">
        <v>13</v>
      </c>
      <c r="B15" s="17" t="s">
        <v>37</v>
      </c>
      <c r="C15" s="5">
        <v>12</v>
      </c>
      <c r="D15" s="18">
        <v>0</v>
      </c>
      <c r="E15" s="18">
        <f t="shared" si="0"/>
        <v>0</v>
      </c>
      <c r="F15" s="18">
        <f t="shared" si="1"/>
        <v>0</v>
      </c>
      <c r="G15" s="27">
        <v>0.21</v>
      </c>
    </row>
    <row r="16" spans="1:7" x14ac:dyDescent="0.25">
      <c r="A16" s="5">
        <v>14</v>
      </c>
      <c r="B16" s="16" t="s">
        <v>32</v>
      </c>
      <c r="C16" s="5">
        <v>1500</v>
      </c>
      <c r="D16" s="18">
        <v>0</v>
      </c>
      <c r="E16" s="18">
        <f t="shared" si="0"/>
        <v>0</v>
      </c>
      <c r="F16" s="18">
        <f t="shared" si="1"/>
        <v>0</v>
      </c>
      <c r="G16" s="27">
        <v>0.21</v>
      </c>
    </row>
    <row r="17" spans="1:7" x14ac:dyDescent="0.25">
      <c r="A17" s="5">
        <v>15</v>
      </c>
      <c r="B17" s="4" t="s">
        <v>28</v>
      </c>
      <c r="C17" s="5">
        <f>C3+C4+C5+C6+C7+C8</f>
        <v>378</v>
      </c>
      <c r="D17" s="18">
        <v>0</v>
      </c>
      <c r="E17" s="18">
        <f t="shared" si="0"/>
        <v>0</v>
      </c>
      <c r="F17" s="18">
        <f t="shared" si="1"/>
        <v>0</v>
      </c>
      <c r="G17" s="27">
        <v>0.21</v>
      </c>
    </row>
    <row r="18" spans="1:7" x14ac:dyDescent="0.25">
      <c r="A18" s="5">
        <v>16</v>
      </c>
      <c r="B18" s="4" t="s">
        <v>34</v>
      </c>
      <c r="C18" s="5">
        <v>1</v>
      </c>
      <c r="D18" s="18">
        <v>0</v>
      </c>
      <c r="E18" s="18">
        <f t="shared" si="0"/>
        <v>0</v>
      </c>
      <c r="F18" s="18">
        <f t="shared" si="1"/>
        <v>0</v>
      </c>
      <c r="G18" s="27">
        <v>0.21</v>
      </c>
    </row>
    <row r="19" spans="1:7" x14ac:dyDescent="0.25">
      <c r="A19" s="5">
        <v>17</v>
      </c>
      <c r="B19" s="4" t="s">
        <v>33</v>
      </c>
      <c r="C19" s="5">
        <v>378</v>
      </c>
      <c r="D19" s="18">
        <v>0</v>
      </c>
      <c r="E19" s="18">
        <f t="shared" si="0"/>
        <v>0</v>
      </c>
      <c r="F19" s="18">
        <f t="shared" si="1"/>
        <v>0</v>
      </c>
      <c r="G19" s="27">
        <v>0.21</v>
      </c>
    </row>
    <row r="20" spans="1:7" x14ac:dyDescent="0.25">
      <c r="A20" s="5">
        <v>18</v>
      </c>
      <c r="B20" s="4" t="s">
        <v>6</v>
      </c>
      <c r="C20" s="5">
        <f>C17</f>
        <v>378</v>
      </c>
      <c r="D20" s="18">
        <v>0</v>
      </c>
      <c r="E20" s="18">
        <f t="shared" si="0"/>
        <v>0</v>
      </c>
      <c r="F20" s="18">
        <f t="shared" si="1"/>
        <v>0</v>
      </c>
      <c r="G20" s="27">
        <v>0.21</v>
      </c>
    </row>
    <row r="22" spans="1:7" x14ac:dyDescent="0.25">
      <c r="B22" s="1" t="s">
        <v>4</v>
      </c>
      <c r="C22" s="7"/>
      <c r="D22" s="9"/>
      <c r="E22" s="9"/>
      <c r="F22" s="9">
        <f>SUM(E3:E20)</f>
        <v>0</v>
      </c>
      <c r="G22" s="9"/>
    </row>
    <row r="23" spans="1:7" x14ac:dyDescent="0.25">
      <c r="B23" s="2" t="s">
        <v>3</v>
      </c>
      <c r="D23" s="10"/>
      <c r="E23" s="10"/>
      <c r="F23" s="10">
        <f t="shared" ref="F23" si="2">F22*0.21</f>
        <v>0</v>
      </c>
      <c r="G23" s="10"/>
    </row>
    <row r="24" spans="1:7" x14ac:dyDescent="0.25">
      <c r="B24" s="3" t="s">
        <v>5</v>
      </c>
      <c r="C24" s="8"/>
      <c r="D24" s="11"/>
      <c r="E24" s="11"/>
      <c r="F24" s="11">
        <f t="shared" ref="F24" si="3">F23+F22</f>
        <v>0</v>
      </c>
      <c r="G24" s="11"/>
    </row>
    <row r="27" spans="1:7" x14ac:dyDescent="0.25">
      <c r="B27" s="20" t="s">
        <v>8</v>
      </c>
    </row>
    <row r="28" spans="1:7" x14ac:dyDescent="0.25">
      <c r="B28" s="25" t="s">
        <v>14</v>
      </c>
    </row>
    <row r="29" spans="1:7" ht="15" customHeight="1" x14ac:dyDescent="0.25">
      <c r="B29" s="25" t="s">
        <v>15</v>
      </c>
    </row>
    <row r="30" spans="1:7" x14ac:dyDescent="0.25">
      <c r="B30" s="25" t="s">
        <v>16</v>
      </c>
    </row>
    <row r="31" spans="1:7" x14ac:dyDescent="0.25">
      <c r="B31" s="26" t="s">
        <v>17</v>
      </c>
    </row>
    <row r="34" spans="2:2" ht="15.75" x14ac:dyDescent="0.25">
      <c r="B34" s="21" t="s">
        <v>9</v>
      </c>
    </row>
    <row r="35" spans="2:2" x14ac:dyDescent="0.25">
      <c r="B35" s="20" t="s">
        <v>10</v>
      </c>
    </row>
    <row r="36" spans="2:2" x14ac:dyDescent="0.25">
      <c r="B36" s="26" t="s">
        <v>18</v>
      </c>
    </row>
    <row r="37" spans="2:2" x14ac:dyDescent="0.25">
      <c r="B37" s="28" t="s">
        <v>36</v>
      </c>
    </row>
    <row r="38" spans="2:2" x14ac:dyDescent="0.25">
      <c r="B38" s="22"/>
    </row>
    <row r="39" spans="2:2" ht="45" x14ac:dyDescent="0.25">
      <c r="B39" s="23" t="s">
        <v>19</v>
      </c>
    </row>
    <row r="40" spans="2:2" x14ac:dyDescent="0.25">
      <c r="B40" s="23"/>
    </row>
    <row r="41" spans="2:2" x14ac:dyDescent="0.25">
      <c r="B41" s="19"/>
    </row>
    <row r="42" spans="2:2" x14ac:dyDescent="0.25">
      <c r="B42" s="22"/>
    </row>
    <row r="43" spans="2:2" x14ac:dyDescent="0.25">
      <c r="B43" s="22"/>
    </row>
    <row r="44" spans="2:2" x14ac:dyDescent="0.25">
      <c r="B44" s="22"/>
    </row>
    <row r="45" spans="2:2" x14ac:dyDescent="0.25">
      <c r="B45" s="22"/>
    </row>
    <row r="46" spans="2:2" x14ac:dyDescent="0.25">
      <c r="B46" s="22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UCEBNY</dc:creator>
  <cp:lastModifiedBy>uzivatel</cp:lastModifiedBy>
  <dcterms:created xsi:type="dcterms:W3CDTF">2015-06-05T18:19:34Z</dcterms:created>
  <dcterms:modified xsi:type="dcterms:W3CDTF">2024-11-04T09:28:17Z</dcterms:modified>
</cp:coreProperties>
</file>