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AK\0.NPK\00 ZAKÁZKY 2024\69a - ZPŘ požáruční servis sterilizační techniky MB\6 Vysvětlení zadávací dokumentace\Vysvětlení ZD č. 2\"/>
    </mc:Choice>
  </mc:AlternateContent>
  <xr:revisionPtr revIDLastSave="0" documentId="13_ncr:1_{AD7EF579-B29E-4647-87BB-33898D3BC2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dubice" sheetId="9" r:id="rId1"/>
    <sheet name="Chrudim" sheetId="10" r:id="rId2"/>
    <sheet name="Litomyšl" sheetId="11" r:id="rId3"/>
    <sheet name="Ústí nad Orlicí" sheetId="12" r:id="rId4"/>
  </sheets>
  <definedNames>
    <definedName name="_xlnm._FilterDatabase" localSheetId="0" hidden="1">Pardubice!$A$4:$AR$78</definedName>
    <definedName name="_xlnm.Print_Area" localSheetId="1">Chrudim!$A$1:$R$14</definedName>
    <definedName name="_xlnm.Print_Area" localSheetId="2">Litomyšl!$A$1:$R$12</definedName>
    <definedName name="_xlnm.Print_Area" localSheetId="0">Pardubice!$A$4:$AA$120</definedName>
    <definedName name="_xlnm.Print_Area" localSheetId="3">'Ústí nad Orlicí'!$A$1:$R$13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9" i="9" l="1"/>
  <c r="Z29" i="9" s="1"/>
  <c r="Y9" i="9"/>
  <c r="Z9" i="9" s="1"/>
  <c r="Z6" i="12" l="1"/>
  <c r="AA6" i="12" s="1"/>
  <c r="Z5" i="12"/>
  <c r="AA5" i="12" s="1"/>
  <c r="Z4" i="12"/>
  <c r="AA4" i="12" s="1"/>
  <c r="Z10" i="12"/>
  <c r="AA10" i="12" s="1"/>
  <c r="Z9" i="12"/>
  <c r="AA9" i="12" s="1"/>
  <c r="Z8" i="12"/>
  <c r="AA8" i="12" s="1"/>
  <c r="AA12" i="12" l="1"/>
  <c r="Z12" i="12"/>
  <c r="Y9" i="11"/>
  <c r="Z9" i="11" s="1"/>
  <c r="Y8" i="11"/>
  <c r="Z8" i="11" s="1"/>
  <c r="Y7" i="11"/>
  <c r="Z7" i="11" s="1"/>
  <c r="Y6" i="11"/>
  <c r="Z6" i="11" s="1"/>
  <c r="Y5" i="11"/>
  <c r="Z5" i="11" s="1"/>
  <c r="Y4" i="11"/>
  <c r="Z4" i="11" s="1"/>
  <c r="Y11" i="10"/>
  <c r="Z11" i="10" s="1"/>
  <c r="Y9" i="10"/>
  <c r="Z9" i="10" s="1"/>
  <c r="Y8" i="10"/>
  <c r="Z8" i="10" s="1"/>
  <c r="Y7" i="10"/>
  <c r="Z7" i="10" s="1"/>
  <c r="Y6" i="10"/>
  <c r="Z6" i="10" s="1"/>
  <c r="Y5" i="10"/>
  <c r="Z5" i="10" s="1"/>
  <c r="Y4" i="10"/>
  <c r="Z4" i="10" s="1"/>
  <c r="Y13" i="10" l="1"/>
  <c r="Z11" i="11"/>
  <c r="Y11" i="11"/>
  <c r="Z13" i="10"/>
  <c r="Y78" i="9"/>
  <c r="U79" i="9" s="1"/>
  <c r="Z79" i="9" s="1"/>
  <c r="Y22" i="9"/>
  <c r="Z22" i="9" s="1"/>
  <c r="Y72" i="9"/>
  <c r="Y69" i="9"/>
  <c r="Z69" i="9" s="1"/>
  <c r="Y66" i="9"/>
  <c r="Z66" i="9" s="1"/>
  <c r="Y54" i="9"/>
  <c r="Z54" i="9" s="1"/>
  <c r="Y48" i="9"/>
  <c r="Z48" i="9" s="1"/>
  <c r="Y47" i="9"/>
  <c r="Z47" i="9" s="1"/>
  <c r="Y38" i="9"/>
  <c r="Z38" i="9" s="1"/>
  <c r="Y19" i="9"/>
  <c r="Z19" i="9" s="1"/>
  <c r="Y16" i="9"/>
  <c r="Z16" i="9" s="1"/>
  <c r="Y15" i="9"/>
  <c r="Z15" i="9" s="1"/>
  <c r="Y14" i="9"/>
  <c r="Z14" i="9" s="1"/>
  <c r="Y13" i="9"/>
  <c r="Z13" i="9" s="1"/>
  <c r="Y75" i="9"/>
  <c r="Z75" i="9" s="1"/>
  <c r="Y63" i="9"/>
  <c r="U64" i="9" s="1"/>
  <c r="Z64" i="9" s="1"/>
  <c r="Y60" i="9"/>
  <c r="U61" i="9" s="1"/>
  <c r="Z61" i="9" s="1"/>
  <c r="Y57" i="9"/>
  <c r="U58" i="9" s="1"/>
  <c r="Z58" i="9" s="1"/>
  <c r="Y51" i="9"/>
  <c r="U52" i="9" s="1"/>
  <c r="Y44" i="9"/>
  <c r="U45" i="9" s="1"/>
  <c r="Z45" i="9" s="1"/>
  <c r="Y41" i="9"/>
  <c r="Z41" i="9" s="1"/>
  <c r="Y40" i="9"/>
  <c r="Z40" i="9" s="1"/>
  <c r="Y39" i="9"/>
  <c r="Z39" i="9" s="1"/>
  <c r="Y37" i="9"/>
  <c r="Z37" i="9" s="1"/>
  <c r="Y34" i="9"/>
  <c r="Z34" i="9" s="1"/>
  <c r="Y31" i="9"/>
  <c r="U32" i="9" s="1"/>
  <c r="Z32" i="9" s="1"/>
  <c r="Y25" i="9"/>
  <c r="U26" i="9" s="1"/>
  <c r="Z26" i="9" s="1"/>
  <c r="X82" i="9" l="1"/>
  <c r="Z78" i="9"/>
  <c r="U76" i="9"/>
  <c r="Z76" i="9" s="1"/>
  <c r="U49" i="9"/>
  <c r="Z49" i="9" s="1"/>
  <c r="U23" i="9"/>
  <c r="Z23" i="9" s="1"/>
  <c r="U70" i="9"/>
  <c r="Z70" i="9" s="1"/>
  <c r="U55" i="9"/>
  <c r="Z55" i="9" s="1"/>
  <c r="U67" i="9"/>
  <c r="Z67" i="9" s="1"/>
  <c r="U73" i="9"/>
  <c r="Z73" i="9" s="1"/>
  <c r="Z72" i="9"/>
  <c r="U7" i="9"/>
  <c r="Z7" i="9" s="1"/>
  <c r="U20" i="9"/>
  <c r="Z20" i="9" s="1"/>
  <c r="U42" i="9"/>
  <c r="Z42" i="9" s="1"/>
  <c r="U35" i="9"/>
  <c r="Z35" i="9" s="1"/>
  <c r="U11" i="9"/>
  <c r="Z11" i="9" s="1"/>
  <c r="U17" i="9"/>
  <c r="Z17" i="9" s="1"/>
  <c r="Z63" i="9"/>
  <c r="Z25" i="9"/>
  <c r="Z57" i="9"/>
  <c r="Z60" i="9"/>
  <c r="Z52" i="9"/>
  <c r="Z44" i="9"/>
  <c r="Z51" i="9"/>
  <c r="Z31" i="9"/>
  <c r="Z82" i="9" l="1"/>
</calcChain>
</file>

<file path=xl/sharedStrings.xml><?xml version="1.0" encoding="utf-8"?>
<sst xmlns="http://schemas.openxmlformats.org/spreadsheetml/2006/main" count="713" uniqueCount="249">
  <si>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</si>
  <si>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</si>
  <si>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</si>
  <si>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</si>
  <si>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</si>
  <si>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</si>
  <si>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</si>
  <si>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</si>
  <si>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</si>
  <si>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</si>
  <si>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</si>
  <si>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Kč/ks</t>
  </si>
  <si>
    <t>v noci (22-6 h):</t>
  </si>
  <si>
    <t>Kč/hod.</t>
  </si>
  <si>
    <t>Kč/km</t>
  </si>
  <si>
    <t>R</t>
  </si>
  <si>
    <t>Q</t>
  </si>
  <si>
    <t>P</t>
  </si>
  <si>
    <t>ano</t>
  </si>
  <si>
    <t>Specifikace servisu:</t>
  </si>
  <si>
    <t>sjednáno:</t>
  </si>
  <si>
    <t>poznámka:</t>
  </si>
  <si>
    <t>záznamy elektronicky:</t>
  </si>
  <si>
    <t>ne</t>
  </si>
  <si>
    <t>v termínu: dle plánu</t>
  </si>
  <si>
    <t>BO = běžné opravy</t>
  </si>
  <si>
    <t>IP = instruktáže personálu</t>
  </si>
  <si>
    <t>Cestovné:</t>
  </si>
  <si>
    <t>Jízdné os. auto:</t>
  </si>
  <si>
    <t xml:space="preserve">Čas na cestě </t>
  </si>
  <si>
    <t>Dojezd technika:</t>
  </si>
  <si>
    <t>Příplatky za práci:</t>
  </si>
  <si>
    <t xml:space="preserve">hodinové sazby </t>
  </si>
  <si>
    <t>v nepracovní dny:</t>
  </si>
  <si>
    <t>Nebude účtován.</t>
  </si>
  <si>
    <t>sterilizátor parní</t>
  </si>
  <si>
    <t>12.</t>
  </si>
  <si>
    <t>měsíčně na adresu:</t>
  </si>
  <si>
    <t>výrobní číslo</t>
  </si>
  <si>
    <t>Plán servisu</t>
  </si>
  <si>
    <t>T</t>
  </si>
  <si>
    <t>T = provozní revize TNS (tlak. nádob)</t>
  </si>
  <si>
    <t>BO</t>
  </si>
  <si>
    <t>Kč/rok</t>
  </si>
  <si>
    <t>Kč/měsíc</t>
  </si>
  <si>
    <t>Seznam přístrojů a ceny bez DPH:</t>
  </si>
  <si>
    <t xml:space="preserve">Paušální sazba celkem bez oprav, cestovného a materiálu:  </t>
  </si>
  <si>
    <t>paušál:</t>
  </si>
  <si>
    <t>K</t>
  </si>
  <si>
    <t>V</t>
  </si>
  <si>
    <t>E = revize elektro</t>
  </si>
  <si>
    <t>v termínu roční prohlídky</t>
  </si>
  <si>
    <t>K = kalibrace měřících systémů teploty a tlaku</t>
  </si>
  <si>
    <t>model přístroje</t>
  </si>
  <si>
    <t>sterilizátor parní prokládací</t>
  </si>
  <si>
    <t>inventární číslo</t>
  </si>
  <si>
    <t>Celkem za oddělení</t>
  </si>
  <si>
    <t>Sterimat 354.2</t>
  </si>
  <si>
    <t>HS 62A</t>
  </si>
  <si>
    <t>HS 401A</t>
  </si>
  <si>
    <t>Sterimat 5104.2</t>
  </si>
  <si>
    <t>83023</t>
  </si>
  <si>
    <t>871314</t>
  </si>
  <si>
    <t>96009</t>
  </si>
  <si>
    <t>892402</t>
  </si>
  <si>
    <t>95021</t>
  </si>
  <si>
    <t>95050</t>
  </si>
  <si>
    <t>030603</t>
  </si>
  <si>
    <t>96028</t>
  </si>
  <si>
    <t>96031</t>
  </si>
  <si>
    <t>HS 402A</t>
  </si>
  <si>
    <t>Sterimat 574.2</t>
  </si>
  <si>
    <t>HS 122A</t>
  </si>
  <si>
    <t>080598</t>
  </si>
  <si>
    <t>Stericell 222</t>
  </si>
  <si>
    <t>Q = čtvrtletní prohlídka a údržba (BTK)</t>
  </si>
  <si>
    <t>P = půlroční prohlídka a údržba (BTK)</t>
  </si>
  <si>
    <t>R = roční prohlídka a údržba (BTK)</t>
  </si>
  <si>
    <t>BTK</t>
  </si>
  <si>
    <t>030602</t>
  </si>
  <si>
    <t>sterilizátor horkovzdušný</t>
  </si>
  <si>
    <t>m</t>
  </si>
  <si>
    <t>00707400</t>
  </si>
  <si>
    <t>00707300</t>
  </si>
  <si>
    <t>PO = pohotovost</t>
  </si>
  <si>
    <t>označené přístroje v nepracovní dny 8:00 - 18:00</t>
  </si>
  <si>
    <t>PO</t>
  </si>
  <si>
    <t>Kč/m.</t>
  </si>
  <si>
    <t>sterilizátor parní prokl.</t>
  </si>
  <si>
    <t>viz kontakty objednatele</t>
  </si>
  <si>
    <r>
      <t xml:space="preserve">nástup na opravu do: </t>
    </r>
    <r>
      <rPr>
        <b/>
        <sz val="8"/>
        <rFont val="Arial CE"/>
        <charset val="238"/>
      </rPr>
      <t>24 hodin / 12 hodin *)</t>
    </r>
  </si>
  <si>
    <t>m = měsíční kontrola pojistných ventilů</t>
  </si>
  <si>
    <t>v souladu s požadavkem ČSN 690012</t>
  </si>
  <si>
    <t>Stericell 55</t>
  </si>
  <si>
    <t>STR00844</t>
  </si>
  <si>
    <t>142616</t>
  </si>
  <si>
    <t>Unisteri 336-2 ED</t>
  </si>
  <si>
    <t>Traumatologie ambulance - 141400</t>
  </si>
  <si>
    <t>Oční sál - 135600</t>
  </si>
  <si>
    <t>Klinická biochemie laboratoř - 150500</t>
  </si>
  <si>
    <t>Mikrobiologie laboratoř - 152500</t>
  </si>
  <si>
    <t>Unisteri HP 336-1 ED</t>
  </si>
  <si>
    <t>5140668</t>
  </si>
  <si>
    <t>5140701</t>
  </si>
  <si>
    <t>Porodnicko-gynekologické sály - 138600</t>
  </si>
  <si>
    <t>Transfúzní oddělení laboratoř - 156500</t>
  </si>
  <si>
    <t>Patologie laboratoř - 153500</t>
  </si>
  <si>
    <t>ORL sál - 134600</t>
  </si>
  <si>
    <t>C150995</t>
  </si>
  <si>
    <t>Ústní, čelistní a obličejová chirurgie ambulance - 136400</t>
  </si>
  <si>
    <t>5140666</t>
  </si>
  <si>
    <t>231800</t>
  </si>
  <si>
    <t>849300</t>
  </si>
  <si>
    <t>346900</t>
  </si>
  <si>
    <t>298800</t>
  </si>
  <si>
    <t>349500</t>
  </si>
  <si>
    <t>346800</t>
  </si>
  <si>
    <t>Q10022</t>
  </si>
  <si>
    <t>141828</t>
  </si>
  <si>
    <t>Stericell 111</t>
  </si>
  <si>
    <t>Stericell 404</t>
  </si>
  <si>
    <t>C161058</t>
  </si>
  <si>
    <t>Paušální sazba bez DPH</t>
  </si>
  <si>
    <t>Název oddělení / druh přístroje</t>
  </si>
  <si>
    <t>171633</t>
  </si>
  <si>
    <t>171634</t>
  </si>
  <si>
    <t>5170801</t>
  </si>
  <si>
    <t>Ústní, čelistní a obličejová chirurgie sál - 136600</t>
  </si>
  <si>
    <t>Sterimat PLUS</t>
  </si>
  <si>
    <t>162651</t>
  </si>
  <si>
    <t>Oddělení soudního lékařství. laboratoř - 153501</t>
  </si>
  <si>
    <t>Sterivap HP 636-2 ED</t>
  </si>
  <si>
    <t>5171007</t>
  </si>
  <si>
    <t>Porodnicko-gynekologické sály, lůžka - 138601</t>
  </si>
  <si>
    <t>Klinická hematologie lůžka - 155100</t>
  </si>
  <si>
    <t>Urologie lůžka - 133100</t>
  </si>
  <si>
    <t>ORL lůžka - 134100</t>
  </si>
  <si>
    <t>ORL ambulance - 134400</t>
  </si>
  <si>
    <t>Ústní, čelistní a obličejová chirurgie lůžka - 136400</t>
  </si>
  <si>
    <t>Lékárna nemocnice - 170700</t>
  </si>
  <si>
    <t>Lékárna veřejnost - 170700</t>
  </si>
  <si>
    <t>zajišťuje provozovatel (vlastní zaměstnanec)</t>
  </si>
  <si>
    <t>umístění přístroje</t>
  </si>
  <si>
    <t>PBTK</t>
  </si>
  <si>
    <t>Paušální sazba           bez DPH</t>
  </si>
  <si>
    <t>Seznam přístrojů:</t>
  </si>
  <si>
    <t>Kč/hod</t>
  </si>
  <si>
    <t>Centrální sterilizace</t>
  </si>
  <si>
    <t>Venticell 111 ECO</t>
  </si>
  <si>
    <t>Lékárna</t>
  </si>
  <si>
    <t>horkovzd.sterilizátor</t>
  </si>
  <si>
    <t>Mikrobiologie</t>
  </si>
  <si>
    <t>Stericell 222 R</t>
  </si>
  <si>
    <t>022091</t>
  </si>
  <si>
    <t>Operační sál</t>
  </si>
  <si>
    <t xml:space="preserve">Paušální sazba celkem bez oprav, cestovného a materiálu:    </t>
  </si>
  <si>
    <t>km</t>
  </si>
  <si>
    <t>v termínu: dle dohody, cena viz hodinová sazba na opravy</t>
  </si>
  <si>
    <t>Vyznačené úkony po dobu záruky zdarma</t>
  </si>
  <si>
    <t>Sterivap HP E 636-2 ED</t>
  </si>
  <si>
    <t>Oční ambulance</t>
  </si>
  <si>
    <t>Ústavní lékárna</t>
  </si>
  <si>
    <t>Operační sály</t>
  </si>
  <si>
    <t>v souladu s požadavkem ČSN 690012, zajišťuje provozovatel</t>
  </si>
  <si>
    <t>v měsíci dubnu</t>
  </si>
  <si>
    <t>Stericell 111 Komfort</t>
  </si>
  <si>
    <t>B040519</t>
  </si>
  <si>
    <t>B072237</t>
  </si>
  <si>
    <t>druh přístroje</t>
  </si>
  <si>
    <t>vyznačené přístroje</t>
  </si>
  <si>
    <t>Sterivap HP E 6612-2 ED</t>
  </si>
  <si>
    <t>Formomat PL 349-2</t>
  </si>
  <si>
    <t>plynový sterilizátor</t>
  </si>
  <si>
    <t>inkubátor</t>
  </si>
  <si>
    <t>Incucell 111V</t>
  </si>
  <si>
    <t>162504</t>
  </si>
  <si>
    <r>
      <t xml:space="preserve">nástup na opravu do: </t>
    </r>
    <r>
      <rPr>
        <b/>
        <sz val="8"/>
        <rFont val="Arial CE"/>
        <charset val="238"/>
      </rPr>
      <t>24 hodin / 12 hodin - fialové buňky</t>
    </r>
  </si>
  <si>
    <t>Příloha č. 1 Servisní smlouvy - Soupis zdravotnické techniky</t>
  </si>
  <si>
    <t>vyplní dodavatel</t>
  </si>
  <si>
    <t>POZNÁMKY</t>
  </si>
  <si>
    <t>Barevná legenda:</t>
  </si>
  <si>
    <t>názvy oddělení</t>
  </si>
  <si>
    <t>nevyplňovat</t>
  </si>
  <si>
    <t>nástup na opravu do 12 hodin / vyplní dodavatel</t>
  </si>
  <si>
    <t>přístroj v záruce, vyznačené úkony po dobu trvání záruky ZDARMA / vyplní dodavatel</t>
  </si>
  <si>
    <t>Centrální sterilizace - 162600</t>
  </si>
  <si>
    <t>Sterivap 666-2 FDED</t>
  </si>
  <si>
    <t>Q10706</t>
  </si>
  <si>
    <t>5190637</t>
  </si>
  <si>
    <t>Q10476</t>
  </si>
  <si>
    <t>Q10477</t>
  </si>
  <si>
    <t>00349700</t>
  </si>
  <si>
    <t>27-000000103</t>
  </si>
  <si>
    <t>Q10020</t>
  </si>
  <si>
    <t>Q10021</t>
  </si>
  <si>
    <t>Q10475</t>
  </si>
  <si>
    <t>Q10490</t>
  </si>
  <si>
    <t>STR00072</t>
  </si>
  <si>
    <t>Z10831</t>
  </si>
  <si>
    <t>Q10402</t>
  </si>
  <si>
    <t xml:space="preserve">sterilizátor parní </t>
  </si>
  <si>
    <t xml:space="preserve">sterilizátor horkovzd. </t>
  </si>
  <si>
    <t>V = validace</t>
  </si>
  <si>
    <t>KUPAH000HESX</t>
  </si>
  <si>
    <t>sterilizátor parní vč. el.vy.</t>
  </si>
  <si>
    <t>sterilizátor formaldehydový</t>
  </si>
  <si>
    <t>Q11171</t>
  </si>
  <si>
    <t>140821</t>
  </si>
  <si>
    <t>KUPAH000HEMR</t>
  </si>
  <si>
    <t>Stericell 111 ECO</t>
  </si>
  <si>
    <t>Z12542</t>
  </si>
  <si>
    <t>J221117</t>
  </si>
  <si>
    <t>KUPAH000HENM</t>
  </si>
  <si>
    <t>sterilizátor parní s vyvíječem</t>
  </si>
  <si>
    <t>Sterivap HP 636-1 ED</t>
  </si>
  <si>
    <t>Q10905</t>
  </si>
  <si>
    <t>5200337</t>
  </si>
  <si>
    <t>sterilizátor horkovzdušný/Z1</t>
  </si>
  <si>
    <t>horkovzd.suš.</t>
  </si>
  <si>
    <t xml:space="preserve">parní sterilizátor </t>
  </si>
  <si>
    <t>horkovzdušný sterilizátor</t>
  </si>
  <si>
    <t>J240687</t>
  </si>
  <si>
    <t>parní sterilizátor, el.vyvíječ</t>
  </si>
  <si>
    <t>Sterivap HP E 669-2 ED</t>
  </si>
  <si>
    <t>5201201</t>
  </si>
  <si>
    <t>5201203</t>
  </si>
  <si>
    <t>Unisteri HP 336-1ED</t>
  </si>
  <si>
    <t>5201211</t>
  </si>
  <si>
    <t>Sterivap 6612-2 ED</t>
  </si>
  <si>
    <t>Sterivap 6612-2 FDD</t>
  </si>
  <si>
    <t>Sterivap 666-2 FDD</t>
  </si>
  <si>
    <t xml:space="preserve">Z1 - přístroje v záruce do 31. 8. 2025, vyznačené úkony po dobu záruky zdarma				</t>
  </si>
  <si>
    <t xml:space="preserve">Přístroj v záruce do 5.6.2026, vyznačené úkony po dobu záruky zdarma		</t>
  </si>
  <si>
    <t>Sterivap 636-1 ED</t>
  </si>
  <si>
    <t>5201213</t>
  </si>
  <si>
    <t>Unisteri 336-1 ED</t>
  </si>
  <si>
    <t>zápůjčka</t>
  </si>
  <si>
    <t>041218</t>
  </si>
  <si>
    <t>Zapůjčeno - bezplatný servis</t>
  </si>
  <si>
    <t>Z12964</t>
  </si>
  <si>
    <t>J231569</t>
  </si>
  <si>
    <t>Oční ambulance - 135400</t>
  </si>
  <si>
    <t>aktuálně mimo provoz - nevyplňovat</t>
  </si>
  <si>
    <r>
      <rPr>
        <b/>
        <sz val="8"/>
        <color rgb="FFFF0000"/>
        <rFont val="Arial CE"/>
        <charset val="238"/>
      </rPr>
      <t>Z1</t>
    </r>
    <r>
      <rPr>
        <sz val="8"/>
        <color rgb="FFFF0000"/>
        <rFont val="Arial CE"/>
        <charset val="238"/>
      </rPr>
      <t xml:space="preserve"> - přístroj v záruce do 12.2.2026</t>
    </r>
  </si>
  <si>
    <r>
      <t>parní sterilizátor, el.vyvíječ (</t>
    </r>
    <r>
      <rPr>
        <b/>
        <sz val="8"/>
        <color rgb="FFFF0000"/>
        <rFont val="Arial CE"/>
        <charset val="238"/>
      </rPr>
      <t>Z1)</t>
    </r>
  </si>
  <si>
    <r>
      <t>parní sterilizátor, par.vyvíječ (</t>
    </r>
    <r>
      <rPr>
        <b/>
        <sz val="8"/>
        <color rgb="FFFF0000"/>
        <rFont val="Arial CE"/>
        <charset val="238"/>
      </rPr>
      <t>Z1</t>
    </r>
    <r>
      <rPr>
        <sz val="8"/>
        <color rgb="FFFF0000"/>
        <rFont val="Arial CE"/>
        <charset val="238"/>
      </rPr>
      <t>)</t>
    </r>
  </si>
  <si>
    <t>parní sterilizátor</t>
  </si>
  <si>
    <t>SANYO MLS-3780</t>
  </si>
  <si>
    <t>Unisteri 336-1ED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</si>
</sst>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.0"/>
    <numFmt numFmtId="165" formatCode="_-* #,##0\ &quot;Kč&quot;_-;\-* #,##0\ &quot;Kč&quot;_-;_-* &quot;-&quot;??\ &quot;Kč&quot;_-;_-@_-"/>
    <numFmt numFmtId="166" formatCode="#,##0_ ;\-#,##0\ "/>
    <numFmt numFmtId="167" formatCode="_-* #,##0.00\ [$Kč-405]_-;\-* #,##0.00\ [$Kč-405]_-;_-* &quot;-&quot;??\ [$Kč-405]_-;_-@_-"/>
    <numFmt numFmtId="168" formatCode="#,##0.00_ ;\-#,##0.00\ "/>
    <numFmt numFmtId="169" formatCode="h:mm;@"/>
  </numFmts>
  <fonts count="3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i/>
      <sz val="7.5"/>
      <name val="Arial CE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color indexed="10"/>
      <name val="Arial CE"/>
      <charset val="238"/>
    </font>
    <font>
      <i/>
      <sz val="8"/>
      <name val="Arial CE"/>
      <charset val="238"/>
    </font>
    <font>
      <b/>
      <i/>
      <sz val="9"/>
      <name val="Arial CE"/>
      <charset val="238"/>
    </font>
    <font>
      <b/>
      <i/>
      <sz val="8"/>
      <name val="Arial CE"/>
      <charset val="238"/>
    </font>
    <font>
      <sz val="8"/>
      <name val="Arial Narrow"/>
      <family val="2"/>
    </font>
    <font>
      <sz val="8"/>
      <name val="Arial Narrow"/>
      <family val="2"/>
      <charset val="238"/>
    </font>
    <font>
      <b/>
      <sz val="9"/>
      <name val="Arial CE"/>
      <charset val="238"/>
    </font>
    <font>
      <i/>
      <sz val="8"/>
      <color indexed="10"/>
      <name val="Arial CE"/>
      <family val="2"/>
      <charset val="238"/>
    </font>
    <font>
      <b/>
      <sz val="8"/>
      <name val="Arial Narrow"/>
      <family val="2"/>
      <charset val="238"/>
    </font>
    <font>
      <b/>
      <sz val="7.5"/>
      <name val="Arial CE"/>
      <charset val="238"/>
    </font>
    <font>
      <b/>
      <i/>
      <sz val="7.5"/>
      <color rgb="FFFF0000"/>
      <name val="Arial CE"/>
      <charset val="238"/>
    </font>
    <font>
      <sz val="8"/>
      <color rgb="FFFF0000"/>
      <name val="Arial CE"/>
      <charset val="238"/>
    </font>
    <font>
      <b/>
      <i/>
      <sz val="8"/>
      <color rgb="FFFF0000"/>
      <name val="Arial CE"/>
      <charset val="238"/>
    </font>
    <font>
      <b/>
      <sz val="8"/>
      <color rgb="FFFF0000"/>
      <name val="Arial CE"/>
      <charset val="238"/>
    </font>
    <font>
      <i/>
      <sz val="8"/>
      <color rgb="FFFF0000"/>
      <name val="Arial CE"/>
      <charset val="238"/>
    </font>
    <font>
      <sz val="8"/>
      <color rgb="FFFF0000"/>
      <name val="Arial CE"/>
      <family val="2"/>
      <charset val="238"/>
    </font>
    <font>
      <i/>
      <sz val="8"/>
      <color rgb="FFFF0000"/>
      <name val="Arial CE"/>
      <family val="2"/>
      <charset val="238"/>
    </font>
    <font>
      <sz val="10"/>
      <color rgb="FFFF0000"/>
      <name val="Arial CE"/>
      <charset val="238"/>
    </font>
    <font>
      <strike/>
      <sz val="8"/>
      <color rgb="FFFF0000"/>
      <name val="Arial CE"/>
      <charset val="238"/>
    </font>
    <font>
      <strike/>
      <sz val="10"/>
      <color rgb="FFFF0000"/>
      <name val="Arial CE"/>
      <charset val="238"/>
    </font>
    <font>
      <i/>
      <strike/>
      <sz val="8"/>
      <color rgb="FFFF000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</cellStyleXfs>
  <cellXfs count="652">
    <xf numFmtId="0" fontId="0" fillId="0" borderId="0" xfId="0"/>
    <xf numFmtId="0" fontId="4" fillId="0" borderId="0" xfId="0" applyFont="1"/>
    <xf numFmtId="3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3" fontId="4" fillId="0" borderId="0" xfId="0" applyNumberFormat="1" applyFont="1"/>
    <xf numFmtId="164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5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3" fontId="6" fillId="0" borderId="0" xfId="1" applyNumberFormat="1" applyFont="1" applyFill="1" applyBorder="1" applyAlignment="1">
      <alignment horizontal="right"/>
    </xf>
    <xf numFmtId="0" fontId="8" fillId="0" borderId="0" xfId="0" applyFont="1" applyProtection="1">
      <protection locked="0"/>
    </xf>
    <xf numFmtId="3" fontId="5" fillId="0" borderId="0" xfId="0" applyNumberFormat="1" applyFont="1"/>
    <xf numFmtId="0" fontId="5" fillId="0" borderId="0" xfId="0" applyFont="1" applyProtection="1">
      <protection locked="0"/>
    </xf>
    <xf numFmtId="49" fontId="5" fillId="0" borderId="0" xfId="0" applyNumberFormat="1" applyFont="1" applyProtection="1">
      <protection locked="0"/>
    </xf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left"/>
    </xf>
    <xf numFmtId="164" fontId="5" fillId="0" borderId="0" xfId="0" applyNumberFormat="1" applyFont="1"/>
    <xf numFmtId="3" fontId="5" fillId="0" borderId="0" xfId="1" applyNumberFormat="1" applyFont="1" applyFill="1" applyBorder="1" applyAlignment="1">
      <alignment horizontal="right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right"/>
    </xf>
    <xf numFmtId="3" fontId="6" fillId="0" borderId="0" xfId="0" applyNumberFormat="1" applyFont="1"/>
    <xf numFmtId="0" fontId="6" fillId="0" borderId="4" xfId="0" applyFont="1" applyBorder="1" applyAlignment="1">
      <alignment horizontal="left"/>
    </xf>
    <xf numFmtId="49" fontId="5" fillId="0" borderId="6" xfId="0" applyNumberFormat="1" applyFont="1" applyBorder="1"/>
    <xf numFmtId="0" fontId="6" fillId="0" borderId="6" xfId="0" applyFont="1" applyBorder="1"/>
    <xf numFmtId="49" fontId="5" fillId="0" borderId="6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left"/>
    </xf>
    <xf numFmtId="0" fontId="12" fillId="0" borderId="0" xfId="0" applyFont="1"/>
    <xf numFmtId="0" fontId="11" fillId="0" borderId="0" xfId="0" applyFont="1"/>
    <xf numFmtId="49" fontId="11" fillId="0" borderId="0" xfId="0" applyNumberFormat="1" applyFont="1" applyAlignment="1">
      <alignment horizontal="left"/>
    </xf>
    <xf numFmtId="0" fontId="14" fillId="0" borderId="0" xfId="0" applyFont="1"/>
    <xf numFmtId="49" fontId="11" fillId="0" borderId="0" xfId="0" applyNumberFormat="1" applyFont="1" applyAlignment="1">
      <alignment horizontal="center"/>
    </xf>
    <xf numFmtId="0" fontId="13" fillId="0" borderId="0" xfId="0" applyFont="1" applyProtection="1">
      <protection locked="0"/>
    </xf>
    <xf numFmtId="49" fontId="12" fillId="0" borderId="0" xfId="0" applyNumberFormat="1" applyFont="1" applyAlignment="1">
      <alignment horizontal="left"/>
    </xf>
    <xf numFmtId="0" fontId="9" fillId="0" borderId="0" xfId="0" applyFont="1"/>
    <xf numFmtId="49" fontId="13" fillId="0" borderId="0" xfId="0" applyNumberFormat="1" applyFont="1"/>
    <xf numFmtId="49" fontId="5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center"/>
    </xf>
    <xf numFmtId="3" fontId="9" fillId="0" borderId="0" xfId="0" applyNumberFormat="1" applyFont="1"/>
    <xf numFmtId="1" fontId="12" fillId="0" borderId="0" xfId="0" applyNumberFormat="1" applyFont="1"/>
    <xf numFmtId="2" fontId="12" fillId="0" borderId="0" xfId="0" applyNumberFormat="1" applyFont="1"/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center"/>
    </xf>
    <xf numFmtId="0" fontId="15" fillId="0" borderId="0" xfId="0" applyFont="1"/>
    <xf numFmtId="3" fontId="12" fillId="0" borderId="0" xfId="0" applyNumberFormat="1" applyFont="1"/>
    <xf numFmtId="3" fontId="15" fillId="0" borderId="0" xfId="1" applyNumberFormat="1" applyFont="1" applyFill="1" applyBorder="1" applyAlignment="1">
      <alignment horizontal="center"/>
    </xf>
    <xf numFmtId="3" fontId="15" fillId="0" borderId="0" xfId="1" applyNumberFormat="1" applyFont="1" applyFill="1" applyBorder="1" applyAlignment="1">
      <alignment horizontal="right"/>
    </xf>
    <xf numFmtId="1" fontId="15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0" applyFont="1" applyProtection="1">
      <protection locked="0"/>
    </xf>
    <xf numFmtId="49" fontId="12" fillId="0" borderId="0" xfId="0" applyNumberFormat="1" applyFont="1" applyAlignment="1" applyProtection="1">
      <alignment horizontal="center"/>
      <protection locked="0"/>
    </xf>
    <xf numFmtId="3" fontId="12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3" fontId="13" fillId="0" borderId="0" xfId="0" applyNumberFormat="1" applyFont="1" applyAlignment="1">
      <alignment horizontal="right"/>
    </xf>
    <xf numFmtId="0" fontId="5" fillId="0" borderId="10" xfId="0" applyFont="1" applyBorder="1"/>
    <xf numFmtId="49" fontId="5" fillId="0" borderId="11" xfId="0" applyNumberFormat="1" applyFont="1" applyBorder="1"/>
    <xf numFmtId="3" fontId="5" fillId="0" borderId="12" xfId="0" applyNumberFormat="1" applyFont="1" applyBorder="1" applyAlignment="1">
      <alignment horizontal="center"/>
    </xf>
    <xf numFmtId="0" fontId="5" fillId="0" borderId="25" xfId="0" applyFont="1" applyBorder="1"/>
    <xf numFmtId="49" fontId="12" fillId="0" borderId="18" xfId="0" applyNumberFormat="1" applyFont="1" applyBorder="1" applyAlignment="1">
      <alignment horizontal="left"/>
    </xf>
    <xf numFmtId="0" fontId="5" fillId="0" borderId="26" xfId="0" applyFont="1" applyBorder="1"/>
    <xf numFmtId="0" fontId="6" fillId="0" borderId="27" xfId="0" applyFont="1" applyBorder="1" applyAlignment="1">
      <alignment horizontal="left"/>
    </xf>
    <xf numFmtId="49" fontId="5" fillId="0" borderId="28" xfId="0" applyNumberFormat="1" applyFont="1" applyBorder="1" applyAlignment="1">
      <alignment horizontal="left"/>
    </xf>
    <xf numFmtId="49" fontId="5" fillId="0" borderId="29" xfId="0" applyNumberFormat="1" applyFont="1" applyBorder="1"/>
    <xf numFmtId="0" fontId="6" fillId="0" borderId="29" xfId="0" applyFont="1" applyBorder="1"/>
    <xf numFmtId="49" fontId="5" fillId="0" borderId="29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3" fontId="12" fillId="0" borderId="12" xfId="0" applyNumberFormat="1" applyFont="1" applyBorder="1"/>
    <xf numFmtId="49" fontId="5" fillId="0" borderId="2" xfId="0" applyNumberFormat="1" applyFont="1" applyBorder="1"/>
    <xf numFmtId="49" fontId="5" fillId="0" borderId="6" xfId="0" applyNumberFormat="1" applyFont="1" applyBorder="1" applyAlignment="1">
      <alignment horizontal="left"/>
    </xf>
    <xf numFmtId="49" fontId="5" fillId="0" borderId="29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right" vertical="center"/>
    </xf>
    <xf numFmtId="49" fontId="5" fillId="0" borderId="20" xfId="0" applyNumberFormat="1" applyFont="1" applyBorder="1" applyAlignment="1">
      <alignment horizontal="center"/>
    </xf>
    <xf numFmtId="3" fontId="5" fillId="0" borderId="20" xfId="0" applyNumberFormat="1" applyFont="1" applyBorder="1"/>
    <xf numFmtId="0" fontId="5" fillId="0" borderId="20" xfId="0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165" fontId="13" fillId="0" borderId="20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/>
    <xf numFmtId="49" fontId="5" fillId="0" borderId="3" xfId="0" applyNumberFormat="1" applyFont="1" applyBorder="1"/>
    <xf numFmtId="3" fontId="13" fillId="0" borderId="0" xfId="0" applyNumberFormat="1" applyFont="1"/>
    <xf numFmtId="49" fontId="5" fillId="0" borderId="13" xfId="0" applyNumberFormat="1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3" fontId="12" fillId="0" borderId="0" xfId="0" applyNumberFormat="1" applyFont="1" applyAlignment="1">
      <alignment horizontal="left"/>
    </xf>
    <xf numFmtId="0" fontId="16" fillId="0" borderId="0" xfId="0" applyFont="1"/>
    <xf numFmtId="0" fontId="12" fillId="0" borderId="9" xfId="0" applyFont="1" applyBorder="1" applyProtection="1">
      <protection locked="0"/>
    </xf>
    <xf numFmtId="49" fontId="13" fillId="0" borderId="9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12" fillId="0" borderId="3" xfId="0" applyFont="1" applyBorder="1"/>
    <xf numFmtId="49" fontId="12" fillId="0" borderId="13" xfId="0" applyNumberFormat="1" applyFont="1" applyBorder="1" applyAlignment="1">
      <alignment horizontal="right"/>
    </xf>
    <xf numFmtId="0" fontId="8" fillId="0" borderId="39" xfId="0" applyFont="1" applyBorder="1" applyProtection="1">
      <protection locked="0"/>
    </xf>
    <xf numFmtId="0" fontId="5" fillId="0" borderId="40" xfId="0" applyFont="1" applyBorder="1"/>
    <xf numFmtId="49" fontId="5" fillId="0" borderId="41" xfId="0" applyNumberFormat="1" applyFont="1" applyBorder="1"/>
    <xf numFmtId="49" fontId="5" fillId="2" borderId="39" xfId="0" applyNumberFormat="1" applyFont="1" applyFill="1" applyBorder="1" applyAlignment="1">
      <alignment horizontal="center"/>
    </xf>
    <xf numFmtId="49" fontId="5" fillId="2" borderId="40" xfId="0" applyNumberFormat="1" applyFont="1" applyFill="1" applyBorder="1" applyAlignment="1">
      <alignment horizontal="center"/>
    </xf>
    <xf numFmtId="49" fontId="5" fillId="2" borderId="41" xfId="0" applyNumberFormat="1" applyFont="1" applyFill="1" applyBorder="1" applyAlignment="1">
      <alignment horizontal="center"/>
    </xf>
    <xf numFmtId="3" fontId="6" fillId="0" borderId="39" xfId="0" applyNumberFormat="1" applyFont="1" applyBorder="1" applyAlignment="1">
      <alignment horizontal="center"/>
    </xf>
    <xf numFmtId="3" fontId="6" fillId="0" borderId="40" xfId="0" applyNumberFormat="1" applyFont="1" applyBorder="1" applyAlignment="1">
      <alignment horizontal="center"/>
    </xf>
    <xf numFmtId="3" fontId="6" fillId="0" borderId="41" xfId="0" applyNumberFormat="1" applyFont="1" applyBorder="1" applyAlignment="1">
      <alignment horizontal="center"/>
    </xf>
    <xf numFmtId="3" fontId="6" fillId="0" borderId="42" xfId="0" applyNumberFormat="1" applyFont="1" applyBorder="1" applyAlignment="1">
      <alignment horizontal="center"/>
    </xf>
    <xf numFmtId="0" fontId="17" fillId="0" borderId="11" xfId="0" applyFont="1" applyBorder="1"/>
    <xf numFmtId="166" fontId="5" fillId="0" borderId="10" xfId="0" applyNumberFormat="1" applyFont="1" applyBorder="1" applyAlignment="1">
      <alignment horizontal="right" vertical="center"/>
    </xf>
    <xf numFmtId="166" fontId="5" fillId="0" borderId="0" xfId="0" applyNumberFormat="1" applyFont="1" applyAlignment="1">
      <alignment horizontal="center"/>
    </xf>
    <xf numFmtId="3" fontId="12" fillId="0" borderId="9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right"/>
    </xf>
    <xf numFmtId="3" fontId="12" fillId="0" borderId="9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3" fontId="12" fillId="0" borderId="10" xfId="0" applyNumberFormat="1" applyFont="1" applyBorder="1" applyAlignment="1">
      <alignment horizontal="right"/>
    </xf>
    <xf numFmtId="3" fontId="12" fillId="0" borderId="11" xfId="0" applyNumberFormat="1" applyFont="1" applyBorder="1" applyAlignment="1">
      <alignment horizontal="right"/>
    </xf>
    <xf numFmtId="166" fontId="12" fillId="0" borderId="37" xfId="0" applyNumberFormat="1" applyFont="1" applyBorder="1" applyAlignment="1">
      <alignment horizontal="center"/>
    </xf>
    <xf numFmtId="3" fontId="12" fillId="0" borderId="13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 vertical="center"/>
    </xf>
    <xf numFmtId="3" fontId="12" fillId="0" borderId="37" xfId="0" applyNumberFormat="1" applyFont="1" applyBorder="1" applyAlignment="1">
      <alignment horizontal="center"/>
    </xf>
    <xf numFmtId="3" fontId="12" fillId="0" borderId="37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3" fontId="12" fillId="0" borderId="27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right"/>
    </xf>
    <xf numFmtId="49" fontId="17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49" fontId="12" fillId="0" borderId="3" xfId="0" applyNumberFormat="1" applyFont="1" applyBorder="1" applyAlignment="1">
      <alignment horizontal="right"/>
    </xf>
    <xf numFmtId="4" fontId="12" fillId="0" borderId="13" xfId="0" applyNumberFormat="1" applyFont="1" applyBorder="1" applyAlignment="1">
      <alignment horizontal="right"/>
    </xf>
    <xf numFmtId="0" fontId="12" fillId="0" borderId="46" xfId="0" applyFont="1" applyBorder="1"/>
    <xf numFmtId="1" fontId="6" fillId="0" borderId="20" xfId="0" applyNumberFormat="1" applyFont="1" applyBorder="1" applyAlignment="1">
      <alignment horizontal="left"/>
    </xf>
    <xf numFmtId="0" fontId="6" fillId="0" borderId="37" xfId="0" applyFont="1" applyBorder="1"/>
    <xf numFmtId="49" fontId="13" fillId="0" borderId="20" xfId="0" applyNumberFormat="1" applyFont="1" applyBorder="1" applyAlignment="1">
      <alignment horizontal="left"/>
    </xf>
    <xf numFmtId="49" fontId="13" fillId="0" borderId="20" xfId="0" applyNumberFormat="1" applyFont="1" applyBorder="1"/>
    <xf numFmtId="0" fontId="14" fillId="0" borderId="20" xfId="0" applyFont="1" applyBorder="1"/>
    <xf numFmtId="49" fontId="11" fillId="0" borderId="20" xfId="0" applyNumberFormat="1" applyFont="1" applyBorder="1" applyAlignment="1">
      <alignment horizontal="center"/>
    </xf>
    <xf numFmtId="3" fontId="13" fillId="0" borderId="37" xfId="0" applyNumberFormat="1" applyFont="1" applyBorder="1" applyAlignment="1">
      <alignment horizontal="right"/>
    </xf>
    <xf numFmtId="0" fontId="12" fillId="0" borderId="47" xfId="0" applyFont="1" applyBorder="1"/>
    <xf numFmtId="0" fontId="12" fillId="0" borderId="48" xfId="0" applyFont="1" applyBorder="1" applyAlignment="1">
      <alignment horizontal="center"/>
    </xf>
    <xf numFmtId="49" fontId="12" fillId="0" borderId="48" xfId="0" applyNumberFormat="1" applyFont="1" applyBorder="1" applyAlignment="1">
      <alignment horizontal="left"/>
    </xf>
    <xf numFmtId="44" fontId="5" fillId="0" borderId="0" xfId="0" applyNumberFormat="1" applyFont="1"/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49" fontId="13" fillId="0" borderId="18" xfId="0" applyNumberFormat="1" applyFont="1" applyBorder="1" applyAlignment="1">
      <alignment horizontal="left"/>
    </xf>
    <xf numFmtId="3" fontId="13" fillId="0" borderId="18" xfId="0" applyNumberFormat="1" applyFont="1" applyBorder="1"/>
    <xf numFmtId="49" fontId="5" fillId="0" borderId="2" xfId="0" applyNumberFormat="1" applyFont="1" applyBorder="1" applyAlignment="1">
      <alignment horizontal="right"/>
    </xf>
    <xf numFmtId="0" fontId="13" fillId="4" borderId="21" xfId="0" applyFont="1" applyFill="1" applyBorder="1"/>
    <xf numFmtId="0" fontId="6" fillId="4" borderId="22" xfId="0" applyFont="1" applyFill="1" applyBorder="1"/>
    <xf numFmtId="0" fontId="13" fillId="4" borderId="23" xfId="0" applyFont="1" applyFill="1" applyBorder="1" applyAlignment="1">
      <alignment horizontal="left"/>
    </xf>
    <xf numFmtId="0" fontId="13" fillId="4" borderId="23" xfId="0" applyFont="1" applyFill="1" applyBorder="1" applyAlignment="1">
      <alignment horizontal="right"/>
    </xf>
    <xf numFmtId="49" fontId="13" fillId="4" borderId="23" xfId="0" applyNumberFormat="1" applyFont="1" applyFill="1" applyBorder="1" applyAlignment="1">
      <alignment horizontal="left"/>
    </xf>
    <xf numFmtId="49" fontId="13" fillId="4" borderId="24" xfId="0" applyNumberFormat="1" applyFont="1" applyFill="1" applyBorder="1" applyAlignment="1">
      <alignment horizontal="left"/>
    </xf>
    <xf numFmtId="49" fontId="13" fillId="4" borderId="24" xfId="0" applyNumberFormat="1" applyFont="1" applyFill="1" applyBorder="1"/>
    <xf numFmtId="0" fontId="14" fillId="4" borderId="24" xfId="0" applyFont="1" applyFill="1" applyBorder="1"/>
    <xf numFmtId="49" fontId="11" fillId="4" borderId="24" xfId="0" applyNumberFormat="1" applyFont="1" applyFill="1" applyBorder="1" applyAlignment="1">
      <alignment horizontal="center"/>
    </xf>
    <xf numFmtId="3" fontId="13" fillId="4" borderId="22" xfId="0" applyNumberFormat="1" applyFont="1" applyFill="1" applyBorder="1" applyAlignment="1">
      <alignment horizontal="right"/>
    </xf>
    <xf numFmtId="3" fontId="13" fillId="4" borderId="16" xfId="0" applyNumberFormat="1" applyFont="1" applyFill="1" applyBorder="1" applyAlignment="1">
      <alignment horizontal="right"/>
    </xf>
    <xf numFmtId="3" fontId="13" fillId="0" borderId="13" xfId="0" applyNumberFormat="1" applyFont="1" applyBorder="1" applyAlignment="1">
      <alignment horizontal="left"/>
    </xf>
    <xf numFmtId="49" fontId="12" fillId="0" borderId="3" xfId="0" applyNumberFormat="1" applyFont="1" applyBorder="1"/>
    <xf numFmtId="0" fontId="17" fillId="5" borderId="9" xfId="0" applyFont="1" applyFill="1" applyBorder="1" applyProtection="1">
      <protection locked="0"/>
    </xf>
    <xf numFmtId="49" fontId="12" fillId="5" borderId="3" xfId="0" applyNumberFormat="1" applyFont="1" applyFill="1" applyBorder="1"/>
    <xf numFmtId="0" fontId="6" fillId="5" borderId="19" xfId="0" applyFont="1" applyFill="1" applyBorder="1"/>
    <xf numFmtId="0" fontId="6" fillId="5" borderId="19" xfId="0" applyFont="1" applyFill="1" applyBorder="1" applyAlignment="1">
      <alignment horizontal="left"/>
    </xf>
    <xf numFmtId="0" fontId="12" fillId="5" borderId="19" xfId="0" applyFont="1" applyFill="1" applyBorder="1"/>
    <xf numFmtId="49" fontId="5" fillId="5" borderId="19" xfId="0" applyNumberFormat="1" applyFont="1" applyFill="1" applyBorder="1" applyAlignment="1">
      <alignment horizontal="center"/>
    </xf>
    <xf numFmtId="49" fontId="5" fillId="5" borderId="51" xfId="0" applyNumberFormat="1" applyFont="1" applyFill="1" applyBorder="1" applyAlignment="1">
      <alignment horizontal="center"/>
    </xf>
    <xf numFmtId="49" fontId="17" fillId="5" borderId="48" xfId="0" applyNumberFormat="1" applyFont="1" applyFill="1" applyBorder="1" applyProtection="1">
      <protection locked="0"/>
    </xf>
    <xf numFmtId="0" fontId="4" fillId="0" borderId="0" xfId="2" applyFont="1" applyAlignment="1">
      <alignment vertical="center" wrapText="1"/>
    </xf>
    <xf numFmtId="3" fontId="7" fillId="0" borderId="10" xfId="3" applyNumberFormat="1" applyFont="1" applyBorder="1" applyAlignment="1">
      <alignment horizontal="center" vertical="center" wrapText="1"/>
    </xf>
    <xf numFmtId="3" fontId="7" fillId="0" borderId="11" xfId="3" applyNumberFormat="1" applyFont="1" applyBorder="1" applyAlignment="1">
      <alignment horizontal="center" vertical="center" wrapText="1"/>
    </xf>
    <xf numFmtId="3" fontId="7" fillId="0" borderId="12" xfId="3" applyNumberFormat="1" applyFont="1" applyBorder="1" applyAlignment="1">
      <alignment horizontal="center" vertical="center" wrapText="1"/>
    </xf>
    <xf numFmtId="0" fontId="8" fillId="0" borderId="63" xfId="2" applyFont="1" applyBorder="1" applyProtection="1">
      <protection locked="0"/>
    </xf>
    <xf numFmtId="0" fontId="7" fillId="0" borderId="19" xfId="2" applyFont="1" applyBorder="1"/>
    <xf numFmtId="49" fontId="7" fillId="0" borderId="64" xfId="2" applyNumberFormat="1" applyFont="1" applyBorder="1"/>
    <xf numFmtId="49" fontId="7" fillId="2" borderId="7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49" fontId="7" fillId="2" borderId="8" xfId="2" applyNumberFormat="1" applyFont="1" applyFill="1" applyBorder="1" applyAlignment="1">
      <alignment horizontal="center" vertical="center"/>
    </xf>
    <xf numFmtId="3" fontId="10" fillId="0" borderId="32" xfId="3" applyNumberFormat="1" applyFont="1" applyBorder="1" applyAlignment="1">
      <alignment horizontal="center"/>
    </xf>
    <xf numFmtId="3" fontId="10" fillId="0" borderId="30" xfId="3" applyNumberFormat="1" applyFont="1" applyBorder="1" applyAlignment="1">
      <alignment horizontal="center"/>
    </xf>
    <xf numFmtId="3" fontId="10" fillId="0" borderId="65" xfId="3" applyNumberFormat="1" applyFont="1" applyBorder="1" applyAlignment="1">
      <alignment horizontal="center"/>
    </xf>
    <xf numFmtId="3" fontId="6" fillId="0" borderId="32" xfId="3" applyNumberFormat="1" applyFont="1" applyBorder="1" applyAlignment="1">
      <alignment horizontal="center"/>
    </xf>
    <xf numFmtId="3" fontId="6" fillId="0" borderId="66" xfId="3" applyNumberFormat="1" applyFont="1" applyBorder="1" applyAlignment="1">
      <alignment horizontal="center"/>
    </xf>
    <xf numFmtId="3" fontId="6" fillId="0" borderId="67" xfId="3" applyNumberFormat="1" applyFont="1" applyBorder="1" applyAlignment="1">
      <alignment horizontal="center"/>
    </xf>
    <xf numFmtId="3" fontId="6" fillId="0" borderId="68" xfId="3" applyNumberFormat="1" applyFont="1" applyBorder="1" applyAlignment="1">
      <alignment horizontal="center"/>
    </xf>
    <xf numFmtId="0" fontId="7" fillId="0" borderId="36" xfId="2" applyFont="1" applyBorder="1"/>
    <xf numFmtId="49" fontId="5" fillId="0" borderId="23" xfId="2" applyNumberFormat="1" applyFont="1" applyBorder="1"/>
    <xf numFmtId="0" fontId="5" fillId="0" borderId="16" xfId="2" applyFont="1" applyBorder="1" applyAlignment="1">
      <alignment horizontal="right"/>
    </xf>
    <xf numFmtId="0" fontId="5" fillId="0" borderId="0" xfId="2" applyFont="1"/>
    <xf numFmtId="0" fontId="5" fillId="0" borderId="13" xfId="2" applyFont="1" applyBorder="1" applyAlignment="1">
      <alignment horizontal="right"/>
    </xf>
    <xf numFmtId="0" fontId="5" fillId="0" borderId="5" xfId="2" applyFont="1" applyBorder="1" applyAlignment="1">
      <alignment horizontal="left" vertical="center"/>
    </xf>
    <xf numFmtId="0" fontId="3" fillId="0" borderId="4" xfId="2" applyBorder="1" applyAlignment="1">
      <alignment horizontal="left" vertical="center"/>
    </xf>
    <xf numFmtId="49" fontId="5" fillId="0" borderId="5" xfId="2" applyNumberFormat="1" applyFont="1" applyBorder="1"/>
    <xf numFmtId="49" fontId="5" fillId="0" borderId="18" xfId="2" applyNumberFormat="1" applyFont="1" applyBorder="1" applyAlignment="1">
      <alignment horizontal="right"/>
    </xf>
    <xf numFmtId="49" fontId="5" fillId="0" borderId="0" xfId="2" applyNumberFormat="1" applyFont="1"/>
    <xf numFmtId="49" fontId="5" fillId="0" borderId="0" xfId="2" applyNumberFormat="1" applyFont="1" applyAlignment="1">
      <alignment horizontal="center"/>
    </xf>
    <xf numFmtId="3" fontId="13" fillId="0" borderId="0" xfId="2" applyNumberFormat="1" applyFont="1"/>
    <xf numFmtId="4" fontId="5" fillId="0" borderId="0" xfId="2" applyNumberFormat="1" applyFont="1"/>
    <xf numFmtId="3" fontId="5" fillId="0" borderId="0" xfId="2" applyNumberFormat="1" applyFont="1"/>
    <xf numFmtId="0" fontId="20" fillId="0" borderId="0" xfId="2" applyFont="1" applyAlignment="1">
      <alignment horizontal="right"/>
    </xf>
    <xf numFmtId="49" fontId="5" fillId="0" borderId="0" xfId="2" applyNumberFormat="1" applyFont="1" applyAlignment="1">
      <alignment horizontal="left"/>
    </xf>
    <xf numFmtId="49" fontId="5" fillId="0" borderId="0" xfId="2" applyNumberFormat="1" applyFont="1" applyAlignment="1">
      <alignment horizontal="center" vertical="center"/>
    </xf>
    <xf numFmtId="49" fontId="5" fillId="0" borderId="0" xfId="3" applyNumberFormat="1" applyFont="1" applyAlignment="1">
      <alignment horizontal="center"/>
    </xf>
    <xf numFmtId="3" fontId="5" fillId="0" borderId="0" xfId="3" applyNumberFormat="1" applyFont="1"/>
    <xf numFmtId="0" fontId="5" fillId="0" borderId="0" xfId="3" applyFont="1" applyAlignment="1">
      <alignment horizontal="center"/>
    </xf>
    <xf numFmtId="3" fontId="13" fillId="0" borderId="0" xfId="3" applyNumberFormat="1" applyFont="1" applyAlignment="1">
      <alignment horizontal="right"/>
    </xf>
    <xf numFmtId="0" fontId="8" fillId="0" borderId="0" xfId="3" applyFont="1" applyProtection="1">
      <protection locked="0"/>
    </xf>
    <xf numFmtId="3" fontId="5" fillId="0" borderId="0" xfId="3" applyNumberFormat="1" applyFont="1" applyAlignment="1">
      <alignment horizontal="left"/>
    </xf>
    <xf numFmtId="1" fontId="13" fillId="0" borderId="0" xfId="3" applyNumberFormat="1" applyFont="1" applyAlignment="1">
      <alignment horizontal="left"/>
    </xf>
    <xf numFmtId="1" fontId="12" fillId="0" borderId="0" xfId="3" applyNumberFormat="1" applyFont="1" applyAlignment="1">
      <alignment horizontal="left"/>
    </xf>
    <xf numFmtId="1" fontId="6" fillId="0" borderId="0" xfId="3" applyNumberFormat="1" applyFont="1" applyAlignment="1">
      <alignment horizontal="left"/>
    </xf>
    <xf numFmtId="3" fontId="5" fillId="0" borderId="0" xfId="3" applyNumberFormat="1" applyFont="1" applyAlignment="1">
      <alignment horizontal="center"/>
    </xf>
    <xf numFmtId="3" fontId="6" fillId="0" borderId="0" xfId="3" applyNumberFormat="1" applyFont="1"/>
    <xf numFmtId="0" fontId="5" fillId="0" borderId="0" xfId="3" applyFont="1"/>
    <xf numFmtId="0" fontId="4" fillId="0" borderId="0" xfId="2" applyFont="1"/>
    <xf numFmtId="169" fontId="21" fillId="0" borderId="0" xfId="3" applyNumberFormat="1" applyFont="1" applyAlignment="1">
      <alignment horizontal="right"/>
    </xf>
    <xf numFmtId="0" fontId="6" fillId="0" borderId="0" xfId="3" applyFont="1"/>
    <xf numFmtId="0" fontId="12" fillId="0" borderId="0" xfId="3" applyFont="1"/>
    <xf numFmtId="0" fontId="12" fillId="0" borderId="0" xfId="3" applyFont="1" applyAlignment="1">
      <alignment horizontal="left"/>
    </xf>
    <xf numFmtId="0" fontId="21" fillId="0" borderId="0" xfId="3" applyFont="1"/>
    <xf numFmtId="0" fontId="15" fillId="0" borderId="0" xfId="3" applyFont="1"/>
    <xf numFmtId="0" fontId="4" fillId="0" borderId="0" xfId="3" applyFont="1"/>
    <xf numFmtId="0" fontId="9" fillId="0" borderId="0" xfId="3" applyFont="1"/>
    <xf numFmtId="49" fontId="4" fillId="0" borderId="0" xfId="2" applyNumberFormat="1" applyFont="1"/>
    <xf numFmtId="49" fontId="4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164" fontId="4" fillId="0" borderId="0" xfId="4" applyNumberFormat="1" applyFont="1" applyFill="1" applyBorder="1" applyAlignment="1" applyProtection="1">
      <alignment horizontal="right"/>
      <protection locked="0"/>
    </xf>
    <xf numFmtId="49" fontId="12" fillId="0" borderId="0" xfId="0" applyNumberFormat="1" applyFont="1" applyAlignment="1" applyProtection="1">
      <alignment horizontal="left"/>
      <protection locked="0"/>
    </xf>
    <xf numFmtId="3" fontId="12" fillId="5" borderId="9" xfId="0" applyNumberFormat="1" applyFont="1" applyFill="1" applyBorder="1" applyAlignment="1">
      <alignment horizontal="center"/>
    </xf>
    <xf numFmtId="3" fontId="12" fillId="5" borderId="3" xfId="0" applyNumberFormat="1" applyFont="1" applyFill="1" applyBorder="1" applyAlignment="1">
      <alignment horizontal="center"/>
    </xf>
    <xf numFmtId="3" fontId="12" fillId="5" borderId="37" xfId="0" applyNumberFormat="1" applyFont="1" applyFill="1" applyBorder="1" applyAlignment="1">
      <alignment horizontal="right"/>
    </xf>
    <xf numFmtId="3" fontId="12" fillId="5" borderId="3" xfId="0" applyNumberFormat="1" applyFont="1" applyFill="1" applyBorder="1" applyAlignment="1">
      <alignment horizontal="right"/>
    </xf>
    <xf numFmtId="3" fontId="5" fillId="5" borderId="3" xfId="0" applyNumberFormat="1" applyFont="1" applyFill="1" applyBorder="1" applyAlignment="1">
      <alignment horizontal="right"/>
    </xf>
    <xf numFmtId="0" fontId="8" fillId="0" borderId="26" xfId="2" applyFont="1" applyBorder="1" applyProtection="1">
      <protection locked="0"/>
    </xf>
    <xf numFmtId="0" fontId="13" fillId="0" borderId="48" xfId="0" applyFont="1" applyBorder="1" applyAlignment="1">
      <alignment horizontal="center"/>
    </xf>
    <xf numFmtId="49" fontId="5" fillId="0" borderId="13" xfId="2" applyNumberFormat="1" applyFont="1" applyBorder="1" applyAlignment="1">
      <alignment horizontal="right"/>
    </xf>
    <xf numFmtId="49" fontId="5" fillId="0" borderId="22" xfId="2" applyNumberFormat="1" applyFont="1" applyBorder="1"/>
    <xf numFmtId="49" fontId="5" fillId="0" borderId="37" xfId="2" applyNumberFormat="1" applyFont="1" applyBorder="1"/>
    <xf numFmtId="49" fontId="5" fillId="0" borderId="4" xfId="2" applyNumberFormat="1" applyFont="1" applyBorder="1"/>
    <xf numFmtId="3" fontId="10" fillId="0" borderId="36" xfId="3" applyNumberFormat="1" applyFont="1" applyBorder="1" applyAlignment="1">
      <alignment horizontal="center"/>
    </xf>
    <xf numFmtId="49" fontId="13" fillId="0" borderId="0" xfId="0" applyNumberFormat="1" applyFont="1" applyProtection="1">
      <protection locked="0"/>
    </xf>
    <xf numFmtId="3" fontId="8" fillId="0" borderId="13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49" fontId="17" fillId="5" borderId="79" xfId="0" applyNumberFormat="1" applyFont="1" applyFill="1" applyBorder="1" applyProtection="1">
      <protection locked="0"/>
    </xf>
    <xf numFmtId="0" fontId="6" fillId="5" borderId="0" xfId="0" applyFont="1" applyFill="1"/>
    <xf numFmtId="0" fontId="17" fillId="5" borderId="0" xfId="0" applyFont="1" applyFill="1" applyAlignment="1">
      <alignment horizontal="left"/>
    </xf>
    <xf numFmtId="0" fontId="12" fillId="5" borderId="0" xfId="0" applyFont="1" applyFill="1"/>
    <xf numFmtId="49" fontId="5" fillId="5" borderId="0" xfId="0" applyNumberFormat="1" applyFont="1" applyFill="1" applyAlignment="1">
      <alignment horizontal="center"/>
    </xf>
    <xf numFmtId="49" fontId="5" fillId="5" borderId="80" xfId="0" applyNumberFormat="1" applyFont="1" applyFill="1" applyBorder="1" applyAlignment="1">
      <alignment horizontal="center"/>
    </xf>
    <xf numFmtId="49" fontId="17" fillId="5" borderId="20" xfId="0" applyNumberFormat="1" applyFont="1" applyFill="1" applyBorder="1" applyProtection="1">
      <protection locked="0"/>
    </xf>
    <xf numFmtId="49" fontId="17" fillId="5" borderId="37" xfId="0" applyNumberFormat="1" applyFont="1" applyFill="1" applyBorder="1" applyProtection="1">
      <protection locked="0"/>
    </xf>
    <xf numFmtId="0" fontId="20" fillId="0" borderId="0" xfId="0" applyFont="1"/>
    <xf numFmtId="0" fontId="4" fillId="3" borderId="0" xfId="0" applyFont="1" applyFill="1"/>
    <xf numFmtId="4" fontId="19" fillId="0" borderId="13" xfId="0" applyNumberFormat="1" applyFont="1" applyBorder="1" applyAlignment="1">
      <alignment horizontal="right"/>
    </xf>
    <xf numFmtId="4" fontId="19" fillId="0" borderId="12" xfId="0" applyNumberFormat="1" applyFont="1" applyBorder="1" applyAlignment="1">
      <alignment horizontal="right"/>
    </xf>
    <xf numFmtId="4" fontId="22" fillId="0" borderId="13" xfId="0" applyNumberFormat="1" applyFont="1" applyBorder="1" applyAlignment="1">
      <alignment horizontal="right"/>
    </xf>
    <xf numFmtId="0" fontId="17" fillId="7" borderId="9" xfId="0" applyFont="1" applyFill="1" applyBorder="1" applyProtection="1">
      <protection locked="0"/>
    </xf>
    <xf numFmtId="49" fontId="5" fillId="7" borderId="3" xfId="0" applyNumberFormat="1" applyFont="1" applyFill="1" applyBorder="1"/>
    <xf numFmtId="49" fontId="13" fillId="7" borderId="9" xfId="0" applyNumberFormat="1" applyFont="1" applyFill="1" applyBorder="1" applyAlignment="1">
      <alignment horizontal="center" vertical="center"/>
    </xf>
    <xf numFmtId="49" fontId="13" fillId="7" borderId="3" xfId="0" applyNumberFormat="1" applyFont="1" applyFill="1" applyBorder="1" applyAlignment="1">
      <alignment horizontal="center" vertical="center"/>
    </xf>
    <xf numFmtId="49" fontId="13" fillId="7" borderId="13" xfId="0" applyNumberFormat="1" applyFont="1" applyFill="1" applyBorder="1" applyAlignment="1">
      <alignment horizontal="center" vertical="center"/>
    </xf>
    <xf numFmtId="3" fontId="6" fillId="7" borderId="3" xfId="0" applyNumberFormat="1" applyFont="1" applyFill="1" applyBorder="1" applyAlignment="1">
      <alignment horizontal="center"/>
    </xf>
    <xf numFmtId="3" fontId="6" fillId="7" borderId="13" xfId="0" applyNumberFormat="1" applyFont="1" applyFill="1" applyBorder="1" applyAlignment="1">
      <alignment horizontal="center"/>
    </xf>
    <xf numFmtId="0" fontId="12" fillId="7" borderId="3" xfId="0" applyFont="1" applyFill="1" applyBorder="1"/>
    <xf numFmtId="49" fontId="12" fillId="7" borderId="3" xfId="0" applyNumberFormat="1" applyFont="1" applyFill="1" applyBorder="1"/>
    <xf numFmtId="49" fontId="12" fillId="7" borderId="13" xfId="0" applyNumberFormat="1" applyFont="1" applyFill="1" applyBorder="1" applyAlignment="1">
      <alignment horizontal="right"/>
    </xf>
    <xf numFmtId="3" fontId="12" fillId="7" borderId="9" xfId="0" applyNumberFormat="1" applyFont="1" applyFill="1" applyBorder="1" applyAlignment="1">
      <alignment horizontal="center"/>
    </xf>
    <xf numFmtId="3" fontId="12" fillId="7" borderId="37" xfId="0" applyNumberFormat="1" applyFont="1" applyFill="1" applyBorder="1" applyAlignment="1">
      <alignment horizontal="center"/>
    </xf>
    <xf numFmtId="3" fontId="12" fillId="7" borderId="3" xfId="0" applyNumberFormat="1" applyFont="1" applyFill="1" applyBorder="1" applyAlignment="1">
      <alignment horizontal="center"/>
    </xf>
    <xf numFmtId="166" fontId="12" fillId="7" borderId="37" xfId="0" applyNumberFormat="1" applyFont="1" applyFill="1" applyBorder="1" applyAlignment="1">
      <alignment horizontal="center"/>
    </xf>
    <xf numFmtId="4" fontId="12" fillId="7" borderId="13" xfId="0" applyNumberFormat="1" applyFont="1" applyFill="1" applyBorder="1" applyAlignment="1">
      <alignment horizontal="right"/>
    </xf>
    <xf numFmtId="3" fontId="8" fillId="7" borderId="13" xfId="0" applyNumberFormat="1" applyFont="1" applyFill="1" applyBorder="1" applyAlignment="1">
      <alignment horizontal="center"/>
    </xf>
    <xf numFmtId="49" fontId="17" fillId="7" borderId="3" xfId="0" applyNumberFormat="1" applyFont="1" applyFill="1" applyBorder="1"/>
    <xf numFmtId="167" fontId="17" fillId="7" borderId="48" xfId="0" applyNumberFormat="1" applyFont="1" applyFill="1" applyBorder="1" applyAlignment="1">
      <alignment horizontal="center"/>
    </xf>
    <xf numFmtId="167" fontId="17" fillId="7" borderId="20" xfId="0" applyNumberFormat="1" applyFont="1" applyFill="1" applyBorder="1" applyAlignment="1">
      <alignment horizontal="center"/>
    </xf>
    <xf numFmtId="167" fontId="17" fillId="7" borderId="49" xfId="0" applyNumberFormat="1" applyFont="1" applyFill="1" applyBorder="1" applyAlignment="1">
      <alignment horizontal="center"/>
    </xf>
    <xf numFmtId="4" fontId="18" fillId="7" borderId="13" xfId="0" applyNumberFormat="1" applyFont="1" applyFill="1" applyBorder="1" applyAlignment="1">
      <alignment horizontal="right"/>
    </xf>
    <xf numFmtId="3" fontId="5" fillId="7" borderId="13" xfId="0" applyNumberFormat="1" applyFont="1" applyFill="1" applyBorder="1" applyAlignment="1">
      <alignment horizontal="center"/>
    </xf>
    <xf numFmtId="3" fontId="12" fillId="7" borderId="13" xfId="0" applyNumberFormat="1" applyFont="1" applyFill="1" applyBorder="1" applyAlignment="1">
      <alignment horizontal="center"/>
    </xf>
    <xf numFmtId="0" fontId="17" fillId="7" borderId="17" xfId="0" applyFont="1" applyFill="1" applyBorder="1" applyProtection="1">
      <protection locked="0"/>
    </xf>
    <xf numFmtId="0" fontId="12" fillId="7" borderId="2" xfId="0" applyFont="1" applyFill="1" applyBorder="1"/>
    <xf numFmtId="49" fontId="12" fillId="7" borderId="2" xfId="0" applyNumberFormat="1" applyFont="1" applyFill="1" applyBorder="1"/>
    <xf numFmtId="49" fontId="12" fillId="7" borderId="18" xfId="0" applyNumberFormat="1" applyFont="1" applyFill="1" applyBorder="1" applyAlignment="1">
      <alignment horizontal="right"/>
    </xf>
    <xf numFmtId="49" fontId="13" fillId="7" borderId="17" xfId="0" applyNumberFormat="1" applyFont="1" applyFill="1" applyBorder="1" applyAlignment="1">
      <alignment horizontal="center"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3" fillId="7" borderId="18" xfId="0" applyNumberFormat="1" applyFont="1" applyFill="1" applyBorder="1" applyAlignment="1">
      <alignment horizontal="center" vertical="center"/>
    </xf>
    <xf numFmtId="3" fontId="12" fillId="7" borderId="17" xfId="0" applyNumberFormat="1" applyFont="1" applyFill="1" applyBorder="1" applyAlignment="1">
      <alignment horizontal="center"/>
    </xf>
    <xf numFmtId="3" fontId="12" fillId="7" borderId="4" xfId="0" applyNumberFormat="1" applyFont="1" applyFill="1" applyBorder="1" applyAlignment="1">
      <alignment horizontal="center"/>
    </xf>
    <xf numFmtId="3" fontId="12" fillId="7" borderId="2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7" borderId="18" xfId="0" applyNumberFormat="1" applyFont="1" applyFill="1" applyBorder="1" applyAlignment="1">
      <alignment horizontal="center"/>
    </xf>
    <xf numFmtId="166" fontId="12" fillId="7" borderId="4" xfId="0" applyNumberFormat="1" applyFont="1" applyFill="1" applyBorder="1" applyAlignment="1">
      <alignment horizontal="center"/>
    </xf>
    <xf numFmtId="4" fontId="12" fillId="7" borderId="18" xfId="0" applyNumberFormat="1" applyFont="1" applyFill="1" applyBorder="1" applyAlignment="1">
      <alignment horizontal="right"/>
    </xf>
    <xf numFmtId="3" fontId="12" fillId="7" borderId="18" xfId="0" applyNumberFormat="1" applyFont="1" applyFill="1" applyBorder="1" applyAlignment="1">
      <alignment horizontal="center"/>
    </xf>
    <xf numFmtId="0" fontId="17" fillId="7" borderId="9" xfId="0" applyFont="1" applyFill="1" applyBorder="1"/>
    <xf numFmtId="49" fontId="5" fillId="7" borderId="13" xfId="0" applyNumberFormat="1" applyFont="1" applyFill="1" applyBorder="1" applyAlignment="1">
      <alignment horizontal="right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3" fontId="12" fillId="7" borderId="9" xfId="0" applyNumberFormat="1" applyFont="1" applyFill="1" applyBorder="1" applyAlignment="1">
      <alignment horizontal="right"/>
    </xf>
    <xf numFmtId="3" fontId="12" fillId="7" borderId="37" xfId="0" applyNumberFormat="1" applyFont="1" applyFill="1" applyBorder="1" applyAlignment="1">
      <alignment horizontal="right"/>
    </xf>
    <xf numFmtId="3" fontId="12" fillId="7" borderId="3" xfId="0" applyNumberFormat="1" applyFont="1" applyFill="1" applyBorder="1" applyAlignment="1">
      <alignment horizontal="right"/>
    </xf>
    <xf numFmtId="3" fontId="5" fillId="7" borderId="3" xfId="0" applyNumberFormat="1" applyFont="1" applyFill="1" applyBorder="1" applyAlignment="1">
      <alignment horizontal="right"/>
    </xf>
    <xf numFmtId="3" fontId="5" fillId="7" borderId="13" xfId="0" applyNumberFormat="1" applyFont="1" applyFill="1" applyBorder="1" applyAlignment="1">
      <alignment horizontal="right"/>
    </xf>
    <xf numFmtId="4" fontId="19" fillId="7" borderId="13" xfId="0" applyNumberFormat="1" applyFont="1" applyFill="1" applyBorder="1" applyAlignment="1">
      <alignment horizontal="right"/>
    </xf>
    <xf numFmtId="0" fontId="6" fillId="7" borderId="0" xfId="0" applyFont="1" applyFill="1"/>
    <xf numFmtId="3" fontId="6" fillId="3" borderId="0" xfId="0" applyNumberFormat="1" applyFont="1" applyFill="1"/>
    <xf numFmtId="164" fontId="10" fillId="8" borderId="0" xfId="0" applyNumberFormat="1" applyFont="1" applyFill="1" applyAlignment="1">
      <alignment horizontal="left"/>
    </xf>
    <xf numFmtId="0" fontId="12" fillId="9" borderId="0" xfId="0" applyFont="1" applyFill="1"/>
    <xf numFmtId="0" fontId="17" fillId="0" borderId="0" xfId="0" applyFont="1"/>
    <xf numFmtId="0" fontId="12" fillId="10" borderId="0" xfId="0" applyFont="1" applyFill="1"/>
    <xf numFmtId="0" fontId="4" fillId="6" borderId="0" xfId="0" applyFont="1" applyFill="1"/>
    <xf numFmtId="3" fontId="12" fillId="3" borderId="9" xfId="0" applyNumberFormat="1" applyFont="1" applyFill="1" applyBorder="1" applyAlignment="1">
      <alignment horizontal="center"/>
    </xf>
    <xf numFmtId="3" fontId="12" fillId="3" borderId="3" xfId="0" applyNumberFormat="1" applyFont="1" applyFill="1" applyBorder="1" applyAlignment="1">
      <alignment horizontal="center"/>
    </xf>
    <xf numFmtId="3" fontId="6" fillId="3" borderId="3" xfId="0" applyNumberFormat="1" applyFont="1" applyFill="1" applyBorder="1" applyAlignment="1">
      <alignment horizontal="center"/>
    </xf>
    <xf numFmtId="3" fontId="12" fillId="3" borderId="3" xfId="0" applyNumberFormat="1" applyFont="1" applyFill="1" applyBorder="1" applyAlignment="1">
      <alignment horizontal="right"/>
    </xf>
    <xf numFmtId="3" fontId="5" fillId="3" borderId="3" xfId="0" applyNumberFormat="1" applyFont="1" applyFill="1" applyBorder="1" applyAlignment="1">
      <alignment horizontal="right"/>
    </xf>
    <xf numFmtId="0" fontId="5" fillId="7" borderId="14" xfId="2" applyFont="1" applyFill="1" applyBorder="1"/>
    <xf numFmtId="0" fontId="5" fillId="7" borderId="17" xfId="2" applyFont="1" applyFill="1" applyBorder="1"/>
    <xf numFmtId="0" fontId="5" fillId="7" borderId="58" xfId="2" applyFont="1" applyFill="1" applyBorder="1"/>
    <xf numFmtId="1" fontId="5" fillId="8" borderId="69" xfId="3" applyNumberFormat="1" applyFont="1" applyFill="1" applyBorder="1" applyAlignment="1">
      <alignment horizontal="right"/>
    </xf>
    <xf numFmtId="2" fontId="5" fillId="8" borderId="20" xfId="3" applyNumberFormat="1" applyFont="1" applyFill="1" applyBorder="1" applyAlignment="1">
      <alignment horizontal="right"/>
    </xf>
    <xf numFmtId="1" fontId="5" fillId="8" borderId="17" xfId="3" applyNumberFormat="1" applyFont="1" applyFill="1" applyBorder="1" applyAlignment="1">
      <alignment horizontal="right"/>
    </xf>
    <xf numFmtId="2" fontId="5" fillId="8" borderId="6" xfId="3" applyNumberFormat="1" applyFont="1" applyFill="1" applyBorder="1" applyAlignment="1">
      <alignment horizontal="right"/>
    </xf>
    <xf numFmtId="1" fontId="5" fillId="8" borderId="58" xfId="2" applyNumberFormat="1" applyFont="1" applyFill="1" applyBorder="1"/>
    <xf numFmtId="2" fontId="5" fillId="8" borderId="77" xfId="2" applyNumberFormat="1" applyFont="1" applyFill="1" applyBorder="1"/>
    <xf numFmtId="168" fontId="13" fillId="8" borderId="2" xfId="2" applyNumberFormat="1" applyFont="1" applyFill="1" applyBorder="1"/>
    <xf numFmtId="0" fontId="5" fillId="3" borderId="9" xfId="3" applyFont="1" applyFill="1" applyBorder="1"/>
    <xf numFmtId="0" fontId="5" fillId="3" borderId="3" xfId="3" applyFont="1" applyFill="1" applyBorder="1"/>
    <xf numFmtId="0" fontId="5" fillId="3" borderId="13" xfId="3" applyFont="1" applyFill="1" applyBorder="1"/>
    <xf numFmtId="0" fontId="5" fillId="3" borderId="17" xfId="3" applyFont="1" applyFill="1" applyBorder="1" applyAlignment="1">
      <alignment horizontal="right"/>
    </xf>
    <xf numFmtId="0" fontId="5" fillId="3" borderId="18" xfId="3" applyFont="1" applyFill="1" applyBorder="1" applyAlignment="1">
      <alignment horizontal="right"/>
    </xf>
    <xf numFmtId="0" fontId="5" fillId="3" borderId="18" xfId="3" applyFont="1" applyFill="1" applyBorder="1"/>
    <xf numFmtId="0" fontId="5" fillId="3" borderId="58" xfId="2" applyFont="1" applyFill="1" applyBorder="1"/>
    <xf numFmtId="2" fontId="5" fillId="3" borderId="61" xfId="2" applyNumberFormat="1" applyFont="1" applyFill="1" applyBorder="1"/>
    <xf numFmtId="2" fontId="5" fillId="3" borderId="59" xfId="2" applyNumberFormat="1" applyFont="1" applyFill="1" applyBorder="1"/>
    <xf numFmtId="4" fontId="5" fillId="8" borderId="0" xfId="2" applyNumberFormat="1" applyFont="1" applyFill="1"/>
    <xf numFmtId="49" fontId="5" fillId="7" borderId="9" xfId="2" applyNumberFormat="1" applyFont="1" applyFill="1" applyBorder="1" applyProtection="1">
      <protection locked="0"/>
    </xf>
    <xf numFmtId="49" fontId="5" fillId="7" borderId="17" xfId="2" applyNumberFormat="1" applyFont="1" applyFill="1" applyBorder="1" applyProtection="1">
      <protection locked="0"/>
    </xf>
    <xf numFmtId="49" fontId="5" fillId="7" borderId="71" xfId="2" applyNumberFormat="1" applyFont="1" applyFill="1" applyBorder="1" applyProtection="1">
      <protection locked="0"/>
    </xf>
    <xf numFmtId="0" fontId="5" fillId="3" borderId="72" xfId="3" applyFont="1" applyFill="1" applyBorder="1" applyAlignment="1">
      <alignment horizontal="right"/>
    </xf>
    <xf numFmtId="1" fontId="5" fillId="0" borderId="69" xfId="3" applyNumberFormat="1" applyFont="1" applyBorder="1" applyAlignment="1">
      <alignment horizontal="right"/>
    </xf>
    <xf numFmtId="2" fontId="5" fillId="0" borderId="20" xfId="3" applyNumberFormat="1" applyFont="1" applyBorder="1" applyAlignment="1">
      <alignment horizontal="right"/>
    </xf>
    <xf numFmtId="1" fontId="5" fillId="0" borderId="17" xfId="3" applyNumberFormat="1" applyFont="1" applyBorder="1" applyAlignment="1">
      <alignment horizontal="right"/>
    </xf>
    <xf numFmtId="2" fontId="5" fillId="0" borderId="6" xfId="3" applyNumberFormat="1" applyFont="1" applyBorder="1" applyAlignment="1">
      <alignment horizontal="right"/>
    </xf>
    <xf numFmtId="1" fontId="5" fillId="0" borderId="58" xfId="2" applyNumberFormat="1" applyFont="1" applyBorder="1"/>
    <xf numFmtId="2" fontId="5" fillId="0" borderId="77" xfId="2" applyNumberFormat="1" applyFont="1" applyBorder="1"/>
    <xf numFmtId="168" fontId="13" fillId="0" borderId="2" xfId="2" applyNumberFormat="1" applyFont="1" applyBorder="1"/>
    <xf numFmtId="0" fontId="5" fillId="3" borderId="20" xfId="3" applyFont="1" applyFill="1" applyBorder="1"/>
    <xf numFmtId="0" fontId="5" fillId="3" borderId="73" xfId="3" applyFont="1" applyFill="1" applyBorder="1" applyAlignment="1">
      <alignment horizontal="right"/>
    </xf>
    <xf numFmtId="0" fontId="5" fillId="3" borderId="62" xfId="2" applyFont="1" applyFill="1" applyBorder="1"/>
    <xf numFmtId="0" fontId="5" fillId="3" borderId="70" xfId="3" applyFont="1" applyFill="1" applyBorder="1" applyAlignment="1">
      <alignment horizontal="right"/>
    </xf>
    <xf numFmtId="0" fontId="5" fillId="3" borderId="81" xfId="2" applyFont="1" applyFill="1" applyBorder="1"/>
    <xf numFmtId="0" fontId="6" fillId="6" borderId="6" xfId="0" applyFont="1" applyFill="1" applyBorder="1"/>
    <xf numFmtId="49" fontId="5" fillId="6" borderId="6" xfId="0" applyNumberFormat="1" applyFont="1" applyFill="1" applyBorder="1" applyAlignment="1">
      <alignment horizontal="center"/>
    </xf>
    <xf numFmtId="0" fontId="5" fillId="8" borderId="0" xfId="2" applyFont="1" applyFill="1"/>
    <xf numFmtId="3" fontId="12" fillId="8" borderId="0" xfId="0" applyNumberFormat="1" applyFont="1" applyFill="1"/>
    <xf numFmtId="3" fontId="12" fillId="3" borderId="13" xfId="0" applyNumberFormat="1" applyFont="1" applyFill="1" applyBorder="1" applyAlignment="1">
      <alignment horizontal="center"/>
    </xf>
    <xf numFmtId="3" fontId="12" fillId="5" borderId="13" xfId="0" applyNumberFormat="1" applyFont="1" applyFill="1" applyBorder="1" applyAlignment="1">
      <alignment horizontal="center"/>
    </xf>
    <xf numFmtId="49" fontId="5" fillId="6" borderId="4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12" fillId="0" borderId="18" xfId="0" applyFont="1" applyBorder="1" applyAlignment="1">
      <alignment horizontal="right"/>
    </xf>
    <xf numFmtId="3" fontId="5" fillId="3" borderId="13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left"/>
    </xf>
    <xf numFmtId="0" fontId="12" fillId="0" borderId="3" xfId="0" applyFont="1" applyBorder="1" applyAlignment="1">
      <alignment horizontal="right"/>
    </xf>
    <xf numFmtId="0" fontId="12" fillId="0" borderId="2" xfId="0" applyFont="1" applyBorder="1"/>
    <xf numFmtId="3" fontId="5" fillId="5" borderId="13" xfId="0" applyNumberFormat="1" applyFont="1" applyFill="1" applyBorder="1" applyAlignment="1">
      <alignment horizontal="right"/>
    </xf>
    <xf numFmtId="164" fontId="24" fillId="0" borderId="0" xfId="0" applyNumberFormat="1" applyFont="1" applyAlignment="1">
      <alignment horizontal="center"/>
    </xf>
    <xf numFmtId="49" fontId="13" fillId="3" borderId="9" xfId="0" applyNumberFormat="1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3" fontId="12" fillId="3" borderId="37" xfId="0" applyNumberFormat="1" applyFont="1" applyFill="1" applyBorder="1" applyAlignment="1">
      <alignment horizontal="right"/>
    </xf>
    <xf numFmtId="3" fontId="5" fillId="3" borderId="13" xfId="0" applyNumberFormat="1" applyFont="1" applyFill="1" applyBorder="1" applyAlignment="1">
      <alignment horizontal="right"/>
    </xf>
    <xf numFmtId="3" fontId="12" fillId="3" borderId="37" xfId="0" applyNumberFormat="1" applyFont="1" applyFill="1" applyBorder="1" applyAlignment="1">
      <alignment horizontal="center"/>
    </xf>
    <xf numFmtId="0" fontId="5" fillId="3" borderId="3" xfId="0" applyFont="1" applyFill="1" applyBorder="1"/>
    <xf numFmtId="3" fontId="12" fillId="3" borderId="48" xfId="0" applyNumberFormat="1" applyFont="1" applyFill="1" applyBorder="1" applyAlignment="1">
      <alignment horizontal="center"/>
    </xf>
    <xf numFmtId="3" fontId="12" fillId="3" borderId="6" xfId="0" applyNumberFormat="1" applyFont="1" applyFill="1" applyBorder="1" applyAlignment="1">
      <alignment horizontal="center"/>
    </xf>
    <xf numFmtId="3" fontId="12" fillId="3" borderId="49" xfId="0" applyNumberFormat="1" applyFont="1" applyFill="1" applyBorder="1" applyAlignment="1">
      <alignment horizontal="center"/>
    </xf>
    <xf numFmtId="3" fontId="8" fillId="3" borderId="13" xfId="0" applyNumberFormat="1" applyFont="1" applyFill="1" applyBorder="1" applyAlignment="1">
      <alignment horizontal="center"/>
    </xf>
    <xf numFmtId="3" fontId="12" fillId="3" borderId="17" xfId="0" applyNumberFormat="1" applyFont="1" applyFill="1" applyBorder="1" applyAlignment="1">
      <alignment horizontal="center"/>
    </xf>
    <xf numFmtId="3" fontId="12" fillId="3" borderId="4" xfId="0" applyNumberFormat="1" applyFont="1" applyFill="1" applyBorder="1" applyAlignment="1">
      <alignment horizontal="right"/>
    </xf>
    <xf numFmtId="3" fontId="12" fillId="3" borderId="2" xfId="0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right"/>
    </xf>
    <xf numFmtId="3" fontId="5" fillId="3" borderId="18" xfId="0" applyNumberFormat="1" applyFont="1" applyFill="1" applyBorder="1" applyAlignment="1">
      <alignment horizontal="right"/>
    </xf>
    <xf numFmtId="3" fontId="6" fillId="3" borderId="13" xfId="0" applyNumberFormat="1" applyFont="1" applyFill="1" applyBorder="1" applyAlignment="1">
      <alignment horizontal="center"/>
    </xf>
    <xf numFmtId="3" fontId="12" fillId="3" borderId="9" xfId="0" applyNumberFormat="1" applyFont="1" applyFill="1" applyBorder="1" applyAlignment="1">
      <alignment horizontal="right"/>
    </xf>
    <xf numFmtId="0" fontId="13" fillId="5" borderId="9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3" borderId="17" xfId="3" applyFont="1" applyFill="1" applyBorder="1" applyAlignment="1">
      <alignment horizontal="center"/>
    </xf>
    <xf numFmtId="0" fontId="13" fillId="3" borderId="2" xfId="3" applyFont="1" applyFill="1" applyBorder="1" applyAlignment="1">
      <alignment horizontal="center"/>
    </xf>
    <xf numFmtId="0" fontId="13" fillId="3" borderId="18" xfId="3" applyFont="1" applyFill="1" applyBorder="1" applyAlignment="1">
      <alignment horizontal="center"/>
    </xf>
    <xf numFmtId="0" fontId="13" fillId="3" borderId="58" xfId="3" applyFont="1" applyFill="1" applyBorder="1" applyAlignment="1">
      <alignment horizontal="center"/>
    </xf>
    <xf numFmtId="0" fontId="13" fillId="3" borderId="74" xfId="3" applyFont="1" applyFill="1" applyBorder="1" applyAlignment="1">
      <alignment horizontal="center"/>
    </xf>
    <xf numFmtId="0" fontId="13" fillId="3" borderId="59" xfId="3" applyFont="1" applyFill="1" applyBorder="1" applyAlignment="1">
      <alignment horizontal="center"/>
    </xf>
    <xf numFmtId="0" fontId="5" fillId="3" borderId="17" xfId="3" applyFont="1" applyFill="1" applyBorder="1"/>
    <xf numFmtId="0" fontId="5" fillId="3" borderId="2" xfId="3" applyFont="1" applyFill="1" applyBorder="1"/>
    <xf numFmtId="0" fontId="5" fillId="3" borderId="71" xfId="3" applyFont="1" applyFill="1" applyBorder="1" applyAlignment="1">
      <alignment horizontal="right"/>
    </xf>
    <xf numFmtId="1" fontId="7" fillId="3" borderId="58" xfId="2" applyNumberFormat="1" applyFont="1" applyFill="1" applyBorder="1" applyAlignment="1">
      <alignment horizontal="center"/>
    </xf>
    <xf numFmtId="0" fontId="5" fillId="3" borderId="74" xfId="2" applyFont="1" applyFill="1" applyBorder="1" applyAlignment="1">
      <alignment horizontal="center"/>
    </xf>
    <xf numFmtId="0" fontId="4" fillId="3" borderId="0" xfId="2" applyFont="1" applyFill="1"/>
    <xf numFmtId="49" fontId="5" fillId="3" borderId="0" xfId="0" applyNumberFormat="1" applyFont="1" applyFill="1" applyAlignment="1">
      <alignment horizontal="right"/>
    </xf>
    <xf numFmtId="2" fontId="12" fillId="3" borderId="0" xfId="0" applyNumberFormat="1" applyFont="1" applyFill="1"/>
    <xf numFmtId="49" fontId="12" fillId="3" borderId="0" xfId="0" applyNumberFormat="1" applyFont="1" applyFill="1" applyAlignment="1">
      <alignment horizontal="left"/>
    </xf>
    <xf numFmtId="49" fontId="13" fillId="3" borderId="9" xfId="0" applyNumberFormat="1" applyFont="1" applyFill="1" applyBorder="1" applyAlignment="1" applyProtection="1">
      <alignment horizontal="center"/>
      <protection locked="0"/>
    </xf>
    <xf numFmtId="49" fontId="13" fillId="3" borderId="3" xfId="0" applyNumberFormat="1" applyFont="1" applyFill="1" applyBorder="1" applyAlignment="1" applyProtection="1">
      <alignment horizontal="center"/>
      <protection locked="0"/>
    </xf>
    <xf numFmtId="49" fontId="13" fillId="3" borderId="13" xfId="0" applyNumberFormat="1" applyFont="1" applyFill="1" applyBorder="1" applyAlignment="1" applyProtection="1">
      <alignment horizontal="center"/>
      <protection locked="0"/>
    </xf>
    <xf numFmtId="49" fontId="13" fillId="3" borderId="17" xfId="0" applyNumberFormat="1" applyFont="1" applyFill="1" applyBorder="1" applyAlignment="1" applyProtection="1">
      <alignment horizontal="center"/>
      <protection locked="0"/>
    </xf>
    <xf numFmtId="49" fontId="13" fillId="3" borderId="2" xfId="0" applyNumberFormat="1" applyFont="1" applyFill="1" applyBorder="1" applyAlignment="1" applyProtection="1">
      <alignment horizontal="center"/>
      <protection locked="0"/>
    </xf>
    <xf numFmtId="49" fontId="13" fillId="3" borderId="18" xfId="0" applyNumberFormat="1" applyFont="1" applyFill="1" applyBorder="1" applyAlignment="1" applyProtection="1">
      <alignment horizontal="center"/>
      <protection locked="0"/>
    </xf>
    <xf numFmtId="49" fontId="13" fillId="3" borderId="71" xfId="0" applyNumberFormat="1" applyFont="1" applyFill="1" applyBorder="1" applyAlignment="1" applyProtection="1">
      <alignment horizontal="center"/>
      <protection locked="0"/>
    </xf>
    <xf numFmtId="49" fontId="13" fillId="3" borderId="78" xfId="0" applyNumberFormat="1" applyFont="1" applyFill="1" applyBorder="1" applyAlignment="1" applyProtection="1">
      <alignment horizontal="center"/>
      <protection locked="0"/>
    </xf>
    <xf numFmtId="49" fontId="13" fillId="3" borderId="72" xfId="0" applyNumberFormat="1" applyFont="1" applyFill="1" applyBorder="1" applyAlignment="1" applyProtection="1">
      <alignment horizontal="center"/>
      <protection locked="0"/>
    </xf>
    <xf numFmtId="49" fontId="13" fillId="3" borderId="10" xfId="0" applyNumberFormat="1" applyFont="1" applyFill="1" applyBorder="1" applyAlignment="1" applyProtection="1">
      <alignment horizontal="center"/>
      <protection locked="0"/>
    </xf>
    <xf numFmtId="49" fontId="13" fillId="3" borderId="11" xfId="0" applyNumberFormat="1" applyFont="1" applyFill="1" applyBorder="1" applyAlignment="1" applyProtection="1">
      <alignment horizontal="center"/>
      <protection locked="0"/>
    </xf>
    <xf numFmtId="49" fontId="13" fillId="3" borderId="12" xfId="0" applyNumberFormat="1" applyFont="1" applyFill="1" applyBorder="1" applyAlignment="1" applyProtection="1">
      <alignment horizontal="center"/>
      <protection locked="0"/>
    </xf>
    <xf numFmtId="0" fontId="5" fillId="3" borderId="19" xfId="3" applyFont="1" applyFill="1" applyBorder="1"/>
    <xf numFmtId="0" fontId="5" fillId="3" borderId="25" xfId="3" applyFont="1" applyFill="1" applyBorder="1"/>
    <xf numFmtId="2" fontId="5" fillId="3" borderId="77" xfId="2" applyNumberFormat="1" applyFont="1" applyFill="1" applyBorder="1"/>
    <xf numFmtId="0" fontId="13" fillId="10" borderId="70" xfId="3" applyFont="1" applyFill="1" applyBorder="1" applyAlignment="1">
      <alignment horizontal="right"/>
    </xf>
    <xf numFmtId="3" fontId="12" fillId="11" borderId="37" xfId="0" applyNumberFormat="1" applyFont="1" applyFill="1" applyBorder="1" applyAlignment="1">
      <alignment horizontal="center"/>
    </xf>
    <xf numFmtId="3" fontId="12" fillId="11" borderId="13" xfId="0" applyNumberFormat="1" applyFont="1" applyFill="1" applyBorder="1" applyAlignment="1">
      <alignment horizontal="center"/>
    </xf>
    <xf numFmtId="3" fontId="12" fillId="11" borderId="9" xfId="0" applyNumberFormat="1" applyFont="1" applyFill="1" applyBorder="1" applyAlignment="1">
      <alignment horizontal="center"/>
    </xf>
    <xf numFmtId="3" fontId="12" fillId="11" borderId="3" xfId="0" applyNumberFormat="1" applyFont="1" applyFill="1" applyBorder="1" applyAlignment="1">
      <alignment horizontal="center"/>
    </xf>
    <xf numFmtId="3" fontId="12" fillId="11" borderId="2" xfId="0" applyNumberFormat="1" applyFont="1" applyFill="1" applyBorder="1" applyAlignment="1">
      <alignment horizontal="center"/>
    </xf>
    <xf numFmtId="49" fontId="13" fillId="11" borderId="9" xfId="0" applyNumberFormat="1" applyFont="1" applyFill="1" applyBorder="1" applyAlignment="1">
      <alignment horizontal="center" vertical="center"/>
    </xf>
    <xf numFmtId="49" fontId="13" fillId="11" borderId="3" xfId="0" applyNumberFormat="1" applyFont="1" applyFill="1" applyBorder="1" applyAlignment="1">
      <alignment horizontal="center" vertical="center"/>
    </xf>
    <xf numFmtId="49" fontId="13" fillId="11" borderId="13" xfId="0" applyNumberFormat="1" applyFont="1" applyFill="1" applyBorder="1" applyAlignment="1">
      <alignment horizontal="center" vertical="center"/>
    </xf>
    <xf numFmtId="0" fontId="5" fillId="11" borderId="2" xfId="0" applyFont="1" applyFill="1" applyBorder="1"/>
    <xf numFmtId="3" fontId="8" fillId="11" borderId="13" xfId="0" applyNumberFormat="1" applyFont="1" applyFill="1" applyBorder="1" applyAlignment="1">
      <alignment horizontal="center"/>
    </xf>
    <xf numFmtId="3" fontId="6" fillId="0" borderId="36" xfId="3" applyNumberFormat="1" applyFont="1" applyBorder="1" applyAlignment="1">
      <alignment horizontal="center"/>
    </xf>
    <xf numFmtId="0" fontId="5" fillId="3" borderId="6" xfId="3" applyFont="1" applyFill="1" applyBorder="1" applyAlignment="1">
      <alignment horizontal="right"/>
    </xf>
    <xf numFmtId="0" fontId="5" fillId="3" borderId="19" xfId="3" applyFont="1" applyFill="1" applyBorder="1" applyAlignment="1">
      <alignment horizontal="right"/>
    </xf>
    <xf numFmtId="0" fontId="5" fillId="3" borderId="77" xfId="2" applyFont="1" applyFill="1" applyBorder="1"/>
    <xf numFmtId="0" fontId="25" fillId="0" borderId="9" xfId="0" applyFont="1" applyBorder="1" applyProtection="1">
      <protection locked="0"/>
    </xf>
    <xf numFmtId="0" fontId="25" fillId="0" borderId="3" xfId="0" applyFont="1" applyBorder="1"/>
    <xf numFmtId="49" fontId="25" fillId="0" borderId="3" xfId="0" applyNumberFormat="1" applyFont="1" applyBorder="1" applyAlignment="1">
      <alignment horizontal="right"/>
    </xf>
    <xf numFmtId="0" fontId="26" fillId="7" borderId="9" xfId="0" applyFont="1" applyFill="1" applyBorder="1" applyProtection="1">
      <protection locked="0"/>
    </xf>
    <xf numFmtId="49" fontId="27" fillId="0" borderId="9" xfId="0" applyNumberFormat="1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3" fontId="25" fillId="3" borderId="9" xfId="0" applyNumberFormat="1" applyFont="1" applyFill="1" applyBorder="1" applyAlignment="1">
      <alignment horizontal="center"/>
    </xf>
    <xf numFmtId="3" fontId="25" fillId="11" borderId="37" xfId="0" applyNumberFormat="1" applyFont="1" applyFill="1" applyBorder="1" applyAlignment="1">
      <alignment horizontal="center"/>
    </xf>
    <xf numFmtId="3" fontId="25" fillId="11" borderId="3" xfId="0" applyNumberFormat="1" applyFont="1" applyFill="1" applyBorder="1" applyAlignment="1">
      <alignment horizontal="center"/>
    </xf>
    <xf numFmtId="3" fontId="25" fillId="3" borderId="13" xfId="0" applyNumberFormat="1" applyFont="1" applyFill="1" applyBorder="1" applyAlignment="1">
      <alignment horizontal="center"/>
    </xf>
    <xf numFmtId="3" fontId="25" fillId="3" borderId="37" xfId="0" applyNumberFormat="1" applyFont="1" applyFill="1" applyBorder="1" applyAlignment="1">
      <alignment horizontal="center"/>
    </xf>
    <xf numFmtId="3" fontId="25" fillId="3" borderId="3" xfId="0" applyNumberFormat="1" applyFont="1" applyFill="1" applyBorder="1" applyAlignment="1">
      <alignment horizontal="center"/>
    </xf>
    <xf numFmtId="3" fontId="28" fillId="11" borderId="13" xfId="0" applyNumberFormat="1" applyFont="1" applyFill="1" applyBorder="1" applyAlignment="1">
      <alignment horizontal="center"/>
    </xf>
    <xf numFmtId="166" fontId="25" fillId="0" borderId="37" xfId="0" applyNumberFormat="1" applyFont="1" applyBorder="1" applyAlignment="1">
      <alignment horizontal="center"/>
    </xf>
    <xf numFmtId="4" fontId="25" fillId="0" borderId="13" xfId="0" applyNumberFormat="1" applyFont="1" applyBorder="1" applyAlignment="1">
      <alignment horizontal="right"/>
    </xf>
    <xf numFmtId="49" fontId="29" fillId="5" borderId="3" xfId="0" applyNumberFormat="1" applyFont="1" applyFill="1" applyBorder="1" applyAlignment="1">
      <alignment horizontal="right"/>
    </xf>
    <xf numFmtId="0" fontId="25" fillId="5" borderId="50" xfId="0" applyFont="1" applyFill="1" applyBorder="1"/>
    <xf numFmtId="3" fontId="30" fillId="0" borderId="65" xfId="3" applyNumberFormat="1" applyFont="1" applyBorder="1" applyAlignment="1">
      <alignment horizontal="center"/>
    </xf>
    <xf numFmtId="49" fontId="25" fillId="5" borderId="23" xfId="2" applyNumberFormat="1" applyFont="1" applyFill="1" applyBorder="1"/>
    <xf numFmtId="49" fontId="25" fillId="5" borderId="22" xfId="2" applyNumberFormat="1" applyFont="1" applyFill="1" applyBorder="1"/>
    <xf numFmtId="0" fontId="25" fillId="5" borderId="16" xfId="2" applyFont="1" applyFill="1" applyBorder="1" applyAlignment="1">
      <alignment horizontal="right"/>
    </xf>
    <xf numFmtId="49" fontId="25" fillId="5" borderId="5" xfId="2" applyNumberFormat="1" applyFont="1" applyFill="1" applyBorder="1"/>
    <xf numFmtId="49" fontId="25" fillId="5" borderId="37" xfId="2" applyNumberFormat="1" applyFont="1" applyFill="1" applyBorder="1"/>
    <xf numFmtId="0" fontId="25" fillId="5" borderId="13" xfId="2" applyFont="1" applyFill="1" applyBorder="1" applyAlignment="1">
      <alignment horizontal="right"/>
    </xf>
    <xf numFmtId="0" fontId="13" fillId="3" borderId="82" xfId="3" applyFont="1" applyFill="1" applyBorder="1" applyAlignment="1">
      <alignment horizontal="center"/>
    </xf>
    <xf numFmtId="0" fontId="13" fillId="3" borderId="84" xfId="3" applyFont="1" applyFill="1" applyBorder="1" applyAlignment="1">
      <alignment horizontal="center"/>
    </xf>
    <xf numFmtId="0" fontId="13" fillId="3" borderId="83" xfId="3" applyFont="1" applyFill="1" applyBorder="1" applyAlignment="1">
      <alignment horizontal="center"/>
    </xf>
    <xf numFmtId="0" fontId="5" fillId="3" borderId="82" xfId="3" applyFont="1" applyFill="1" applyBorder="1"/>
    <xf numFmtId="0" fontId="5" fillId="3" borderId="84" xfId="3" applyFont="1" applyFill="1" applyBorder="1"/>
    <xf numFmtId="0" fontId="5" fillId="3" borderId="85" xfId="3" applyFont="1" applyFill="1" applyBorder="1"/>
    <xf numFmtId="0" fontId="5" fillId="3" borderId="82" xfId="3" applyFont="1" applyFill="1" applyBorder="1" applyAlignment="1">
      <alignment horizontal="right"/>
    </xf>
    <xf numFmtId="0" fontId="5" fillId="3" borderId="0" xfId="3" applyFont="1" applyFill="1" applyAlignment="1">
      <alignment horizontal="right"/>
    </xf>
    <xf numFmtId="0" fontId="5" fillId="3" borderId="83" xfId="3" applyFont="1" applyFill="1" applyBorder="1" applyAlignment="1">
      <alignment horizontal="right"/>
    </xf>
    <xf numFmtId="1" fontId="5" fillId="8" borderId="82" xfId="3" applyNumberFormat="1" applyFont="1" applyFill="1" applyBorder="1" applyAlignment="1">
      <alignment horizontal="right"/>
    </xf>
    <xf numFmtId="2" fontId="5" fillId="8" borderId="0" xfId="3" applyNumberFormat="1" applyFont="1" applyFill="1" applyAlignment="1">
      <alignment horizontal="right"/>
    </xf>
    <xf numFmtId="0" fontId="5" fillId="3" borderId="86" xfId="3" applyFont="1" applyFill="1" applyBorder="1" applyAlignment="1">
      <alignment horizontal="right"/>
    </xf>
    <xf numFmtId="49" fontId="25" fillId="0" borderId="5" xfId="2" applyNumberFormat="1" applyFont="1" applyBorder="1"/>
    <xf numFmtId="0" fontId="32" fillId="7" borderId="17" xfId="2" applyFont="1" applyFill="1" applyBorder="1"/>
    <xf numFmtId="49" fontId="32" fillId="0" borderId="5" xfId="2" applyNumberFormat="1" applyFont="1" applyBorder="1"/>
    <xf numFmtId="49" fontId="32" fillId="0" borderId="4" xfId="2" applyNumberFormat="1" applyFont="1" applyBorder="1"/>
    <xf numFmtId="0" fontId="32" fillId="0" borderId="5" xfId="2" applyFont="1" applyBorder="1" applyAlignment="1">
      <alignment horizontal="left" vertical="center"/>
    </xf>
    <xf numFmtId="0" fontId="33" fillId="0" borderId="4" xfId="2" applyFont="1" applyBorder="1" applyAlignment="1">
      <alignment horizontal="left" vertical="center"/>
    </xf>
    <xf numFmtId="0" fontId="32" fillId="0" borderId="18" xfId="2" applyFont="1" applyBorder="1" applyAlignment="1">
      <alignment horizontal="right"/>
    </xf>
    <xf numFmtId="49" fontId="25" fillId="0" borderId="75" xfId="2" applyNumberFormat="1" applyFont="1" applyBorder="1" applyAlignment="1">
      <alignment vertical="center"/>
    </xf>
    <xf numFmtId="49" fontId="25" fillId="0" borderId="76" xfId="2" applyNumberFormat="1" applyFont="1" applyBorder="1"/>
    <xf numFmtId="49" fontId="25" fillId="0" borderId="59" xfId="2" applyNumberFormat="1" applyFont="1" applyBorder="1" applyAlignment="1">
      <alignment horizontal="right"/>
    </xf>
    <xf numFmtId="0" fontId="27" fillId="0" borderId="48" xfId="0" applyFont="1" applyBorder="1" applyAlignment="1">
      <alignment horizontal="center"/>
    </xf>
    <xf numFmtId="0" fontId="25" fillId="0" borderId="25" xfId="0" applyFont="1" applyBorder="1"/>
    <xf numFmtId="0" fontId="28" fillId="0" borderId="4" xfId="0" applyFont="1" applyBorder="1" applyAlignment="1">
      <alignment horizontal="left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/>
    </xf>
    <xf numFmtId="49" fontId="25" fillId="0" borderId="5" xfId="0" applyNumberFormat="1" applyFont="1" applyBorder="1" applyAlignment="1">
      <alignment horizontal="left"/>
    </xf>
    <xf numFmtId="49" fontId="25" fillId="0" borderId="6" xfId="0" applyNumberFormat="1" applyFont="1" applyBorder="1" applyAlignment="1">
      <alignment horizontal="left"/>
    </xf>
    <xf numFmtId="49" fontId="25" fillId="0" borderId="6" xfId="0" applyNumberFormat="1" applyFont="1" applyBorder="1"/>
    <xf numFmtId="0" fontId="28" fillId="0" borderId="6" xfId="0" applyFont="1" applyBorder="1"/>
    <xf numFmtId="49" fontId="25" fillId="0" borderId="6" xfId="0" applyNumberFormat="1" applyFont="1" applyBorder="1" applyAlignment="1">
      <alignment horizontal="center"/>
    </xf>
    <xf numFmtId="49" fontId="25" fillId="0" borderId="4" xfId="0" applyNumberFormat="1" applyFont="1" applyBorder="1" applyAlignment="1">
      <alignment horizontal="center"/>
    </xf>
    <xf numFmtId="49" fontId="25" fillId="0" borderId="18" xfId="0" applyNumberFormat="1" applyFont="1" applyBorder="1" applyAlignment="1">
      <alignment horizontal="left"/>
    </xf>
    <xf numFmtId="0" fontId="29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/>
    </xf>
    <xf numFmtId="49" fontId="29" fillId="0" borderId="5" xfId="0" applyNumberFormat="1" applyFont="1" applyBorder="1" applyAlignment="1">
      <alignment horizontal="left"/>
    </xf>
    <xf numFmtId="49" fontId="32" fillId="0" borderId="5" xfId="0" applyNumberFormat="1" applyFont="1" applyBorder="1" applyAlignment="1">
      <alignment horizontal="left"/>
    </xf>
    <xf numFmtId="49" fontId="32" fillId="0" borderId="6" xfId="0" applyNumberFormat="1" applyFont="1" applyBorder="1" applyAlignment="1">
      <alignment horizontal="left"/>
    </xf>
    <xf numFmtId="49" fontId="32" fillId="0" borderId="6" xfId="0" applyNumberFormat="1" applyFont="1" applyBorder="1"/>
    <xf numFmtId="0" fontId="34" fillId="0" borderId="6" xfId="0" applyFont="1" applyBorder="1"/>
    <xf numFmtId="49" fontId="32" fillId="0" borderId="6" xfId="0" applyNumberFormat="1" applyFont="1" applyBorder="1" applyAlignment="1">
      <alignment horizontal="center"/>
    </xf>
    <xf numFmtId="49" fontId="32" fillId="0" borderId="4" xfId="0" applyNumberFormat="1" applyFont="1" applyBorder="1" applyAlignment="1">
      <alignment horizontal="center"/>
    </xf>
    <xf numFmtId="49" fontId="32" fillId="0" borderId="18" xfId="0" applyNumberFormat="1" applyFont="1" applyBorder="1" applyAlignment="1">
      <alignment horizontal="left"/>
    </xf>
    <xf numFmtId="49" fontId="25" fillId="0" borderId="23" xfId="2" applyNumberFormat="1" applyFont="1" applyBorder="1"/>
    <xf numFmtId="49" fontId="25" fillId="0" borderId="22" xfId="2" applyNumberFormat="1" applyFont="1" applyBorder="1"/>
    <xf numFmtId="49" fontId="25" fillId="0" borderId="16" xfId="2" applyNumberFormat="1" applyFont="1" applyBorder="1" applyAlignment="1">
      <alignment horizontal="right"/>
    </xf>
    <xf numFmtId="49" fontId="25" fillId="0" borderId="37" xfId="2" applyNumberFormat="1" applyFont="1" applyBorder="1"/>
    <xf numFmtId="49" fontId="25" fillId="0" borderId="13" xfId="2" applyNumberFormat="1" applyFont="1" applyBorder="1" applyAlignment="1">
      <alignment horizontal="right"/>
    </xf>
    <xf numFmtId="49" fontId="12" fillId="0" borderId="13" xfId="2" applyNumberFormat="1" applyFont="1" applyBorder="1" applyAlignment="1">
      <alignment horizontal="right"/>
    </xf>
    <xf numFmtId="49" fontId="25" fillId="0" borderId="75" xfId="2" applyNumberFormat="1" applyFont="1" applyBorder="1"/>
    <xf numFmtId="0" fontId="5" fillId="3" borderId="0" xfId="3" applyFont="1" applyFill="1"/>
    <xf numFmtId="49" fontId="32" fillId="0" borderId="37" xfId="2" applyNumberFormat="1" applyFont="1" applyBorder="1"/>
    <xf numFmtId="0" fontId="32" fillId="0" borderId="13" xfId="2" applyFont="1" applyBorder="1" applyAlignment="1">
      <alignment horizontal="right"/>
    </xf>
    <xf numFmtId="0" fontId="13" fillId="3" borderId="73" xfId="3" applyFont="1" applyFill="1" applyBorder="1" applyAlignment="1">
      <alignment horizontal="right"/>
    </xf>
    <xf numFmtId="49" fontId="25" fillId="5" borderId="75" xfId="2" applyNumberFormat="1" applyFont="1" applyFill="1" applyBorder="1"/>
    <xf numFmtId="49" fontId="25" fillId="5" borderId="76" xfId="2" applyNumberFormat="1" applyFont="1" applyFill="1" applyBorder="1"/>
    <xf numFmtId="49" fontId="25" fillId="5" borderId="59" xfId="2" applyNumberFormat="1" applyFont="1" applyFill="1" applyBorder="1" applyAlignment="1">
      <alignment horizontal="right"/>
    </xf>
    <xf numFmtId="0" fontId="12" fillId="5" borderId="5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5" fillId="0" borderId="3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7" fontId="17" fillId="0" borderId="5" xfId="0" applyNumberFormat="1" applyFont="1" applyBorder="1" applyAlignment="1">
      <alignment horizontal="center"/>
    </xf>
    <xf numFmtId="167" fontId="17" fillId="0" borderId="6" xfId="0" applyNumberFormat="1" applyFont="1" applyBorder="1" applyAlignment="1">
      <alignment horizontal="center"/>
    </xf>
    <xf numFmtId="167" fontId="17" fillId="0" borderId="44" xfId="0" applyNumberFormat="1" applyFont="1" applyBorder="1" applyAlignment="1">
      <alignment horizontal="center"/>
    </xf>
    <xf numFmtId="167" fontId="17" fillId="0" borderId="28" xfId="0" applyNumberFormat="1" applyFont="1" applyBorder="1" applyAlignment="1">
      <alignment horizontal="center"/>
    </xf>
    <xf numFmtId="167" fontId="17" fillId="0" borderId="29" xfId="0" applyNumberFormat="1" applyFont="1" applyBorder="1" applyAlignment="1">
      <alignment horizontal="center"/>
    </xf>
    <xf numFmtId="167" fontId="17" fillId="0" borderId="45" xfId="0" applyNumberFormat="1" applyFont="1" applyBorder="1" applyAlignment="1">
      <alignment horizontal="center"/>
    </xf>
    <xf numFmtId="44" fontId="13" fillId="0" borderId="2" xfId="1" applyFont="1" applyFill="1" applyBorder="1" applyAlignment="1">
      <alignment horizontal="center"/>
    </xf>
    <xf numFmtId="164" fontId="23" fillId="0" borderId="19" xfId="0" applyNumberFormat="1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3" fontId="5" fillId="0" borderId="35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5" fillId="8" borderId="16" xfId="0" applyNumberFormat="1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/>
    </xf>
    <xf numFmtId="0" fontId="4" fillId="5" borderId="77" xfId="0" applyFont="1" applyFill="1" applyBorder="1"/>
    <xf numFmtId="0" fontId="0" fillId="0" borderId="77" xfId="0" applyBorder="1"/>
    <xf numFmtId="44" fontId="13" fillId="3" borderId="2" xfId="1" applyFont="1" applyFill="1" applyBorder="1" applyAlignment="1">
      <alignment horizontal="center"/>
    </xf>
    <xf numFmtId="3" fontId="5" fillId="0" borderId="21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44" fontId="13" fillId="0" borderId="0" xfId="4" applyFont="1" applyFill="1" applyBorder="1" applyAlignment="1">
      <alignment horizontal="center"/>
    </xf>
    <xf numFmtId="0" fontId="25" fillId="5" borderId="5" xfId="3" applyFont="1" applyFill="1" applyBorder="1" applyAlignment="1">
      <alignment horizontal="center"/>
    </xf>
    <xf numFmtId="0" fontId="25" fillId="5" borderId="6" xfId="3" applyFont="1" applyFill="1" applyBorder="1" applyAlignment="1">
      <alignment horizontal="center"/>
    </xf>
    <xf numFmtId="0" fontId="25" fillId="5" borderId="4" xfId="3" applyFont="1" applyFill="1" applyBorder="1" applyAlignment="1">
      <alignment horizontal="center"/>
    </xf>
    <xf numFmtId="0" fontId="5" fillId="0" borderId="5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25" fillId="5" borderId="2" xfId="2" applyFont="1" applyFill="1" applyBorder="1" applyAlignment="1">
      <alignment horizontal="left" vertical="center"/>
    </xf>
    <xf numFmtId="0" fontId="31" fillId="5" borderId="2" xfId="2" applyFont="1" applyFill="1" applyBorder="1" applyAlignment="1">
      <alignment horizontal="left" vertical="center"/>
    </xf>
    <xf numFmtId="0" fontId="25" fillId="0" borderId="75" xfId="2" applyFont="1" applyBorder="1" applyAlignment="1">
      <alignment horizontal="left" vertical="center"/>
    </xf>
    <xf numFmtId="0" fontId="31" fillId="0" borderId="76" xfId="2" applyFont="1" applyBorder="1" applyAlignment="1">
      <alignment horizontal="left" vertical="center"/>
    </xf>
    <xf numFmtId="3" fontId="5" fillId="0" borderId="38" xfId="3" applyNumberFormat="1" applyFont="1" applyBorder="1" applyAlignment="1">
      <alignment horizontal="center" vertical="center" wrapText="1"/>
    </xf>
    <xf numFmtId="3" fontId="5" fillId="0" borderId="58" xfId="3" applyNumberFormat="1" applyFont="1" applyBorder="1" applyAlignment="1">
      <alignment horizontal="center" vertical="center" wrapText="1"/>
    </xf>
    <xf numFmtId="3" fontId="29" fillId="0" borderId="31" xfId="3" applyNumberFormat="1" applyFont="1" applyBorder="1" applyAlignment="1">
      <alignment horizontal="center" vertical="center" wrapText="1"/>
    </xf>
    <xf numFmtId="3" fontId="29" fillId="0" borderId="61" xfId="3" applyNumberFormat="1" applyFont="1" applyBorder="1" applyAlignment="1">
      <alignment horizontal="center" vertical="center" wrapText="1"/>
    </xf>
    <xf numFmtId="3" fontId="5" fillId="0" borderId="56" xfId="3" applyNumberFormat="1" applyFont="1" applyBorder="1" applyAlignment="1">
      <alignment horizontal="center" vertical="center" wrapText="1"/>
    </xf>
    <xf numFmtId="3" fontId="5" fillId="0" borderId="31" xfId="3" applyNumberFormat="1" applyFont="1" applyBorder="1" applyAlignment="1">
      <alignment horizontal="center" vertical="center" wrapText="1"/>
    </xf>
    <xf numFmtId="3" fontId="5" fillId="0" borderId="60" xfId="3" applyNumberFormat="1" applyFont="1" applyBorder="1" applyAlignment="1">
      <alignment horizontal="center" vertical="center" wrapText="1"/>
    </xf>
    <xf numFmtId="3" fontId="5" fillId="0" borderId="61" xfId="3" applyNumberFormat="1" applyFont="1" applyBorder="1" applyAlignment="1">
      <alignment horizontal="center" vertical="center" wrapText="1"/>
    </xf>
    <xf numFmtId="3" fontId="5" fillId="8" borderId="57" xfId="3" applyNumberFormat="1" applyFont="1" applyFill="1" applyBorder="1" applyAlignment="1">
      <alignment horizontal="center" vertical="center" wrapText="1"/>
    </xf>
    <xf numFmtId="3" fontId="5" fillId="8" borderId="62" xfId="3" applyNumberFormat="1" applyFont="1" applyFill="1" applyBorder="1" applyAlignment="1">
      <alignment horizontal="center" vertical="center" wrapText="1"/>
    </xf>
    <xf numFmtId="0" fontId="7" fillId="0" borderId="19" xfId="2" applyFont="1" applyBorder="1" applyAlignment="1">
      <alignment horizontal="left" vertical="center"/>
    </xf>
    <xf numFmtId="49" fontId="5" fillId="0" borderId="14" xfId="2" applyNumberFormat="1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wrapText="1"/>
    </xf>
    <xf numFmtId="0" fontId="5" fillId="0" borderId="23" xfId="2" applyFont="1" applyBorder="1" applyAlignment="1">
      <alignment horizontal="center" wrapText="1"/>
    </xf>
    <xf numFmtId="0" fontId="5" fillId="0" borderId="17" xfId="2" applyFont="1" applyBorder="1" applyAlignment="1">
      <alignment horizontal="center" wrapText="1"/>
    </xf>
    <xf numFmtId="0" fontId="5" fillId="0" borderId="2" xfId="2" applyFont="1" applyBorder="1" applyAlignment="1">
      <alignment horizontal="center" wrapText="1"/>
    </xf>
    <xf numFmtId="0" fontId="5" fillId="0" borderId="5" xfId="2" applyFont="1" applyBorder="1" applyAlignment="1">
      <alignment horizontal="center" wrapText="1"/>
    </xf>
    <xf numFmtId="3" fontId="13" fillId="0" borderId="21" xfId="3" applyNumberFormat="1" applyFont="1" applyBorder="1" applyAlignment="1">
      <alignment horizontal="center" vertical="center" wrapText="1"/>
    </xf>
    <xf numFmtId="3" fontId="13" fillId="0" borderId="24" xfId="3" applyNumberFormat="1" applyFont="1" applyBorder="1" applyAlignment="1">
      <alignment horizontal="center" vertical="center" wrapText="1"/>
    </xf>
    <xf numFmtId="3" fontId="13" fillId="0" borderId="55" xfId="3" applyNumberFormat="1" applyFont="1" applyBorder="1" applyAlignment="1">
      <alignment horizontal="center" vertical="center" wrapText="1"/>
    </xf>
    <xf numFmtId="3" fontId="5" fillId="0" borderId="34" xfId="3" applyNumberFormat="1" applyFont="1" applyBorder="1" applyAlignment="1">
      <alignment horizontal="center" vertical="center" wrapText="1"/>
    </xf>
    <xf numFmtId="3" fontId="5" fillId="0" borderId="74" xfId="3" applyNumberFormat="1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/>
    </xf>
    <xf numFmtId="0" fontId="3" fillId="0" borderId="53" xfId="2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3" fillId="0" borderId="37" xfId="2" applyBorder="1" applyAlignment="1">
      <alignment horizontal="center" vertical="center"/>
    </xf>
    <xf numFmtId="49" fontId="5" fillId="0" borderId="54" xfId="2" applyNumberFormat="1" applyFont="1" applyBorder="1" applyAlignment="1">
      <alignment horizontal="center" vertical="center" wrapText="1"/>
    </xf>
    <xf numFmtId="49" fontId="5" fillId="0" borderId="13" xfId="2" applyNumberFormat="1" applyFont="1" applyBorder="1" applyAlignment="1">
      <alignment horizontal="center" vertical="center" wrapText="1"/>
    </xf>
    <xf numFmtId="0" fontId="25" fillId="5" borderId="34" xfId="2" applyFont="1" applyFill="1" applyBorder="1" applyAlignment="1">
      <alignment horizontal="left" vertical="center"/>
    </xf>
    <xf numFmtId="0" fontId="31" fillId="5" borderId="34" xfId="2" applyFont="1" applyFill="1" applyBorder="1" applyAlignment="1">
      <alignment horizontal="left" vertical="center"/>
    </xf>
    <xf numFmtId="0" fontId="12" fillId="0" borderId="5" xfId="3" applyFont="1" applyBorder="1" applyAlignment="1">
      <alignment horizontal="center"/>
    </xf>
    <xf numFmtId="0" fontId="12" fillId="0" borderId="6" xfId="3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25" fillId="0" borderId="2" xfId="2" applyFont="1" applyBorder="1" applyAlignment="1">
      <alignment horizontal="left" vertical="center"/>
    </xf>
    <xf numFmtId="0" fontId="31" fillId="0" borderId="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3" fillId="0" borderId="2" xfId="2" applyBorder="1" applyAlignment="1">
      <alignment horizontal="left" vertical="center"/>
    </xf>
    <xf numFmtId="3" fontId="5" fillId="0" borderId="57" xfId="3" applyNumberFormat="1" applyFont="1" applyBorder="1" applyAlignment="1">
      <alignment horizontal="center" vertical="center" wrapText="1"/>
    </xf>
    <xf numFmtId="3" fontId="5" fillId="0" borderId="62" xfId="3" applyNumberFormat="1" applyFont="1" applyBorder="1" applyAlignment="1">
      <alignment horizontal="center" vertical="center" wrapText="1"/>
    </xf>
    <xf numFmtId="0" fontId="25" fillId="0" borderId="34" xfId="2" applyFont="1" applyBorder="1" applyAlignment="1">
      <alignment horizontal="left" vertical="center"/>
    </xf>
    <xf numFmtId="0" fontId="31" fillId="0" borderId="34" xfId="2" applyFont="1" applyBorder="1" applyAlignment="1">
      <alignment horizontal="left" vertical="center"/>
    </xf>
    <xf numFmtId="0" fontId="25" fillId="5" borderId="75" xfId="2" applyFont="1" applyFill="1" applyBorder="1" applyAlignment="1">
      <alignment horizontal="left" vertical="center"/>
    </xf>
    <xf numFmtId="0" fontId="31" fillId="5" borderId="76" xfId="2" applyFont="1" applyFill="1" applyBorder="1" applyAlignment="1">
      <alignment horizontal="left" vertical="center"/>
    </xf>
    <xf numFmtId="3" fontId="5" fillId="0" borderId="54" xfId="3" applyNumberFormat="1" applyFont="1" applyBorder="1" applyAlignment="1">
      <alignment horizontal="center" vertical="center" wrapText="1"/>
    </xf>
    <xf numFmtId="3" fontId="5" fillId="0" borderId="59" xfId="3" applyNumberFormat="1" applyFont="1" applyBorder="1" applyAlignment="1">
      <alignment horizontal="center" vertical="center" wrapText="1"/>
    </xf>
    <xf numFmtId="3" fontId="13" fillId="0" borderId="57" xfId="3" applyNumberFormat="1" applyFont="1" applyBorder="1" applyAlignment="1">
      <alignment horizontal="center" vertical="center" wrapText="1"/>
    </xf>
    <xf numFmtId="3" fontId="13" fillId="0" borderId="62" xfId="3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/>
    </xf>
    <xf numFmtId="3" fontId="29" fillId="0" borderId="54" xfId="3" applyNumberFormat="1" applyFont="1" applyBorder="1" applyAlignment="1">
      <alignment horizontal="center" vertical="center" wrapText="1"/>
    </xf>
    <xf numFmtId="3" fontId="29" fillId="0" borderId="59" xfId="3" applyNumberFormat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left" vertical="center"/>
    </xf>
    <xf numFmtId="0" fontId="3" fillId="0" borderId="34" xfId="2" applyBorder="1" applyAlignment="1">
      <alignment horizontal="left" vertical="center"/>
    </xf>
  </cellXfs>
  <cellStyles count="11">
    <cellStyle name="Měna" xfId="1" builtinId="4"/>
    <cellStyle name="Měna 2" xfId="4" xr:uid="{00000000-0005-0000-0000-000001000000}"/>
    <cellStyle name="Měna 2 2" xfId="5" xr:uid="{00000000-0005-0000-0000-000002000000}"/>
    <cellStyle name="Měna 2 2 2" xfId="9" xr:uid="{FBA0B2D0-46E8-4934-A3F2-2D389B38283A}"/>
    <cellStyle name="Měna 2 3" xfId="8" xr:uid="{FC5B0873-D986-4E8C-90C1-93E3A23370C3}"/>
    <cellStyle name="Měna 3" xfId="6" xr:uid="{F780AE93-A1B1-4654-856A-E8AC1ED40903}"/>
    <cellStyle name="Normální" xfId="0" builtinId="0"/>
    <cellStyle name="Normální 2" xfId="2" xr:uid="{00000000-0005-0000-0000-000004000000}"/>
    <cellStyle name="Normální 3" xfId="3" xr:uid="{00000000-0005-0000-0000-000005000000}"/>
    <cellStyle name="Normální 3 2" xfId="10" xr:uid="{2F2DD7BE-9B80-410C-B311-8346CBFF4803}"/>
    <cellStyle name="Normální 3 3" xfId="7" xr:uid="{01C94CDD-D5D0-4433-95CA-87055D82C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54"/>
  <sheetViews>
    <sheetView tabSelected="1" zoomScale="130" zoomScaleNormal="130" workbookViewId="0">
      <selection activeCell="B28" sqref="B28"/>
    </sheetView>
  </sheetViews>
  <sheetFormatPr defaultColWidth="7.85546875" defaultRowHeight="12" x14ac:dyDescent="0.2"/>
  <cols>
    <col min="1" max="1" width="22.42578125" style="1" customWidth="1"/>
    <col min="2" max="2" width="17.5703125" style="1" bestFit="1" customWidth="1"/>
    <col min="3" max="3" width="12.5703125" style="1" customWidth="1"/>
    <col min="4" max="4" width="7" style="6" customWidth="1"/>
    <col min="5" max="16" width="2.28515625" style="3" customWidth="1"/>
    <col min="17" max="17" width="4.140625" style="4" customWidth="1"/>
    <col min="18" max="18" width="4.85546875" style="4" customWidth="1"/>
    <col min="19" max="19" width="5.28515625" style="4" customWidth="1"/>
    <col min="20" max="20" width="5.85546875" style="4" customWidth="1"/>
    <col min="21" max="21" width="4.7109375" style="4" customWidth="1"/>
    <col min="22" max="22" width="5.5703125" style="4" bestFit="1" customWidth="1"/>
    <col min="23" max="23" width="4.7109375" style="4" customWidth="1"/>
    <col min="24" max="24" width="5.5703125" style="2" customWidth="1"/>
    <col min="25" max="25" width="6.42578125" style="2" customWidth="1"/>
    <col min="26" max="26" width="7" style="2" customWidth="1"/>
    <col min="27" max="27" width="5.85546875" style="2" customWidth="1"/>
    <col min="28" max="28" width="30.28515625" style="5" customWidth="1"/>
    <col min="29" max="29" width="10.85546875" style="1" customWidth="1"/>
    <col min="30" max="30" width="15.7109375" style="1" customWidth="1"/>
    <col min="31" max="31" width="13.85546875" style="1" customWidth="1"/>
    <col min="32" max="32" width="15.28515625" style="1" customWidth="1"/>
    <col min="33" max="44" width="7.85546875" style="1" customWidth="1"/>
    <col min="45" max="16384" width="7.85546875" style="1"/>
  </cols>
  <sheetData>
    <row r="1" spans="1:28" x14ac:dyDescent="0.2">
      <c r="A1" s="275" t="s">
        <v>177</v>
      </c>
    </row>
    <row r="2" spans="1:28" x14ac:dyDescent="0.2">
      <c r="A2" s="275"/>
    </row>
    <row r="3" spans="1:28" ht="13.5" thickBot="1" x14ac:dyDescent="0.25">
      <c r="A3" s="276" t="s">
        <v>178</v>
      </c>
      <c r="B3" s="335" t="s">
        <v>178</v>
      </c>
      <c r="C3" s="582" t="s">
        <v>178</v>
      </c>
      <c r="D3" s="583"/>
    </row>
    <row r="4" spans="1:28" s="8" customFormat="1" ht="15" customHeight="1" x14ac:dyDescent="0.2">
      <c r="A4" s="550" t="s">
        <v>123</v>
      </c>
      <c r="B4" s="552" t="s">
        <v>53</v>
      </c>
      <c r="C4" s="554" t="s">
        <v>55</v>
      </c>
      <c r="D4" s="556" t="s">
        <v>38</v>
      </c>
      <c r="E4" s="558" t="s">
        <v>39</v>
      </c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60"/>
      <c r="Q4" s="585" t="s">
        <v>78</v>
      </c>
      <c r="R4" s="586"/>
      <c r="S4" s="586"/>
      <c r="T4" s="587"/>
      <c r="U4" s="572" t="s">
        <v>40</v>
      </c>
      <c r="V4" s="572" t="s">
        <v>86</v>
      </c>
      <c r="W4" s="572" t="s">
        <v>48</v>
      </c>
      <c r="X4" s="574" t="s">
        <v>49</v>
      </c>
      <c r="Y4" s="576" t="s">
        <v>122</v>
      </c>
      <c r="Z4" s="577"/>
      <c r="AA4" s="580" t="s">
        <v>42</v>
      </c>
      <c r="AB4" s="570" t="s">
        <v>179</v>
      </c>
    </row>
    <row r="5" spans="1:28" s="30" customFormat="1" ht="15" customHeight="1" thickBot="1" x14ac:dyDescent="0.25">
      <c r="A5" s="551"/>
      <c r="B5" s="553"/>
      <c r="C5" s="555"/>
      <c r="D5" s="557"/>
      <c r="E5" s="561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57"/>
      <c r="Q5" s="146" t="s">
        <v>81</v>
      </c>
      <c r="R5" s="141" t="s">
        <v>16</v>
      </c>
      <c r="S5" s="88" t="s">
        <v>17</v>
      </c>
      <c r="T5" s="88" t="s">
        <v>15</v>
      </c>
      <c r="U5" s="573"/>
      <c r="V5" s="573"/>
      <c r="W5" s="573"/>
      <c r="X5" s="575"/>
      <c r="Y5" s="578"/>
      <c r="Z5" s="579"/>
      <c r="AA5" s="581"/>
      <c r="AB5" s="571"/>
    </row>
    <row r="6" spans="1:28" s="8" customFormat="1" ht="14.25" customHeight="1" thickTop="1" thickBot="1" x14ac:dyDescent="0.25">
      <c r="A6" s="119" t="s">
        <v>45</v>
      </c>
      <c r="B6" s="120"/>
      <c r="C6" s="120"/>
      <c r="D6" s="121"/>
      <c r="E6" s="122" t="s">
        <v>0</v>
      </c>
      <c r="F6" s="123" t="s">
        <v>1</v>
      </c>
      <c r="G6" s="123" t="s">
        <v>2</v>
      </c>
      <c r="H6" s="123" t="s">
        <v>3</v>
      </c>
      <c r="I6" s="123" t="s">
        <v>4</v>
      </c>
      <c r="J6" s="123" t="s">
        <v>5</v>
      </c>
      <c r="K6" s="123" t="s">
        <v>6</v>
      </c>
      <c r="L6" s="123" t="s">
        <v>7</v>
      </c>
      <c r="M6" s="123" t="s">
        <v>8</v>
      </c>
      <c r="N6" s="123" t="s">
        <v>9</v>
      </c>
      <c r="O6" s="123" t="s">
        <v>10</v>
      </c>
      <c r="P6" s="124" t="s">
        <v>36</v>
      </c>
      <c r="Q6" s="125" t="s">
        <v>11</v>
      </c>
      <c r="R6" s="128" t="s">
        <v>11</v>
      </c>
      <c r="S6" s="126" t="s">
        <v>11</v>
      </c>
      <c r="T6" s="126" t="s">
        <v>11</v>
      </c>
      <c r="U6" s="126" t="s">
        <v>11</v>
      </c>
      <c r="V6" s="126" t="s">
        <v>87</v>
      </c>
      <c r="W6" s="126" t="s">
        <v>11</v>
      </c>
      <c r="X6" s="127" t="s">
        <v>11</v>
      </c>
      <c r="Y6" s="128" t="s">
        <v>43</v>
      </c>
      <c r="Z6" s="127" t="s">
        <v>44</v>
      </c>
      <c r="AA6" s="127" t="s">
        <v>13</v>
      </c>
      <c r="AB6" s="31"/>
    </row>
    <row r="7" spans="1:28" s="8" customFormat="1" ht="12" customHeight="1" x14ac:dyDescent="0.25">
      <c r="A7" s="113"/>
      <c r="B7" s="117"/>
      <c r="C7" s="149"/>
      <c r="D7" s="118"/>
      <c r="E7" s="114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  <c r="Q7" s="132"/>
      <c r="R7" s="142"/>
      <c r="S7" s="133"/>
      <c r="T7" s="133"/>
      <c r="U7" s="563" t="e">
        <f>SUM(#REF!)</f>
        <v>#REF!</v>
      </c>
      <c r="V7" s="564"/>
      <c r="W7" s="564"/>
      <c r="X7" s="565"/>
      <c r="Y7" s="139"/>
      <c r="Z7" s="279" t="e">
        <f>U7/12</f>
        <v>#REF!</v>
      </c>
      <c r="AA7" s="265"/>
      <c r="AB7" s="31"/>
    </row>
    <row r="8" spans="1:28" s="8" customFormat="1" ht="12" customHeight="1" x14ac:dyDescent="0.2">
      <c r="A8" s="280" t="s">
        <v>185</v>
      </c>
      <c r="B8" s="287"/>
      <c r="C8" s="288"/>
      <c r="D8" s="289"/>
      <c r="E8" s="282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4"/>
      <c r="Q8" s="290"/>
      <c r="R8" s="291"/>
      <c r="S8" s="292"/>
      <c r="T8" s="292"/>
      <c r="U8" s="292"/>
      <c r="V8" s="285"/>
      <c r="W8" s="285"/>
      <c r="X8" s="286"/>
      <c r="Y8" s="293"/>
      <c r="Z8" s="294"/>
      <c r="AA8" s="295"/>
      <c r="AB8" s="31"/>
    </row>
    <row r="9" spans="1:28" s="8" customFormat="1" ht="12" customHeight="1" x14ac:dyDescent="0.2">
      <c r="A9" s="113" t="s">
        <v>204</v>
      </c>
      <c r="B9" s="389" t="s">
        <v>186</v>
      </c>
      <c r="C9" s="384" t="s">
        <v>187</v>
      </c>
      <c r="D9" s="384" t="s">
        <v>188</v>
      </c>
      <c r="E9" s="455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7"/>
      <c r="Q9" s="452"/>
      <c r="R9" s="450"/>
      <c r="S9" s="458"/>
      <c r="T9" s="453"/>
      <c r="U9" s="453"/>
      <c r="V9" s="454"/>
      <c r="W9" s="454"/>
      <c r="X9" s="451"/>
      <c r="Y9" s="139">
        <f t="shared" ref="Y9" si="0">10*Q9+2*R9+S9+T9+U9+12*V9+W9+X9</f>
        <v>0</v>
      </c>
      <c r="Z9" s="152">
        <f t="shared" ref="Z9" si="1">Y9/12</f>
        <v>0</v>
      </c>
      <c r="AA9" s="459"/>
      <c r="AB9" s="391" t="s">
        <v>242</v>
      </c>
    </row>
    <row r="10" spans="1:28" s="8" customFormat="1" ht="12" customHeight="1" x14ac:dyDescent="0.2">
      <c r="A10" s="113" t="s">
        <v>205</v>
      </c>
      <c r="B10" s="117" t="s">
        <v>171</v>
      </c>
      <c r="C10" s="388" t="s">
        <v>206</v>
      </c>
      <c r="D10" s="388">
        <v>210856</v>
      </c>
      <c r="E10" s="392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4"/>
      <c r="Q10" s="336"/>
      <c r="R10" s="403"/>
      <c r="S10" s="404"/>
      <c r="T10" s="337"/>
      <c r="U10" s="405"/>
      <c r="V10" s="406"/>
      <c r="W10" s="406"/>
      <c r="X10" s="407"/>
      <c r="Y10" s="139"/>
      <c r="Z10" s="152"/>
      <c r="AA10" s="408"/>
      <c r="AB10" s="31"/>
    </row>
    <row r="11" spans="1:28" s="8" customFormat="1" ht="12" customHeight="1" x14ac:dyDescent="0.25">
      <c r="A11" s="113"/>
      <c r="B11" s="117"/>
      <c r="C11" s="149" t="s">
        <v>56</v>
      </c>
      <c r="D11" s="151"/>
      <c r="E11" s="114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6"/>
      <c r="Q11" s="132"/>
      <c r="R11" s="142"/>
      <c r="S11" s="133"/>
      <c r="T11" s="133"/>
      <c r="U11" s="563" t="e">
        <f>SUM(#REF!)</f>
        <v>#REF!</v>
      </c>
      <c r="V11" s="564"/>
      <c r="W11" s="564"/>
      <c r="X11" s="565"/>
      <c r="Y11" s="139"/>
      <c r="Z11" s="279" t="e">
        <f>U11/12</f>
        <v>#REF!</v>
      </c>
      <c r="AA11" s="266"/>
      <c r="AB11" s="31"/>
    </row>
    <row r="12" spans="1:28" s="8" customFormat="1" ht="12" customHeight="1" x14ac:dyDescent="0.25">
      <c r="A12" s="280" t="s">
        <v>109</v>
      </c>
      <c r="B12" s="287"/>
      <c r="C12" s="296"/>
      <c r="D12" s="289"/>
      <c r="E12" s="282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4"/>
      <c r="Q12" s="290"/>
      <c r="R12" s="291"/>
      <c r="S12" s="292"/>
      <c r="T12" s="292"/>
      <c r="U12" s="297"/>
      <c r="V12" s="298"/>
      <c r="W12" s="298"/>
      <c r="X12" s="299"/>
      <c r="Y12" s="293"/>
      <c r="Z12" s="300"/>
      <c r="AA12" s="301"/>
      <c r="AB12" s="31"/>
    </row>
    <row r="13" spans="1:28" s="8" customFormat="1" ht="12" customHeight="1" x14ac:dyDescent="0.2">
      <c r="A13" s="113" t="s">
        <v>201</v>
      </c>
      <c r="B13" s="183" t="s">
        <v>119</v>
      </c>
      <c r="C13" s="151" t="s">
        <v>203</v>
      </c>
      <c r="D13" s="151" t="s">
        <v>118</v>
      </c>
      <c r="E13" s="392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4"/>
      <c r="Q13" s="336"/>
      <c r="R13" s="403"/>
      <c r="S13" s="337"/>
      <c r="T13" s="337"/>
      <c r="U13" s="337"/>
      <c r="V13" s="337"/>
      <c r="W13" s="337"/>
      <c r="X13" s="381"/>
      <c r="Y13" s="139">
        <f t="shared" ref="Y13:Y16" si="2">10*Q13+2*R13+S13+T13+U13+12*V13+W13+X13</f>
        <v>0</v>
      </c>
      <c r="Z13" s="152">
        <f t="shared" ref="Z13:Z16" si="3">Y13/12</f>
        <v>0</v>
      </c>
      <c r="AA13" s="386"/>
      <c r="AB13" s="31"/>
    </row>
    <row r="14" spans="1:28" s="8" customFormat="1" ht="12" customHeight="1" x14ac:dyDescent="0.2">
      <c r="A14" s="113" t="s">
        <v>201</v>
      </c>
      <c r="B14" s="183" t="s">
        <v>119</v>
      </c>
      <c r="C14" s="151" t="s">
        <v>189</v>
      </c>
      <c r="D14" s="151" t="s">
        <v>124</v>
      </c>
      <c r="E14" s="392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4"/>
      <c r="Q14" s="336"/>
      <c r="R14" s="403"/>
      <c r="S14" s="337"/>
      <c r="T14" s="337"/>
      <c r="U14" s="337"/>
      <c r="V14" s="337"/>
      <c r="W14" s="337"/>
      <c r="X14" s="381"/>
      <c r="Y14" s="139">
        <f t="shared" si="2"/>
        <v>0</v>
      </c>
      <c r="Z14" s="152">
        <f t="shared" si="3"/>
        <v>0</v>
      </c>
      <c r="AA14" s="381"/>
      <c r="AB14" s="31"/>
    </row>
    <row r="15" spans="1:28" s="8" customFormat="1" ht="12" customHeight="1" x14ac:dyDescent="0.2">
      <c r="A15" s="113" t="s">
        <v>201</v>
      </c>
      <c r="B15" s="183" t="s">
        <v>119</v>
      </c>
      <c r="C15" s="151" t="s">
        <v>190</v>
      </c>
      <c r="D15" s="151" t="s">
        <v>125</v>
      </c>
      <c r="E15" s="392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4"/>
      <c r="Q15" s="336"/>
      <c r="R15" s="403"/>
      <c r="S15" s="337"/>
      <c r="T15" s="337"/>
      <c r="U15" s="337"/>
      <c r="V15" s="337"/>
      <c r="W15" s="337"/>
      <c r="X15" s="381"/>
      <c r="Y15" s="139">
        <f t="shared" si="2"/>
        <v>0</v>
      </c>
      <c r="Z15" s="152">
        <f t="shared" si="3"/>
        <v>0</v>
      </c>
      <c r="AA15" s="381"/>
      <c r="AB15" s="31"/>
    </row>
    <row r="16" spans="1:28" s="8" customFormat="1" ht="12" customHeight="1" x14ac:dyDescent="0.2">
      <c r="A16" s="113" t="s">
        <v>35</v>
      </c>
      <c r="B16" s="117" t="s">
        <v>101</v>
      </c>
      <c r="C16" s="388" t="s">
        <v>195</v>
      </c>
      <c r="D16" s="388" t="s">
        <v>126</v>
      </c>
      <c r="E16" s="392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4"/>
      <c r="Q16" s="336"/>
      <c r="R16" s="403"/>
      <c r="S16" s="337"/>
      <c r="T16" s="337"/>
      <c r="U16" s="337"/>
      <c r="V16" s="337"/>
      <c r="W16" s="337"/>
      <c r="X16" s="381"/>
      <c r="Y16" s="139">
        <f t="shared" si="2"/>
        <v>0</v>
      </c>
      <c r="Z16" s="152">
        <f t="shared" si="3"/>
        <v>0</v>
      </c>
      <c r="AA16" s="381"/>
      <c r="AB16" s="31"/>
    </row>
    <row r="17" spans="1:28" s="8" customFormat="1" ht="12" customHeight="1" x14ac:dyDescent="0.25">
      <c r="A17" s="113"/>
      <c r="B17" s="117"/>
      <c r="C17" s="149"/>
      <c r="D17" s="118"/>
      <c r="E17" s="114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6"/>
      <c r="Q17" s="132"/>
      <c r="R17" s="142"/>
      <c r="S17" s="133"/>
      <c r="T17" s="133"/>
      <c r="U17" s="563">
        <f>SUM(Y13:Y16)</f>
        <v>0</v>
      </c>
      <c r="V17" s="564"/>
      <c r="W17" s="564"/>
      <c r="X17" s="565"/>
      <c r="Y17" s="139"/>
      <c r="Z17" s="279">
        <f>U17/12</f>
        <v>0</v>
      </c>
      <c r="AA17" s="140"/>
      <c r="AB17" s="31"/>
    </row>
    <row r="18" spans="1:28" s="8" customFormat="1" ht="12" customHeight="1" x14ac:dyDescent="0.25">
      <c r="A18" s="280" t="s">
        <v>127</v>
      </c>
      <c r="B18" s="287"/>
      <c r="C18" s="296"/>
      <c r="D18" s="289"/>
      <c r="E18" s="282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4"/>
      <c r="Q18" s="290"/>
      <c r="R18" s="291"/>
      <c r="S18" s="292"/>
      <c r="T18" s="292"/>
      <c r="U18" s="297"/>
      <c r="V18" s="298"/>
      <c r="W18" s="298"/>
      <c r="X18" s="299"/>
      <c r="Y18" s="293"/>
      <c r="Z18" s="300"/>
      <c r="AA18" s="302"/>
      <c r="AB18" s="31"/>
    </row>
    <row r="19" spans="1:28" s="8" customFormat="1" ht="12" customHeight="1" x14ac:dyDescent="0.2">
      <c r="A19" s="113" t="s">
        <v>200</v>
      </c>
      <c r="B19" s="117" t="s">
        <v>101</v>
      </c>
      <c r="C19" s="151" t="s">
        <v>208</v>
      </c>
      <c r="D19" s="151" t="s">
        <v>110</v>
      </c>
      <c r="E19" s="392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4"/>
      <c r="Q19" s="336"/>
      <c r="R19" s="403"/>
      <c r="S19" s="337"/>
      <c r="T19" s="337"/>
      <c r="U19" s="337"/>
      <c r="V19" s="337"/>
      <c r="W19" s="337"/>
      <c r="X19" s="381"/>
      <c r="Y19" s="139">
        <f t="shared" ref="Y19" si="4">10*Q19+2*R19+S19+T19+U19+12*V19+W19+X19</f>
        <v>0</v>
      </c>
      <c r="Z19" s="152">
        <f t="shared" ref="Z19" si="5">Y19/12</f>
        <v>0</v>
      </c>
      <c r="AA19" s="381"/>
      <c r="AB19" s="31"/>
    </row>
    <row r="20" spans="1:28" s="8" customFormat="1" ht="12" customHeight="1" x14ac:dyDescent="0.25">
      <c r="A20" s="113"/>
      <c r="B20" s="117"/>
      <c r="C20" s="149"/>
      <c r="D20" s="118"/>
      <c r="E20" s="11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6"/>
      <c r="Q20" s="132"/>
      <c r="R20" s="142"/>
      <c r="S20" s="133"/>
      <c r="T20" s="133"/>
      <c r="U20" s="563">
        <f>SUM(Y19:Y19)</f>
        <v>0</v>
      </c>
      <c r="V20" s="564"/>
      <c r="W20" s="564"/>
      <c r="X20" s="565"/>
      <c r="Y20" s="139"/>
      <c r="Z20" s="279">
        <f>U20/12</f>
        <v>0</v>
      </c>
      <c r="AA20" s="140"/>
      <c r="AB20" s="31"/>
    </row>
    <row r="21" spans="1:28" s="8" customFormat="1" ht="12" customHeight="1" x14ac:dyDescent="0.25">
      <c r="A21" s="280" t="s">
        <v>138</v>
      </c>
      <c r="B21" s="287"/>
      <c r="C21" s="296"/>
      <c r="D21" s="289"/>
      <c r="E21" s="282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4"/>
      <c r="Q21" s="290"/>
      <c r="R21" s="291"/>
      <c r="S21" s="292"/>
      <c r="T21" s="292"/>
      <c r="U21" s="297"/>
      <c r="V21" s="298"/>
      <c r="W21" s="298"/>
      <c r="X21" s="299"/>
      <c r="Y21" s="293"/>
      <c r="Z21" s="300"/>
      <c r="AA21" s="302"/>
      <c r="AB21" s="31"/>
    </row>
    <row r="22" spans="1:28" s="8" customFormat="1" ht="12" customHeight="1" x14ac:dyDescent="0.2">
      <c r="A22" s="113" t="s">
        <v>80</v>
      </c>
      <c r="B22" s="84" t="s">
        <v>209</v>
      </c>
      <c r="C22" s="170" t="s">
        <v>210</v>
      </c>
      <c r="D22" s="170" t="s">
        <v>211</v>
      </c>
      <c r="E22" s="395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7"/>
      <c r="Q22" s="409"/>
      <c r="R22" s="410"/>
      <c r="S22" s="411"/>
      <c r="T22" s="337"/>
      <c r="U22" s="411"/>
      <c r="V22" s="411"/>
      <c r="W22" s="412"/>
      <c r="X22" s="413"/>
      <c r="Y22" s="139">
        <f t="shared" ref="Y22" si="6">10*Q22+2*R22+S22+T22+U22+12*V22+W22+X22</f>
        <v>0</v>
      </c>
      <c r="Z22" s="152">
        <f t="shared" ref="Z22" si="7">Y22/12</f>
        <v>0</v>
      </c>
      <c r="AA22" s="381"/>
      <c r="AB22" s="31"/>
    </row>
    <row r="23" spans="1:28" s="8" customFormat="1" ht="12" customHeight="1" x14ac:dyDescent="0.25">
      <c r="A23" s="113"/>
      <c r="B23" s="117"/>
      <c r="C23" s="149"/>
      <c r="D23" s="118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6"/>
      <c r="Q23" s="132"/>
      <c r="R23" s="142"/>
      <c r="S23" s="133"/>
      <c r="T23" s="133"/>
      <c r="U23" s="563">
        <f>SUM(Y22)</f>
        <v>0</v>
      </c>
      <c r="V23" s="564"/>
      <c r="W23" s="564"/>
      <c r="X23" s="565"/>
      <c r="Y23" s="139"/>
      <c r="Z23" s="279">
        <f>U23/12</f>
        <v>0</v>
      </c>
      <c r="AA23" s="140"/>
      <c r="AB23" s="31"/>
    </row>
    <row r="24" spans="1:28" s="8" customFormat="1" ht="12" customHeight="1" x14ac:dyDescent="0.2">
      <c r="A24" s="280" t="s">
        <v>97</v>
      </c>
      <c r="B24" s="287"/>
      <c r="C24" s="288"/>
      <c r="D24" s="289"/>
      <c r="E24" s="282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4"/>
      <c r="Q24" s="290"/>
      <c r="R24" s="291"/>
      <c r="S24" s="292"/>
      <c r="T24" s="292"/>
      <c r="U24" s="292"/>
      <c r="V24" s="292"/>
      <c r="W24" s="285"/>
      <c r="X24" s="286"/>
      <c r="Y24" s="293"/>
      <c r="Z24" s="294"/>
      <c r="AA24" s="302"/>
      <c r="AB24" s="31"/>
    </row>
    <row r="25" spans="1:28" s="8" customFormat="1" ht="12" customHeight="1" x14ac:dyDescent="0.2">
      <c r="A25" s="113" t="s">
        <v>80</v>
      </c>
      <c r="B25" s="117" t="s">
        <v>93</v>
      </c>
      <c r="C25" s="151" t="s">
        <v>94</v>
      </c>
      <c r="D25" s="151" t="s">
        <v>95</v>
      </c>
      <c r="E25" s="392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4"/>
      <c r="Q25" s="336"/>
      <c r="R25" s="403"/>
      <c r="S25" s="337"/>
      <c r="T25" s="337"/>
      <c r="U25" s="337"/>
      <c r="V25" s="337"/>
      <c r="W25" s="338"/>
      <c r="X25" s="414"/>
      <c r="Y25" s="139">
        <f t="shared" ref="Y25:Y75" si="8">10*Q25+2*R25+S25+T25+U25+12*V25+W25+X25</f>
        <v>0</v>
      </c>
      <c r="Z25" s="152">
        <f t="shared" ref="Z25:Z63" si="9">Y25/12</f>
        <v>0</v>
      </c>
      <c r="AA25" s="381"/>
      <c r="AB25" s="31"/>
    </row>
    <row r="26" spans="1:28" s="8" customFormat="1" ht="12" customHeight="1" x14ac:dyDescent="0.25">
      <c r="A26" s="113"/>
      <c r="B26" s="117"/>
      <c r="C26" s="149" t="s">
        <v>56</v>
      </c>
      <c r="D26" s="118"/>
      <c r="E26" s="114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6"/>
      <c r="Q26" s="132"/>
      <c r="R26" s="142"/>
      <c r="S26" s="133"/>
      <c r="T26" s="133"/>
      <c r="U26" s="563">
        <f>SUM(Y25)</f>
        <v>0</v>
      </c>
      <c r="V26" s="564"/>
      <c r="W26" s="564"/>
      <c r="X26" s="565"/>
      <c r="Y26" s="139"/>
      <c r="Z26" s="277">
        <f>U26/12</f>
        <v>0</v>
      </c>
      <c r="AA26" s="140"/>
      <c r="AB26" s="31"/>
    </row>
    <row r="27" spans="1:28" s="8" customFormat="1" ht="12" customHeight="1" x14ac:dyDescent="0.2">
      <c r="A27" s="280" t="s">
        <v>98</v>
      </c>
      <c r="B27" s="287"/>
      <c r="C27" s="288"/>
      <c r="D27" s="289"/>
      <c r="E27" s="282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4"/>
      <c r="Q27" s="290"/>
      <c r="R27" s="291"/>
      <c r="S27" s="292"/>
      <c r="T27" s="292"/>
      <c r="U27" s="292"/>
      <c r="V27" s="292"/>
      <c r="W27" s="285"/>
      <c r="X27" s="286"/>
      <c r="Y27" s="293"/>
      <c r="Z27" s="294"/>
      <c r="AA27" s="302"/>
      <c r="AB27" s="31"/>
    </row>
    <row r="28" spans="1:28" s="8" customFormat="1" ht="12" customHeight="1" x14ac:dyDescent="0.2">
      <c r="A28" s="464" t="s">
        <v>35</v>
      </c>
      <c r="B28" s="465" t="s">
        <v>235</v>
      </c>
      <c r="C28" s="466" t="s">
        <v>236</v>
      </c>
      <c r="D28" s="466" t="s">
        <v>237</v>
      </c>
      <c r="E28" s="468" t="s">
        <v>81</v>
      </c>
      <c r="F28" s="469" t="s">
        <v>81</v>
      </c>
      <c r="G28" s="469" t="s">
        <v>81</v>
      </c>
      <c r="H28" s="469" t="s">
        <v>15</v>
      </c>
      <c r="I28" s="469" t="s">
        <v>81</v>
      </c>
      <c r="J28" s="469" t="s">
        <v>81</v>
      </c>
      <c r="K28" s="469" t="s">
        <v>81</v>
      </c>
      <c r="L28" s="469" t="s">
        <v>81</v>
      </c>
      <c r="M28" s="469" t="s">
        <v>81</v>
      </c>
      <c r="N28" s="469" t="s">
        <v>81</v>
      </c>
      <c r="O28" s="469" t="s">
        <v>81</v>
      </c>
      <c r="P28" s="470" t="s">
        <v>81</v>
      </c>
      <c r="Q28" s="471">
        <v>0</v>
      </c>
      <c r="R28" s="472"/>
      <c r="S28" s="473"/>
      <c r="T28" s="474">
        <v>0</v>
      </c>
      <c r="U28" s="475">
        <v>0</v>
      </c>
      <c r="V28" s="473"/>
      <c r="W28" s="476">
        <v>0</v>
      </c>
      <c r="X28" s="477"/>
      <c r="Y28" s="478">
        <v>0</v>
      </c>
      <c r="Z28" s="479">
        <v>0</v>
      </c>
      <c r="AA28" s="386">
        <v>0</v>
      </c>
      <c r="AB28" s="391" t="s">
        <v>238</v>
      </c>
    </row>
    <row r="29" spans="1:28" s="8" customFormat="1" ht="12" customHeight="1" x14ac:dyDescent="0.25">
      <c r="A29" s="113"/>
      <c r="B29" s="117"/>
      <c r="C29" s="149" t="s">
        <v>56</v>
      </c>
      <c r="D29" s="118"/>
      <c r="E29" s="114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6"/>
      <c r="Q29" s="132"/>
      <c r="R29" s="142"/>
      <c r="S29" s="133"/>
      <c r="T29" s="133"/>
      <c r="U29" s="563">
        <f>SUM(Y28)</f>
        <v>0</v>
      </c>
      <c r="V29" s="564"/>
      <c r="W29" s="564"/>
      <c r="X29" s="565"/>
      <c r="Y29" s="139"/>
      <c r="Z29" s="279">
        <f>U29/12</f>
        <v>0</v>
      </c>
      <c r="AA29" s="140"/>
      <c r="AB29" s="31"/>
    </row>
    <row r="30" spans="1:28" s="8" customFormat="1" ht="12" customHeight="1" x14ac:dyDescent="0.2">
      <c r="A30" s="467" t="s">
        <v>241</v>
      </c>
      <c r="B30" s="287"/>
      <c r="C30" s="288"/>
      <c r="D30" s="289"/>
      <c r="E30" s="282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4"/>
      <c r="Q30" s="290"/>
      <c r="R30" s="291"/>
      <c r="S30" s="292"/>
      <c r="T30" s="292"/>
      <c r="U30" s="292"/>
      <c r="V30" s="292"/>
      <c r="W30" s="285"/>
      <c r="X30" s="286"/>
      <c r="Y30" s="293"/>
      <c r="Z30" s="294"/>
      <c r="AA30" s="302"/>
      <c r="AB30" s="31"/>
    </row>
    <row r="31" spans="1:28" s="8" customFormat="1" ht="12" customHeight="1" x14ac:dyDescent="0.2">
      <c r="A31" s="464" t="s">
        <v>200</v>
      </c>
      <c r="B31" s="465" t="s">
        <v>128</v>
      </c>
      <c r="C31" s="466" t="s">
        <v>212</v>
      </c>
      <c r="D31" s="466" t="s">
        <v>207</v>
      </c>
      <c r="E31" s="392"/>
      <c r="F31" s="393"/>
      <c r="G31" s="393"/>
      <c r="H31" s="393"/>
      <c r="I31" s="393"/>
      <c r="J31" s="393"/>
      <c r="K31" s="393"/>
      <c r="L31" s="393"/>
      <c r="M31" s="393"/>
      <c r="N31" s="393"/>
      <c r="O31" s="393"/>
      <c r="P31" s="394"/>
      <c r="Q31" s="336"/>
      <c r="R31" s="403"/>
      <c r="S31" s="337"/>
      <c r="T31" s="337"/>
      <c r="U31" s="337"/>
      <c r="V31" s="337"/>
      <c r="W31" s="337"/>
      <c r="X31" s="414"/>
      <c r="Y31" s="139">
        <f>11*Q31+2*R31+S31+T31+U31+12*V31+W31+X31</f>
        <v>0</v>
      </c>
      <c r="Z31" s="152">
        <f t="shared" si="9"/>
        <v>0</v>
      </c>
      <c r="AA31" s="381"/>
      <c r="AB31" s="31"/>
    </row>
    <row r="32" spans="1:28" s="8" customFormat="1" ht="12" customHeight="1" x14ac:dyDescent="0.25">
      <c r="A32" s="113"/>
      <c r="B32" s="117"/>
      <c r="C32" s="149" t="s">
        <v>56</v>
      </c>
      <c r="D32" s="118"/>
      <c r="E32" s="114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6"/>
      <c r="Q32" s="132"/>
      <c r="R32" s="142"/>
      <c r="S32" s="133"/>
      <c r="T32" s="133"/>
      <c r="U32" s="563">
        <f>SUM(Y31)</f>
        <v>0</v>
      </c>
      <c r="V32" s="564"/>
      <c r="W32" s="564"/>
      <c r="X32" s="565"/>
      <c r="Y32" s="139"/>
      <c r="Z32" s="279">
        <f>U32/12</f>
        <v>0</v>
      </c>
      <c r="AA32" s="140"/>
      <c r="AB32" s="31"/>
    </row>
    <row r="33" spans="1:31" s="8" customFormat="1" ht="12" customHeight="1" x14ac:dyDescent="0.2">
      <c r="A33" s="280" t="s">
        <v>99</v>
      </c>
      <c r="B33" s="287"/>
      <c r="C33" s="288"/>
      <c r="D33" s="289"/>
      <c r="E33" s="282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4"/>
      <c r="Q33" s="290"/>
      <c r="R33" s="291"/>
      <c r="S33" s="292"/>
      <c r="T33" s="292"/>
      <c r="U33" s="292"/>
      <c r="V33" s="292"/>
      <c r="W33" s="285"/>
      <c r="X33" s="286"/>
      <c r="Y33" s="293"/>
      <c r="Z33" s="294"/>
      <c r="AA33" s="302"/>
      <c r="AB33" s="31"/>
    </row>
    <row r="34" spans="1:31" s="8" customFormat="1" ht="12" customHeight="1" x14ac:dyDescent="0.2">
      <c r="A34" s="113" t="s">
        <v>80</v>
      </c>
      <c r="B34" s="117" t="s">
        <v>120</v>
      </c>
      <c r="C34" s="384" t="s">
        <v>199</v>
      </c>
      <c r="D34" s="384" t="s">
        <v>129</v>
      </c>
      <c r="E34" s="392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4"/>
      <c r="Q34" s="336"/>
      <c r="R34" s="403"/>
      <c r="S34" s="337"/>
      <c r="T34" s="337"/>
      <c r="U34" s="337"/>
      <c r="V34" s="337"/>
      <c r="W34" s="338"/>
      <c r="X34" s="414"/>
      <c r="Y34" s="139">
        <f t="shared" si="8"/>
        <v>0</v>
      </c>
      <c r="Z34" s="152">
        <f t="shared" si="9"/>
        <v>0</v>
      </c>
      <c r="AA34" s="381"/>
      <c r="AB34" s="31"/>
    </row>
    <row r="35" spans="1:31" s="8" customFormat="1" ht="12" customHeight="1" x14ac:dyDescent="0.25">
      <c r="A35" s="113"/>
      <c r="B35" s="117"/>
      <c r="C35" s="149" t="s">
        <v>56</v>
      </c>
      <c r="D35" s="118"/>
      <c r="E35" s="114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6"/>
      <c r="Q35" s="132"/>
      <c r="R35" s="142"/>
      <c r="S35" s="133"/>
      <c r="T35" s="133"/>
      <c r="U35" s="563">
        <f>SUM(Y34:Y34)</f>
        <v>0</v>
      </c>
      <c r="V35" s="564"/>
      <c r="W35" s="564"/>
      <c r="X35" s="565"/>
      <c r="Y35" s="139"/>
      <c r="Z35" s="279">
        <f>U35/12</f>
        <v>0</v>
      </c>
      <c r="AA35" s="140"/>
      <c r="AB35" s="31"/>
    </row>
    <row r="36" spans="1:31" s="8" customFormat="1" ht="12" customHeight="1" x14ac:dyDescent="0.2">
      <c r="A36" s="280" t="s">
        <v>100</v>
      </c>
      <c r="B36" s="287"/>
      <c r="C36" s="296"/>
      <c r="D36" s="289"/>
      <c r="E36" s="282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4"/>
      <c r="Q36" s="290"/>
      <c r="R36" s="291"/>
      <c r="S36" s="292"/>
      <c r="T36" s="292"/>
      <c r="U36" s="292"/>
      <c r="V36" s="292"/>
      <c r="W36" s="285"/>
      <c r="X36" s="286"/>
      <c r="Y36" s="293"/>
      <c r="Z36" s="294"/>
      <c r="AA36" s="302"/>
      <c r="AB36" s="31"/>
    </row>
    <row r="37" spans="1:31" s="8" customFormat="1" ht="12" customHeight="1" x14ac:dyDescent="0.2">
      <c r="A37" s="113" t="s">
        <v>80</v>
      </c>
      <c r="B37" s="117" t="s">
        <v>59</v>
      </c>
      <c r="C37" s="151" t="s">
        <v>111</v>
      </c>
      <c r="D37" s="151" t="s">
        <v>61</v>
      </c>
      <c r="E37" s="392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4"/>
      <c r="Q37" s="336"/>
      <c r="R37" s="403"/>
      <c r="S37" s="337"/>
      <c r="T37" s="337"/>
      <c r="U37" s="337"/>
      <c r="V37" s="337"/>
      <c r="W37" s="338"/>
      <c r="X37" s="414"/>
      <c r="Y37" s="139">
        <f t="shared" si="8"/>
        <v>0</v>
      </c>
      <c r="Z37" s="152">
        <f t="shared" si="9"/>
        <v>0</v>
      </c>
      <c r="AA37" s="381"/>
      <c r="AB37" s="31"/>
    </row>
    <row r="38" spans="1:31" s="8" customFormat="1" ht="12" customHeight="1" x14ac:dyDescent="0.2">
      <c r="A38" s="113" t="s">
        <v>80</v>
      </c>
      <c r="B38" s="117" t="s">
        <v>59</v>
      </c>
      <c r="C38" s="151" t="s">
        <v>112</v>
      </c>
      <c r="D38" s="151" t="s">
        <v>62</v>
      </c>
      <c r="E38" s="392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4"/>
      <c r="Q38" s="336"/>
      <c r="R38" s="403"/>
      <c r="S38" s="337"/>
      <c r="T38" s="337"/>
      <c r="U38" s="337"/>
      <c r="V38" s="337"/>
      <c r="W38" s="338"/>
      <c r="X38" s="414"/>
      <c r="Y38" s="139">
        <f t="shared" ref="Y38" si="10">10*Q38+2*R38+S38+T38+U38+12*V38+W38+X38</f>
        <v>0</v>
      </c>
      <c r="Z38" s="152">
        <f t="shared" ref="Z38" si="11">Y38/12</f>
        <v>0</v>
      </c>
      <c r="AA38" s="381"/>
      <c r="AB38" s="31"/>
    </row>
    <row r="39" spans="1:31" s="8" customFormat="1" ht="12" customHeight="1" x14ac:dyDescent="0.2">
      <c r="A39" s="113" t="s">
        <v>80</v>
      </c>
      <c r="B39" s="117" t="s">
        <v>60</v>
      </c>
      <c r="C39" s="151" t="s">
        <v>113</v>
      </c>
      <c r="D39" s="151" t="s">
        <v>63</v>
      </c>
      <c r="E39" s="392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4"/>
      <c r="Q39" s="336"/>
      <c r="R39" s="403"/>
      <c r="S39" s="337"/>
      <c r="T39" s="337"/>
      <c r="U39" s="337"/>
      <c r="V39" s="337"/>
      <c r="W39" s="338"/>
      <c r="X39" s="414"/>
      <c r="Y39" s="139">
        <f t="shared" si="8"/>
        <v>0</v>
      </c>
      <c r="Z39" s="152">
        <f t="shared" si="9"/>
        <v>0</v>
      </c>
      <c r="AA39" s="381"/>
      <c r="AB39" s="31"/>
    </row>
    <row r="40" spans="1:31" s="8" customFormat="1" ht="12" customHeight="1" x14ac:dyDescent="0.2">
      <c r="A40" s="113" t="s">
        <v>80</v>
      </c>
      <c r="B40" s="117" t="s">
        <v>101</v>
      </c>
      <c r="C40" s="384" t="s">
        <v>193</v>
      </c>
      <c r="D40" s="384" t="s">
        <v>102</v>
      </c>
      <c r="E40" s="392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4"/>
      <c r="Q40" s="336"/>
      <c r="R40" s="403"/>
      <c r="S40" s="337"/>
      <c r="T40" s="337"/>
      <c r="U40" s="337"/>
      <c r="V40" s="337"/>
      <c r="W40" s="338"/>
      <c r="X40" s="414"/>
      <c r="Y40" s="139">
        <f t="shared" si="8"/>
        <v>0</v>
      </c>
      <c r="Z40" s="152">
        <f t="shared" si="9"/>
        <v>0</v>
      </c>
      <c r="AA40" s="381"/>
      <c r="AB40" s="31"/>
    </row>
    <row r="41" spans="1:31" s="8" customFormat="1" ht="12" customHeight="1" x14ac:dyDescent="0.2">
      <c r="A41" s="113" t="s">
        <v>80</v>
      </c>
      <c r="B41" s="117" t="s">
        <v>101</v>
      </c>
      <c r="C41" s="384" t="s">
        <v>194</v>
      </c>
      <c r="D41" s="384" t="s">
        <v>103</v>
      </c>
      <c r="E41" s="392"/>
      <c r="F41" s="393"/>
      <c r="G41" s="393"/>
      <c r="H41" s="393"/>
      <c r="I41" s="393"/>
      <c r="J41" s="393"/>
      <c r="K41" s="393"/>
      <c r="L41" s="393"/>
      <c r="M41" s="393"/>
      <c r="N41" s="393"/>
      <c r="O41" s="393"/>
      <c r="P41" s="394"/>
      <c r="Q41" s="336"/>
      <c r="R41" s="403"/>
      <c r="S41" s="337"/>
      <c r="T41" s="337"/>
      <c r="U41" s="337"/>
      <c r="V41" s="337"/>
      <c r="W41" s="338"/>
      <c r="X41" s="414"/>
      <c r="Y41" s="139">
        <f t="shared" si="8"/>
        <v>0</v>
      </c>
      <c r="Z41" s="152">
        <f t="shared" si="9"/>
        <v>0</v>
      </c>
      <c r="AA41" s="381"/>
      <c r="AB41" s="31"/>
    </row>
    <row r="42" spans="1:31" s="8" customFormat="1" ht="12" customHeight="1" x14ac:dyDescent="0.25">
      <c r="A42" s="113"/>
      <c r="B42" s="117"/>
      <c r="C42" s="151"/>
      <c r="D42" s="118"/>
      <c r="E42" s="114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6"/>
      <c r="Q42" s="132"/>
      <c r="R42" s="142"/>
      <c r="S42" s="133"/>
      <c r="T42" s="133"/>
      <c r="U42" s="563">
        <f>SUM(Y41)</f>
        <v>0</v>
      </c>
      <c r="V42" s="564"/>
      <c r="W42" s="564"/>
      <c r="X42" s="565"/>
      <c r="Y42" s="139"/>
      <c r="Z42" s="279">
        <f>U42/12</f>
        <v>0</v>
      </c>
      <c r="AA42" s="140"/>
      <c r="AB42" s="31"/>
    </row>
    <row r="43" spans="1:31" s="8" customFormat="1" ht="12" customHeight="1" x14ac:dyDescent="0.2">
      <c r="A43" s="303" t="s">
        <v>106</v>
      </c>
      <c r="B43" s="304"/>
      <c r="C43" s="305"/>
      <c r="D43" s="306"/>
      <c r="E43" s="307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9"/>
      <c r="Q43" s="310"/>
      <c r="R43" s="311"/>
      <c r="S43" s="312"/>
      <c r="T43" s="312"/>
      <c r="U43" s="312"/>
      <c r="V43" s="312"/>
      <c r="W43" s="313"/>
      <c r="X43" s="314"/>
      <c r="Y43" s="315"/>
      <c r="Z43" s="316"/>
      <c r="AA43" s="317"/>
      <c r="AB43" s="31"/>
    </row>
    <row r="44" spans="1:31" s="8" customFormat="1" ht="12" customHeight="1" x14ac:dyDescent="0.2">
      <c r="A44" s="113" t="s">
        <v>80</v>
      </c>
      <c r="B44" s="99" t="s">
        <v>70</v>
      </c>
      <c r="C44" s="150" t="s">
        <v>114</v>
      </c>
      <c r="D44" s="150" t="s">
        <v>65</v>
      </c>
      <c r="E44" s="398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400"/>
      <c r="Q44" s="415"/>
      <c r="R44" s="401"/>
      <c r="S44" s="339"/>
      <c r="T44" s="337"/>
      <c r="U44" s="339"/>
      <c r="V44" s="339"/>
      <c r="W44" s="340"/>
      <c r="X44" s="402"/>
      <c r="Y44" s="139">
        <f t="shared" si="8"/>
        <v>0</v>
      </c>
      <c r="Z44" s="152">
        <f t="shared" si="9"/>
        <v>0</v>
      </c>
      <c r="AA44" s="381"/>
      <c r="AB44" s="31"/>
    </row>
    <row r="45" spans="1:31" s="8" customFormat="1" ht="12" customHeight="1" x14ac:dyDescent="0.25">
      <c r="A45" s="113"/>
      <c r="B45" s="99"/>
      <c r="C45" s="150"/>
      <c r="D45" s="101"/>
      <c r="E45" s="102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4"/>
      <c r="Q45" s="135"/>
      <c r="R45" s="143"/>
      <c r="S45" s="134"/>
      <c r="T45" s="133"/>
      <c r="U45" s="563">
        <f>SUM(Y44)</f>
        <v>0</v>
      </c>
      <c r="V45" s="564"/>
      <c r="W45" s="564"/>
      <c r="X45" s="565"/>
      <c r="Y45" s="139"/>
      <c r="Z45" s="279">
        <f>U45/12</f>
        <v>0</v>
      </c>
      <c r="AA45" s="140"/>
      <c r="AB45" s="31"/>
    </row>
    <row r="46" spans="1:31" s="8" customFormat="1" ht="12" customHeight="1" x14ac:dyDescent="0.2">
      <c r="A46" s="318" t="s">
        <v>130</v>
      </c>
      <c r="B46" s="281"/>
      <c r="C46" s="296"/>
      <c r="D46" s="319"/>
      <c r="E46" s="320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2"/>
      <c r="Q46" s="323"/>
      <c r="R46" s="324"/>
      <c r="S46" s="325"/>
      <c r="T46" s="292"/>
      <c r="U46" s="325"/>
      <c r="V46" s="325"/>
      <c r="W46" s="326"/>
      <c r="X46" s="327"/>
      <c r="Y46" s="293"/>
      <c r="Z46" s="294"/>
      <c r="AA46" s="302"/>
      <c r="AB46" s="31"/>
    </row>
    <row r="47" spans="1:31" s="8" customFormat="1" ht="12" customHeight="1" x14ac:dyDescent="0.2">
      <c r="A47" s="113" t="s">
        <v>80</v>
      </c>
      <c r="B47" s="99" t="s">
        <v>58</v>
      </c>
      <c r="C47" s="384" t="s">
        <v>192</v>
      </c>
      <c r="D47" s="385" t="s">
        <v>64</v>
      </c>
      <c r="E47" s="398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400"/>
      <c r="Q47" s="415"/>
      <c r="R47" s="401"/>
      <c r="S47" s="339"/>
      <c r="T47" s="337"/>
      <c r="U47" s="339"/>
      <c r="V47" s="339"/>
      <c r="W47" s="340"/>
      <c r="X47" s="402"/>
      <c r="Y47" s="139">
        <f>8*Q47+2*R47+S47+T47+U47+12*V47+W47+X47</f>
        <v>0</v>
      </c>
      <c r="Z47" s="152">
        <f t="shared" ref="Z47:Z48" si="12">Y47/12</f>
        <v>0</v>
      </c>
      <c r="AA47" s="381"/>
      <c r="AB47" s="31"/>
      <c r="AD47" s="164"/>
      <c r="AE47" s="164"/>
    </row>
    <row r="48" spans="1:31" s="8" customFormat="1" ht="12" customHeight="1" x14ac:dyDescent="0.2">
      <c r="A48" s="113" t="s">
        <v>80</v>
      </c>
      <c r="B48" s="117" t="s">
        <v>57</v>
      </c>
      <c r="C48" s="384" t="s">
        <v>191</v>
      </c>
      <c r="D48" s="384" t="s">
        <v>66</v>
      </c>
      <c r="E48" s="398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400"/>
      <c r="Q48" s="415"/>
      <c r="R48" s="401"/>
      <c r="S48" s="339"/>
      <c r="T48" s="337"/>
      <c r="U48" s="339"/>
      <c r="V48" s="339"/>
      <c r="W48" s="340"/>
      <c r="X48" s="402"/>
      <c r="Y48" s="139">
        <f>11*Q48+2*R48+S48+T48+U48+12*V48+W48+X48</f>
        <v>0</v>
      </c>
      <c r="Z48" s="152">
        <f t="shared" si="12"/>
        <v>0</v>
      </c>
      <c r="AA48" s="381"/>
      <c r="AB48" s="31"/>
    </row>
    <row r="49" spans="1:31" s="8" customFormat="1" ht="12" customHeight="1" x14ac:dyDescent="0.25">
      <c r="A49" s="98"/>
      <c r="B49" s="99"/>
      <c r="C49" s="149" t="s">
        <v>56</v>
      </c>
      <c r="D49" s="101"/>
      <c r="E49" s="102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4"/>
      <c r="Q49" s="132"/>
      <c r="R49" s="143"/>
      <c r="S49" s="134"/>
      <c r="T49" s="133"/>
      <c r="U49" s="563">
        <f>SUM(Y47:Y48)</f>
        <v>0</v>
      </c>
      <c r="V49" s="564"/>
      <c r="W49" s="564"/>
      <c r="X49" s="565"/>
      <c r="Y49" s="139"/>
      <c r="Z49" s="279">
        <f>U49/12</f>
        <v>0</v>
      </c>
      <c r="AA49" s="140"/>
      <c r="AB49" s="31"/>
      <c r="AD49" s="164"/>
      <c r="AE49" s="164"/>
    </row>
    <row r="50" spans="1:31" s="8" customFormat="1" ht="12" customHeight="1" x14ac:dyDescent="0.2">
      <c r="A50" s="318" t="s">
        <v>104</v>
      </c>
      <c r="B50" s="281"/>
      <c r="C50" s="296"/>
      <c r="D50" s="319"/>
      <c r="E50" s="320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2"/>
      <c r="Q50" s="323"/>
      <c r="R50" s="324"/>
      <c r="S50" s="325"/>
      <c r="T50" s="292"/>
      <c r="U50" s="325"/>
      <c r="V50" s="325"/>
      <c r="W50" s="326"/>
      <c r="X50" s="327"/>
      <c r="Y50" s="293"/>
      <c r="Z50" s="294"/>
      <c r="AA50" s="302"/>
      <c r="AB50" s="31"/>
      <c r="AD50" s="164"/>
      <c r="AE50" s="164"/>
    </row>
    <row r="51" spans="1:31" s="8" customFormat="1" ht="12" customHeight="1" x14ac:dyDescent="0.2">
      <c r="A51" s="113" t="s">
        <v>88</v>
      </c>
      <c r="B51" s="99" t="s">
        <v>131</v>
      </c>
      <c r="C51" s="150" t="s">
        <v>196</v>
      </c>
      <c r="D51" s="150" t="s">
        <v>132</v>
      </c>
      <c r="E51" s="398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400"/>
      <c r="Q51" s="336"/>
      <c r="R51" s="401"/>
      <c r="S51" s="339"/>
      <c r="T51" s="337"/>
      <c r="U51" s="339"/>
      <c r="V51" s="339"/>
      <c r="W51" s="340"/>
      <c r="X51" s="402"/>
      <c r="Y51" s="139">
        <f>8*Q51+2*R51+S51+T51+U51+12*V51+W51+X51</f>
        <v>0</v>
      </c>
      <c r="Z51" s="152">
        <f t="shared" si="9"/>
        <v>0</v>
      </c>
      <c r="AA51" s="381"/>
      <c r="AB51" s="31"/>
      <c r="AD51" s="164"/>
      <c r="AE51" s="164"/>
    </row>
    <row r="52" spans="1:31" s="8" customFormat="1" ht="12" customHeight="1" x14ac:dyDescent="0.25">
      <c r="A52" s="98"/>
      <c r="B52" s="99"/>
      <c r="C52" s="149" t="s">
        <v>56</v>
      </c>
      <c r="D52" s="101"/>
      <c r="E52" s="102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4"/>
      <c r="Q52" s="132"/>
      <c r="R52" s="143"/>
      <c r="S52" s="134"/>
      <c r="T52" s="133"/>
      <c r="U52" s="563">
        <f>SUM(Y51:Y51)</f>
        <v>0</v>
      </c>
      <c r="V52" s="564"/>
      <c r="W52" s="564"/>
      <c r="X52" s="565"/>
      <c r="Y52" s="139"/>
      <c r="Z52" s="279">
        <f>U52/12</f>
        <v>0</v>
      </c>
      <c r="AA52" s="140"/>
      <c r="AB52" s="31"/>
      <c r="AD52" s="164"/>
      <c r="AE52" s="164"/>
    </row>
    <row r="53" spans="1:31" s="8" customFormat="1" ht="12" customHeight="1" x14ac:dyDescent="0.2">
      <c r="A53" s="318" t="s">
        <v>133</v>
      </c>
      <c r="B53" s="281"/>
      <c r="C53" s="296"/>
      <c r="D53" s="319"/>
      <c r="E53" s="320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2"/>
      <c r="Q53" s="290"/>
      <c r="R53" s="324"/>
      <c r="S53" s="325"/>
      <c r="T53" s="292"/>
      <c r="U53" s="325"/>
      <c r="V53" s="325"/>
      <c r="W53" s="326"/>
      <c r="X53" s="327"/>
      <c r="Y53" s="293"/>
      <c r="Z53" s="294"/>
      <c r="AA53" s="302"/>
      <c r="AB53" s="31"/>
      <c r="AD53" s="164"/>
      <c r="AE53" s="164"/>
    </row>
    <row r="54" spans="1:31" s="8" customFormat="1" ht="12" customHeight="1" x14ac:dyDescent="0.2">
      <c r="A54" s="113" t="s">
        <v>54</v>
      </c>
      <c r="B54" s="99" t="s">
        <v>96</v>
      </c>
      <c r="C54" s="384" t="s">
        <v>82</v>
      </c>
      <c r="D54" s="384" t="s">
        <v>67</v>
      </c>
      <c r="E54" s="398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400"/>
      <c r="Q54" s="336"/>
      <c r="R54" s="401"/>
      <c r="S54" s="339"/>
      <c r="T54" s="337"/>
      <c r="U54" s="339"/>
      <c r="V54" s="339"/>
      <c r="W54" s="340"/>
      <c r="X54" s="402"/>
      <c r="Y54" s="139">
        <f>11*Q54+2*R54+S54+T54+U54+12*V54+W54+X54</f>
        <v>0</v>
      </c>
      <c r="Z54" s="152">
        <f t="shared" ref="Z54" si="13">Y54/12</f>
        <v>0</v>
      </c>
      <c r="AA54" s="381"/>
      <c r="AB54" s="31"/>
    </row>
    <row r="55" spans="1:31" s="8" customFormat="1" ht="12" customHeight="1" x14ac:dyDescent="0.25">
      <c r="A55" s="98"/>
      <c r="B55" s="99"/>
      <c r="C55" s="149" t="s">
        <v>56</v>
      </c>
      <c r="D55" s="101"/>
      <c r="E55" s="102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4"/>
      <c r="Q55" s="132"/>
      <c r="R55" s="143"/>
      <c r="S55" s="134"/>
      <c r="T55" s="133"/>
      <c r="U55" s="563">
        <f>SUM(Y54:Y54)</f>
        <v>0</v>
      </c>
      <c r="V55" s="564"/>
      <c r="W55" s="564"/>
      <c r="X55" s="565"/>
      <c r="Y55" s="139"/>
      <c r="Z55" s="279">
        <f>U55/12</f>
        <v>0</v>
      </c>
      <c r="AA55" s="140"/>
      <c r="AB55" s="31"/>
      <c r="AE55" s="164"/>
    </row>
    <row r="56" spans="1:31" s="8" customFormat="1" ht="12" customHeight="1" x14ac:dyDescent="0.2">
      <c r="A56" s="318" t="s">
        <v>134</v>
      </c>
      <c r="B56" s="281"/>
      <c r="C56" s="296"/>
      <c r="D56" s="319"/>
      <c r="E56" s="320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2"/>
      <c r="Q56" s="290"/>
      <c r="R56" s="324"/>
      <c r="S56" s="325"/>
      <c r="T56" s="292"/>
      <c r="U56" s="325"/>
      <c r="V56" s="325"/>
      <c r="W56" s="326"/>
      <c r="X56" s="327"/>
      <c r="Y56" s="293"/>
      <c r="Z56" s="294"/>
      <c r="AA56" s="302"/>
      <c r="AB56" s="31"/>
    </row>
    <row r="57" spans="1:31" s="8" customFormat="1" ht="12" customHeight="1" x14ac:dyDescent="0.2">
      <c r="A57" s="113" t="s">
        <v>80</v>
      </c>
      <c r="B57" s="117" t="s">
        <v>57</v>
      </c>
      <c r="C57" s="151" t="s">
        <v>115</v>
      </c>
      <c r="D57" s="151" t="s">
        <v>68</v>
      </c>
      <c r="E57" s="398"/>
      <c r="F57" s="399"/>
      <c r="G57" s="399"/>
      <c r="H57" s="399"/>
      <c r="I57" s="399"/>
      <c r="J57" s="399"/>
      <c r="K57" s="399"/>
      <c r="L57" s="399"/>
      <c r="M57" s="399"/>
      <c r="N57" s="399"/>
      <c r="O57" s="399"/>
      <c r="P57" s="400"/>
      <c r="Q57" s="336"/>
      <c r="R57" s="401"/>
      <c r="S57" s="339"/>
      <c r="T57" s="337"/>
      <c r="U57" s="339"/>
      <c r="V57" s="339"/>
      <c r="W57" s="340"/>
      <c r="X57" s="402"/>
      <c r="Y57" s="139">
        <f t="shared" si="8"/>
        <v>0</v>
      </c>
      <c r="Z57" s="152">
        <f t="shared" si="9"/>
        <v>0</v>
      </c>
      <c r="AA57" s="381"/>
      <c r="AB57" s="31"/>
    </row>
    <row r="58" spans="1:31" s="8" customFormat="1" ht="12" customHeight="1" x14ac:dyDescent="0.25">
      <c r="A58" s="98"/>
      <c r="B58" s="99"/>
      <c r="C58" s="149" t="s">
        <v>56</v>
      </c>
      <c r="D58" s="101"/>
      <c r="E58" s="102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4"/>
      <c r="Q58" s="132"/>
      <c r="R58" s="143"/>
      <c r="S58" s="134"/>
      <c r="T58" s="133"/>
      <c r="U58" s="563">
        <f>SUM(Y57:Y57)</f>
        <v>0</v>
      </c>
      <c r="V58" s="564"/>
      <c r="W58" s="564"/>
      <c r="X58" s="565"/>
      <c r="Y58" s="139"/>
      <c r="Z58" s="279">
        <f>U58/12</f>
        <v>0</v>
      </c>
      <c r="AA58" s="140"/>
      <c r="AB58" s="31"/>
    </row>
    <row r="59" spans="1:31" s="8" customFormat="1" ht="12" customHeight="1" x14ac:dyDescent="0.2">
      <c r="A59" s="318" t="s">
        <v>105</v>
      </c>
      <c r="B59" s="281"/>
      <c r="C59" s="296"/>
      <c r="D59" s="319"/>
      <c r="E59" s="320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2"/>
      <c r="Q59" s="290"/>
      <c r="R59" s="324"/>
      <c r="S59" s="325"/>
      <c r="T59" s="292"/>
      <c r="U59" s="325"/>
      <c r="V59" s="325"/>
      <c r="W59" s="326"/>
      <c r="X59" s="327"/>
      <c r="Y59" s="293"/>
      <c r="Z59" s="294"/>
      <c r="AA59" s="302"/>
      <c r="AB59" s="31"/>
    </row>
    <row r="60" spans="1:31" s="8" customFormat="1" ht="12" customHeight="1" x14ac:dyDescent="0.2">
      <c r="A60" s="113" t="s">
        <v>80</v>
      </c>
      <c r="B60" s="117" t="s">
        <v>71</v>
      </c>
      <c r="C60" s="151" t="s">
        <v>116</v>
      </c>
      <c r="D60" s="151" t="s">
        <v>69</v>
      </c>
      <c r="E60" s="398"/>
      <c r="F60" s="399"/>
      <c r="G60" s="399"/>
      <c r="H60" s="399"/>
      <c r="I60" s="399"/>
      <c r="J60" s="399"/>
      <c r="K60" s="399"/>
      <c r="L60" s="399"/>
      <c r="M60" s="399"/>
      <c r="N60" s="399"/>
      <c r="O60" s="399"/>
      <c r="P60" s="400"/>
      <c r="Q60" s="336"/>
      <c r="R60" s="401"/>
      <c r="S60" s="339"/>
      <c r="T60" s="337"/>
      <c r="U60" s="339"/>
      <c r="V60" s="339"/>
      <c r="W60" s="340"/>
      <c r="X60" s="402"/>
      <c r="Y60" s="139">
        <f t="shared" si="8"/>
        <v>0</v>
      </c>
      <c r="Z60" s="152">
        <f t="shared" si="9"/>
        <v>0</v>
      </c>
      <c r="AA60" s="381"/>
      <c r="AB60" s="31"/>
    </row>
    <row r="61" spans="1:31" s="8" customFormat="1" ht="12" customHeight="1" x14ac:dyDescent="0.25">
      <c r="A61" s="98"/>
      <c r="B61" s="99"/>
      <c r="C61" s="149" t="s">
        <v>56</v>
      </c>
      <c r="D61" s="101"/>
      <c r="E61" s="102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4"/>
      <c r="Q61" s="132"/>
      <c r="R61" s="143"/>
      <c r="S61" s="134"/>
      <c r="T61" s="133"/>
      <c r="U61" s="563">
        <f>SUM(Y60:Y60)</f>
        <v>0</v>
      </c>
      <c r="V61" s="564"/>
      <c r="W61" s="564"/>
      <c r="X61" s="565"/>
      <c r="Y61" s="139"/>
      <c r="Z61" s="279">
        <f>U61/12</f>
        <v>0</v>
      </c>
      <c r="AA61" s="140"/>
      <c r="AB61" s="31"/>
    </row>
    <row r="62" spans="1:31" s="8" customFormat="1" ht="12" customHeight="1" x14ac:dyDescent="0.2">
      <c r="A62" s="318" t="s">
        <v>135</v>
      </c>
      <c r="B62" s="281"/>
      <c r="C62" s="296"/>
      <c r="D62" s="319"/>
      <c r="E62" s="320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2"/>
      <c r="Q62" s="290"/>
      <c r="R62" s="324"/>
      <c r="S62" s="325"/>
      <c r="T62" s="292"/>
      <c r="U62" s="325"/>
      <c r="V62" s="325"/>
      <c r="W62" s="326"/>
      <c r="X62" s="327"/>
      <c r="Y62" s="293"/>
      <c r="Z62" s="294"/>
      <c r="AA62" s="302"/>
      <c r="AB62" s="31"/>
    </row>
    <row r="63" spans="1:31" s="8" customFormat="1" ht="12" customHeight="1" x14ac:dyDescent="0.2">
      <c r="A63" s="113" t="s">
        <v>54</v>
      </c>
      <c r="B63" s="99" t="s">
        <v>96</v>
      </c>
      <c r="C63" s="151" t="s">
        <v>83</v>
      </c>
      <c r="D63" s="151" t="s">
        <v>79</v>
      </c>
      <c r="E63" s="398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400"/>
      <c r="Q63" s="336"/>
      <c r="R63" s="401"/>
      <c r="S63" s="339"/>
      <c r="T63" s="337"/>
      <c r="U63" s="339"/>
      <c r="V63" s="339"/>
      <c r="W63" s="340"/>
      <c r="X63" s="402"/>
      <c r="Y63" s="139">
        <f>11*Q63+2*R63+S63+T63+U63+12*V63+W63+X63</f>
        <v>0</v>
      </c>
      <c r="Z63" s="152">
        <f t="shared" si="9"/>
        <v>0</v>
      </c>
      <c r="AA63" s="381"/>
      <c r="AB63" s="31"/>
    </row>
    <row r="64" spans="1:31" s="8" customFormat="1" ht="12" customHeight="1" x14ac:dyDescent="0.25">
      <c r="A64" s="98"/>
      <c r="B64" s="99"/>
      <c r="C64" s="149" t="s">
        <v>56</v>
      </c>
      <c r="D64" s="101"/>
      <c r="E64" s="102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4"/>
      <c r="Q64" s="132"/>
      <c r="R64" s="143"/>
      <c r="S64" s="134"/>
      <c r="T64" s="133"/>
      <c r="U64" s="563">
        <f>SUM(Y63:Y63)</f>
        <v>0</v>
      </c>
      <c r="V64" s="564"/>
      <c r="W64" s="564"/>
      <c r="X64" s="565"/>
      <c r="Y64" s="139"/>
      <c r="Z64" s="279">
        <f>U64/12</f>
        <v>0</v>
      </c>
      <c r="AA64" s="140"/>
      <c r="AB64" s="31"/>
    </row>
    <row r="65" spans="1:28" s="8" customFormat="1" ht="12" customHeight="1" x14ac:dyDescent="0.25">
      <c r="A65" s="318" t="s">
        <v>136</v>
      </c>
      <c r="B65" s="281"/>
      <c r="C65" s="296"/>
      <c r="D65" s="319"/>
      <c r="E65" s="320"/>
      <c r="F65" s="321"/>
      <c r="G65" s="321"/>
      <c r="H65" s="321"/>
      <c r="I65" s="321"/>
      <c r="J65" s="321"/>
      <c r="K65" s="321"/>
      <c r="L65" s="321"/>
      <c r="M65" s="321"/>
      <c r="N65" s="321"/>
      <c r="O65" s="321"/>
      <c r="P65" s="322"/>
      <c r="Q65" s="290"/>
      <c r="R65" s="324"/>
      <c r="S65" s="325"/>
      <c r="T65" s="292"/>
      <c r="U65" s="297"/>
      <c r="V65" s="298"/>
      <c r="W65" s="298"/>
      <c r="X65" s="299"/>
      <c r="Y65" s="293"/>
      <c r="Z65" s="328"/>
      <c r="AA65" s="302"/>
      <c r="AB65" s="31"/>
    </row>
    <row r="66" spans="1:28" s="8" customFormat="1" ht="12" customHeight="1" x14ac:dyDescent="0.2">
      <c r="A66" s="113" t="s">
        <v>80</v>
      </c>
      <c r="B66" s="99" t="s">
        <v>93</v>
      </c>
      <c r="C66" s="384" t="s">
        <v>198</v>
      </c>
      <c r="D66" s="384" t="s">
        <v>121</v>
      </c>
      <c r="E66" s="398"/>
      <c r="F66" s="399"/>
      <c r="G66" s="399"/>
      <c r="H66" s="399"/>
      <c r="I66" s="399"/>
      <c r="J66" s="399"/>
      <c r="K66" s="399"/>
      <c r="L66" s="399"/>
      <c r="M66" s="399"/>
      <c r="N66" s="399"/>
      <c r="O66" s="399"/>
      <c r="P66" s="400"/>
      <c r="Q66" s="336"/>
      <c r="R66" s="401"/>
      <c r="S66" s="339"/>
      <c r="T66" s="337"/>
      <c r="U66" s="339"/>
      <c r="V66" s="339"/>
      <c r="W66" s="340"/>
      <c r="X66" s="402"/>
      <c r="Y66" s="139">
        <f t="shared" ref="Y66" si="14">10*Q66+2*R66+S66+T66+U66+12*V66+W66+X66</f>
        <v>0</v>
      </c>
      <c r="Z66" s="152">
        <f t="shared" ref="Z66" si="15">Y66/12</f>
        <v>0</v>
      </c>
      <c r="AA66" s="381"/>
      <c r="AB66" s="31"/>
    </row>
    <row r="67" spans="1:28" s="8" customFormat="1" ht="12" customHeight="1" x14ac:dyDescent="0.25">
      <c r="A67" s="98"/>
      <c r="B67" s="99"/>
      <c r="C67" s="149"/>
      <c r="D67" s="101"/>
      <c r="E67" s="102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4"/>
      <c r="Q67" s="132"/>
      <c r="R67" s="143"/>
      <c r="S67" s="134"/>
      <c r="T67" s="133"/>
      <c r="U67" s="563">
        <f>SUM(Y66:Y66)</f>
        <v>0</v>
      </c>
      <c r="V67" s="564"/>
      <c r="W67" s="564"/>
      <c r="X67" s="565"/>
      <c r="Y67" s="139"/>
      <c r="Z67" s="279">
        <f>U67/12</f>
        <v>0</v>
      </c>
      <c r="AA67" s="140"/>
      <c r="AB67" s="31"/>
    </row>
    <row r="68" spans="1:28" s="8" customFormat="1" ht="12" customHeight="1" x14ac:dyDescent="0.25">
      <c r="A68" s="318" t="s">
        <v>137</v>
      </c>
      <c r="B68" s="281"/>
      <c r="C68" s="296"/>
      <c r="D68" s="319"/>
      <c r="E68" s="320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2"/>
      <c r="Q68" s="290"/>
      <c r="R68" s="324"/>
      <c r="S68" s="325"/>
      <c r="T68" s="292"/>
      <c r="U68" s="297"/>
      <c r="V68" s="298"/>
      <c r="W68" s="298"/>
      <c r="X68" s="299"/>
      <c r="Y68" s="293"/>
      <c r="Z68" s="328"/>
      <c r="AA68" s="302"/>
      <c r="AB68" s="31"/>
    </row>
    <row r="69" spans="1:28" s="8" customFormat="1" ht="12" customHeight="1" x14ac:dyDescent="0.2">
      <c r="A69" s="113" t="s">
        <v>80</v>
      </c>
      <c r="B69" s="183" t="s">
        <v>74</v>
      </c>
      <c r="C69" s="151" t="s">
        <v>117</v>
      </c>
      <c r="D69" s="151" t="s">
        <v>108</v>
      </c>
      <c r="E69" s="398"/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400"/>
      <c r="Q69" s="336"/>
      <c r="R69" s="401"/>
      <c r="S69" s="339"/>
      <c r="T69" s="337"/>
      <c r="U69" s="339"/>
      <c r="V69" s="339"/>
      <c r="W69" s="340"/>
      <c r="X69" s="402"/>
      <c r="Y69" s="139">
        <f t="shared" ref="Y69" si="16">10*Q69+2*R69+S69+T69+U69+12*V69+W69+X69</f>
        <v>0</v>
      </c>
      <c r="Z69" s="152">
        <f t="shared" ref="Z69" si="17">Y69/12</f>
        <v>0</v>
      </c>
      <c r="AA69" s="381"/>
      <c r="AB69" s="31"/>
    </row>
    <row r="70" spans="1:28" s="8" customFormat="1" ht="12" customHeight="1" x14ac:dyDescent="0.25">
      <c r="A70" s="98"/>
      <c r="B70" s="99"/>
      <c r="C70" s="149"/>
      <c r="D70" s="101"/>
      <c r="E70" s="102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4"/>
      <c r="Q70" s="132"/>
      <c r="R70" s="143"/>
      <c r="S70" s="134"/>
      <c r="T70" s="133"/>
      <c r="U70" s="563">
        <f>SUM(Y69:Y69)</f>
        <v>0</v>
      </c>
      <c r="V70" s="564"/>
      <c r="W70" s="564"/>
      <c r="X70" s="565"/>
      <c r="Y70" s="139"/>
      <c r="Z70" s="279">
        <f>U70/12</f>
        <v>0</v>
      </c>
      <c r="AA70" s="140"/>
      <c r="AB70" s="31"/>
    </row>
    <row r="71" spans="1:28" s="8" customFormat="1" ht="12" customHeight="1" x14ac:dyDescent="0.25">
      <c r="A71" s="318" t="s">
        <v>107</v>
      </c>
      <c r="B71" s="281"/>
      <c r="C71" s="296"/>
      <c r="D71" s="319"/>
      <c r="E71" s="320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2"/>
      <c r="Q71" s="290"/>
      <c r="R71" s="324"/>
      <c r="S71" s="325"/>
      <c r="T71" s="292"/>
      <c r="U71" s="297"/>
      <c r="V71" s="298"/>
      <c r="W71" s="298"/>
      <c r="X71" s="299"/>
      <c r="Y71" s="293"/>
      <c r="Z71" s="328"/>
      <c r="AA71" s="302"/>
      <c r="AB71" s="31"/>
    </row>
    <row r="72" spans="1:28" s="8" customFormat="1" ht="12" customHeight="1" x14ac:dyDescent="0.2">
      <c r="A72" s="113" t="s">
        <v>213</v>
      </c>
      <c r="B72" s="99" t="s">
        <v>214</v>
      </c>
      <c r="C72" s="151" t="s">
        <v>215</v>
      </c>
      <c r="D72" s="151" t="s">
        <v>216</v>
      </c>
      <c r="E72" s="398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400"/>
      <c r="Q72" s="336"/>
      <c r="R72" s="401"/>
      <c r="S72" s="339"/>
      <c r="T72" s="337"/>
      <c r="U72" s="339"/>
      <c r="V72" s="339"/>
      <c r="W72" s="340"/>
      <c r="X72" s="402"/>
      <c r="Y72" s="139">
        <f>11*Q72+2*R72+S72+T72+U72+12*V72+W72+X72</f>
        <v>0</v>
      </c>
      <c r="Z72" s="152">
        <f t="shared" ref="Z72" si="18">Y72/12</f>
        <v>0</v>
      </c>
      <c r="AA72" s="381"/>
      <c r="AB72" s="31"/>
    </row>
    <row r="73" spans="1:28" s="8" customFormat="1" ht="12" customHeight="1" x14ac:dyDescent="0.25">
      <c r="A73" s="98"/>
      <c r="B73" s="99"/>
      <c r="C73" s="149" t="s">
        <v>56</v>
      </c>
      <c r="D73" s="101"/>
      <c r="E73" s="102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4"/>
      <c r="Q73" s="132"/>
      <c r="R73" s="143"/>
      <c r="S73" s="134"/>
      <c r="T73" s="133"/>
      <c r="U73" s="563">
        <f>SUM(Y72:Y72)</f>
        <v>0</v>
      </c>
      <c r="V73" s="564"/>
      <c r="W73" s="564"/>
      <c r="X73" s="565"/>
      <c r="Y73" s="139"/>
      <c r="Z73" s="279">
        <f>U73/12</f>
        <v>0</v>
      </c>
      <c r="AA73" s="140"/>
      <c r="AB73" s="31"/>
    </row>
    <row r="74" spans="1:28" s="8" customFormat="1" ht="12" customHeight="1" x14ac:dyDescent="0.2">
      <c r="A74" s="318" t="s">
        <v>139</v>
      </c>
      <c r="B74" s="281"/>
      <c r="C74" s="281"/>
      <c r="D74" s="319"/>
      <c r="E74" s="320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2"/>
      <c r="Q74" s="290"/>
      <c r="R74" s="324"/>
      <c r="S74" s="325"/>
      <c r="T74" s="292"/>
      <c r="U74" s="325"/>
      <c r="V74" s="325"/>
      <c r="W74" s="326"/>
      <c r="X74" s="327"/>
      <c r="Y74" s="293"/>
      <c r="Z74" s="294"/>
      <c r="AA74" s="302"/>
      <c r="AB74" s="31"/>
    </row>
    <row r="75" spans="1:28" s="8" customFormat="1" ht="12" customHeight="1" x14ac:dyDescent="0.2">
      <c r="A75" s="184" t="s">
        <v>217</v>
      </c>
      <c r="B75" s="185" t="s">
        <v>119</v>
      </c>
      <c r="C75" s="480" t="s">
        <v>239</v>
      </c>
      <c r="D75" s="480" t="s">
        <v>240</v>
      </c>
      <c r="E75" s="416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8"/>
      <c r="Q75" s="252"/>
      <c r="R75" s="254"/>
      <c r="S75" s="255"/>
      <c r="T75" s="253"/>
      <c r="U75" s="255"/>
      <c r="V75" s="255"/>
      <c r="W75" s="256"/>
      <c r="X75" s="390"/>
      <c r="Y75" s="139">
        <f t="shared" si="8"/>
        <v>0</v>
      </c>
      <c r="Z75" s="152">
        <f t="shared" ref="Z75" si="19">Y75/12</f>
        <v>0</v>
      </c>
      <c r="AA75" s="382"/>
      <c r="AB75" s="31"/>
    </row>
    <row r="76" spans="1:28" s="8" customFormat="1" ht="12" customHeight="1" x14ac:dyDescent="0.25">
      <c r="A76" s="113"/>
      <c r="B76" s="84"/>
      <c r="C76" s="149" t="s">
        <v>56</v>
      </c>
      <c r="D76" s="89"/>
      <c r="E76" s="105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7"/>
      <c r="Q76" s="147"/>
      <c r="R76" s="144"/>
      <c r="S76" s="136"/>
      <c r="T76" s="133"/>
      <c r="U76" s="563">
        <f>SUM(Y75:Y75)</f>
        <v>0</v>
      </c>
      <c r="V76" s="564"/>
      <c r="W76" s="564"/>
      <c r="X76" s="565"/>
      <c r="Y76" s="139"/>
      <c r="Z76" s="279">
        <f>U76/12</f>
        <v>0</v>
      </c>
      <c r="AA76" s="140"/>
      <c r="AB76" s="31"/>
    </row>
    <row r="77" spans="1:28" s="8" customFormat="1" ht="12" customHeight="1" x14ac:dyDescent="0.2">
      <c r="A77" s="318" t="s">
        <v>140</v>
      </c>
      <c r="B77" s="281"/>
      <c r="C77" s="281"/>
      <c r="D77" s="319"/>
      <c r="E77" s="320"/>
      <c r="F77" s="321"/>
      <c r="G77" s="321"/>
      <c r="H77" s="321"/>
      <c r="I77" s="321"/>
      <c r="J77" s="321"/>
      <c r="K77" s="321"/>
      <c r="L77" s="321"/>
      <c r="M77" s="321"/>
      <c r="N77" s="321"/>
      <c r="O77" s="321"/>
      <c r="P77" s="322"/>
      <c r="Q77" s="290"/>
      <c r="R77" s="324"/>
      <c r="S77" s="325"/>
      <c r="T77" s="292"/>
      <c r="U77" s="325"/>
      <c r="V77" s="325"/>
      <c r="W77" s="326"/>
      <c r="X77" s="327"/>
      <c r="Y77" s="293"/>
      <c r="Z77" s="294"/>
      <c r="AA77" s="302"/>
      <c r="AB77" s="31"/>
    </row>
    <row r="78" spans="1:28" s="8" customFormat="1" ht="12" customHeight="1" x14ac:dyDescent="0.2">
      <c r="A78" s="113" t="s">
        <v>80</v>
      </c>
      <c r="B78" s="183" t="s">
        <v>74</v>
      </c>
      <c r="C78" s="384" t="s">
        <v>197</v>
      </c>
      <c r="D78" s="384" t="s">
        <v>73</v>
      </c>
      <c r="E78" s="398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400"/>
      <c r="Q78" s="336"/>
      <c r="R78" s="401"/>
      <c r="S78" s="339"/>
      <c r="T78" s="337"/>
      <c r="U78" s="339"/>
      <c r="V78" s="339"/>
      <c r="W78" s="340"/>
      <c r="X78" s="402"/>
      <c r="Y78" s="139">
        <f t="shared" ref="Y78" si="20">10*Q78+2*R78+S78+T78+U78+12*V78+W78+X78</f>
        <v>0</v>
      </c>
      <c r="Z78" s="152">
        <f t="shared" ref="Z78" si="21">Y78/12</f>
        <v>0</v>
      </c>
      <c r="AA78" s="381"/>
      <c r="AB78" s="31"/>
    </row>
    <row r="79" spans="1:28" s="8" customFormat="1" ht="12.75" x14ac:dyDescent="0.25">
      <c r="A79" s="113"/>
      <c r="B79" s="84"/>
      <c r="C79" s="149" t="s">
        <v>56</v>
      </c>
      <c r="D79" s="89"/>
      <c r="E79" s="105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7"/>
      <c r="Q79" s="147"/>
      <c r="R79" s="144"/>
      <c r="S79" s="136"/>
      <c r="T79" s="133"/>
      <c r="U79" s="563">
        <f>SUM(Y78:Y78)</f>
        <v>0</v>
      </c>
      <c r="V79" s="564"/>
      <c r="W79" s="564"/>
      <c r="X79" s="565"/>
      <c r="Y79" s="139"/>
      <c r="Z79" s="279">
        <f>U79/12</f>
        <v>0</v>
      </c>
      <c r="AA79" s="140"/>
      <c r="AB79" s="31"/>
    </row>
    <row r="80" spans="1:28" s="8" customFormat="1" ht="12" customHeight="1" thickBot="1" x14ac:dyDescent="0.3">
      <c r="A80" s="71"/>
      <c r="B80" s="72"/>
      <c r="C80" s="129"/>
      <c r="D80" s="87"/>
      <c r="E80" s="108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10"/>
      <c r="Q80" s="137"/>
      <c r="R80" s="145"/>
      <c r="S80" s="138"/>
      <c r="T80" s="138"/>
      <c r="U80" s="566"/>
      <c r="V80" s="567"/>
      <c r="W80" s="567"/>
      <c r="X80" s="568"/>
      <c r="Y80" s="130"/>
      <c r="Z80" s="278"/>
      <c r="AA80" s="73"/>
      <c r="AB80" s="31"/>
    </row>
    <row r="81" spans="1:38" s="10" customFormat="1" ht="11.25" x14ac:dyDescent="0.2">
      <c r="A81" s="8"/>
      <c r="B81" s="7"/>
      <c r="C81" s="8"/>
      <c r="D81" s="7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8"/>
      <c r="R81" s="8"/>
      <c r="S81" s="8"/>
      <c r="T81" s="8"/>
      <c r="U81" s="8"/>
      <c r="V81" s="8"/>
      <c r="W81" s="8"/>
      <c r="X81" s="32"/>
      <c r="Y81" s="131"/>
      <c r="Z81" s="32"/>
      <c r="AA81" s="9"/>
      <c r="AB81" s="31"/>
    </row>
    <row r="82" spans="1:38" s="10" customFormat="1" ht="12" customHeight="1" x14ac:dyDescent="0.2">
      <c r="A82" s="15"/>
      <c r="B82" s="34"/>
      <c r="C82" s="148"/>
      <c r="D82" s="57"/>
      <c r="E82" s="154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1"/>
      <c r="R82" s="91"/>
      <c r="S82" s="92"/>
      <c r="T82" s="93"/>
      <c r="U82" s="93"/>
      <c r="V82" s="93"/>
      <c r="W82" s="94" t="s">
        <v>46</v>
      </c>
      <c r="X82" s="569">
        <f>SUM(Y7:Y81)</f>
        <v>0</v>
      </c>
      <c r="Y82" s="569"/>
      <c r="Z82" s="584">
        <f>X82/12</f>
        <v>0</v>
      </c>
      <c r="AA82" s="584"/>
      <c r="AB82" s="387"/>
    </row>
    <row r="83" spans="1:38" s="10" customFormat="1" ht="12" customHeight="1" x14ac:dyDescent="0.2">
      <c r="A83" s="7"/>
      <c r="C83" s="11"/>
      <c r="D83" s="12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4"/>
      <c r="AB83" s="331"/>
    </row>
    <row r="84" spans="1:38" s="10" customFormat="1" ht="12" customHeight="1" x14ac:dyDescent="0.2">
      <c r="A84" s="481" t="s">
        <v>243</v>
      </c>
      <c r="B84" s="186"/>
      <c r="C84" s="187"/>
      <c r="D84" s="188"/>
      <c r="E84" s="189"/>
      <c r="F84" s="189"/>
      <c r="G84" s="189"/>
      <c r="H84" s="189"/>
      <c r="I84" s="189"/>
      <c r="J84" s="189"/>
      <c r="K84" s="189"/>
      <c r="L84" s="190"/>
      <c r="M84" s="13"/>
      <c r="N84" s="13"/>
      <c r="O84" s="13"/>
      <c r="P84" s="13"/>
      <c r="R84" s="35"/>
      <c r="S84" s="16"/>
      <c r="T84" s="16"/>
      <c r="U84" s="16"/>
      <c r="V84" s="16"/>
      <c r="W84" s="16"/>
      <c r="X84" s="16"/>
      <c r="Y84" s="16"/>
      <c r="Z84" s="16"/>
      <c r="AA84" s="14"/>
      <c r="AB84" s="31"/>
    </row>
    <row r="85" spans="1:38" s="10" customFormat="1" ht="12" customHeight="1" x14ac:dyDescent="0.2">
      <c r="A85" s="267"/>
      <c r="B85" s="268"/>
      <c r="C85" s="269"/>
      <c r="D85" s="270"/>
      <c r="E85" s="271"/>
      <c r="F85" s="271"/>
      <c r="G85" s="271"/>
      <c r="H85" s="271"/>
      <c r="I85" s="271"/>
      <c r="J85" s="271"/>
      <c r="K85" s="271"/>
      <c r="L85" s="272"/>
      <c r="M85" s="13"/>
      <c r="N85" s="13"/>
      <c r="O85" s="13"/>
      <c r="P85" s="13"/>
      <c r="Q85" s="547" t="s">
        <v>158</v>
      </c>
      <c r="R85" s="548"/>
      <c r="S85" s="548"/>
      <c r="T85" s="548"/>
      <c r="U85" s="548"/>
      <c r="V85" s="548"/>
      <c r="W85" s="549"/>
      <c r="X85" s="16"/>
      <c r="Y85" s="16"/>
      <c r="Z85" s="16"/>
      <c r="AA85" s="14"/>
      <c r="AB85" s="31"/>
    </row>
    <row r="86" spans="1:38" s="10" customFormat="1" ht="12" customHeight="1" x14ac:dyDescent="0.2">
      <c r="A86" s="191"/>
      <c r="B86" s="191"/>
      <c r="C86" s="191"/>
      <c r="D86" s="273"/>
      <c r="E86" s="273"/>
      <c r="F86" s="273"/>
      <c r="G86" s="273"/>
      <c r="H86" s="273"/>
      <c r="I86" s="273"/>
      <c r="J86" s="273"/>
      <c r="K86" s="273"/>
      <c r="L86" s="274"/>
      <c r="M86" s="13"/>
      <c r="N86" s="13"/>
      <c r="O86" s="13"/>
      <c r="P86" s="13"/>
      <c r="V86" s="16"/>
      <c r="W86" s="16"/>
      <c r="X86" s="16"/>
      <c r="Y86" s="16"/>
      <c r="Z86" s="16"/>
      <c r="AA86" s="14"/>
      <c r="AB86" s="31"/>
    </row>
    <row r="87" spans="1:38" s="10" customFormat="1" ht="11.25" x14ac:dyDescent="0.2">
      <c r="A87" s="264"/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13"/>
      <c r="M87" s="13"/>
      <c r="N87" s="13"/>
      <c r="O87" s="13"/>
      <c r="P87" s="13"/>
      <c r="Q87" s="111" t="s">
        <v>37</v>
      </c>
      <c r="R87" s="70"/>
      <c r="S87" s="62"/>
      <c r="U87" s="14"/>
      <c r="V87" s="16"/>
      <c r="W87" s="16"/>
      <c r="X87" s="16"/>
      <c r="Y87" s="16"/>
      <c r="Z87" s="16"/>
      <c r="AA87" s="14"/>
      <c r="AB87" s="31"/>
    </row>
    <row r="88" spans="1:38" s="10" customFormat="1" ht="12" customHeight="1" x14ac:dyDescent="0.2">
      <c r="C88" s="11"/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11"/>
      <c r="R88" s="112" t="s">
        <v>89</v>
      </c>
      <c r="S88" s="62"/>
      <c r="U88" s="14"/>
      <c r="V88" s="16"/>
      <c r="W88" s="16"/>
      <c r="X88" s="16"/>
      <c r="Y88" s="16"/>
      <c r="Z88" s="16"/>
      <c r="AA88" s="14"/>
      <c r="AB88" s="31"/>
      <c r="AK88" s="14"/>
      <c r="AL88" s="14"/>
    </row>
    <row r="89" spans="1:38" s="10" customFormat="1" ht="12" customHeight="1" thickBot="1" x14ac:dyDescent="0.25">
      <c r="A89" s="18"/>
      <c r="C89" s="11"/>
      <c r="D89" s="12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35"/>
      <c r="R89" s="35"/>
      <c r="S89" s="16"/>
      <c r="T89" s="16"/>
      <c r="U89" s="16"/>
      <c r="V89" s="16"/>
      <c r="W89" s="16"/>
      <c r="X89" s="16"/>
      <c r="Y89" s="16"/>
      <c r="Z89" s="16"/>
      <c r="AA89" s="14"/>
      <c r="AB89" s="31"/>
      <c r="AK89" s="14"/>
      <c r="AL89" s="14"/>
    </row>
    <row r="90" spans="1:38" s="10" customFormat="1" ht="12" customHeight="1" x14ac:dyDescent="0.2">
      <c r="A90" s="171" t="s">
        <v>19</v>
      </c>
      <c r="B90" s="172"/>
      <c r="C90" s="173" t="s">
        <v>20</v>
      </c>
      <c r="D90" s="174" t="s">
        <v>47</v>
      </c>
      <c r="E90" s="175" t="s">
        <v>21</v>
      </c>
      <c r="F90" s="176"/>
      <c r="G90" s="177"/>
      <c r="H90" s="178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80"/>
      <c r="T90" s="181" t="s">
        <v>22</v>
      </c>
      <c r="U90" s="70"/>
      <c r="X90" s="333" t="s">
        <v>180</v>
      </c>
    </row>
    <row r="91" spans="1:38" s="10" customFormat="1" ht="12" customHeight="1" x14ac:dyDescent="0.2">
      <c r="A91" s="161" t="s">
        <v>91</v>
      </c>
      <c r="B91" s="155"/>
      <c r="C91" s="162" t="s">
        <v>18</v>
      </c>
      <c r="D91" s="162" t="s">
        <v>18</v>
      </c>
      <c r="E91" s="163" t="s">
        <v>92</v>
      </c>
      <c r="F91" s="156"/>
      <c r="G91" s="157"/>
      <c r="H91" s="158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60"/>
      <c r="T91" s="182" t="s">
        <v>23</v>
      </c>
      <c r="U91" s="70"/>
      <c r="X91" s="329"/>
      <c r="Y91" s="10" t="s">
        <v>181</v>
      </c>
      <c r="AK91" s="14"/>
      <c r="AL91" s="14"/>
    </row>
    <row r="92" spans="1:38" s="10" customFormat="1" ht="12" customHeight="1" x14ac:dyDescent="0.2">
      <c r="A92" s="74" t="s">
        <v>75</v>
      </c>
      <c r="B92" s="37"/>
      <c r="C92" s="95" t="s">
        <v>18</v>
      </c>
      <c r="D92" s="97" t="s">
        <v>18</v>
      </c>
      <c r="E92" s="42" t="s">
        <v>24</v>
      </c>
      <c r="F92" s="85"/>
      <c r="G92" s="38"/>
      <c r="H92" s="39"/>
      <c r="I92" s="40"/>
      <c r="J92" s="40"/>
      <c r="K92" s="40"/>
      <c r="L92" s="39"/>
      <c r="M92" s="40"/>
      <c r="N92" s="39"/>
      <c r="O92" s="40"/>
      <c r="P92" s="40"/>
      <c r="Q92" s="39"/>
      <c r="R92" s="39"/>
      <c r="S92" s="41"/>
      <c r="T92" s="75" t="s">
        <v>18</v>
      </c>
      <c r="U92" s="49"/>
      <c r="V92" s="49"/>
      <c r="X92" s="330"/>
      <c r="Y92" s="43" t="s">
        <v>178</v>
      </c>
      <c r="AK92" s="14"/>
      <c r="AL92" s="14"/>
    </row>
    <row r="93" spans="1:38" s="10" customFormat="1" ht="12" customHeight="1" x14ac:dyDescent="0.2">
      <c r="A93" s="74" t="s">
        <v>76</v>
      </c>
      <c r="B93" s="37"/>
      <c r="C93" s="95" t="s">
        <v>18</v>
      </c>
      <c r="D93" s="97" t="s">
        <v>18</v>
      </c>
      <c r="E93" s="42" t="s">
        <v>24</v>
      </c>
      <c r="F93" s="85"/>
      <c r="G93" s="38"/>
      <c r="H93" s="39"/>
      <c r="I93" s="40"/>
      <c r="J93" s="40"/>
      <c r="K93" s="40"/>
      <c r="L93" s="39"/>
      <c r="M93" s="40"/>
      <c r="N93" s="39"/>
      <c r="O93" s="40"/>
      <c r="P93" s="40"/>
      <c r="Q93" s="39"/>
      <c r="R93" s="39"/>
      <c r="S93" s="41"/>
      <c r="T93" s="75" t="s">
        <v>18</v>
      </c>
      <c r="U93" s="49"/>
      <c r="V93" s="49"/>
      <c r="W93" s="49"/>
      <c r="X93" s="270"/>
      <c r="Y93" s="10" t="s">
        <v>184</v>
      </c>
      <c r="Z93" s="14"/>
      <c r="AK93" s="14"/>
      <c r="AL93" s="14"/>
    </row>
    <row r="94" spans="1:38" s="10" customFormat="1" ht="12" customHeight="1" x14ac:dyDescent="0.2">
      <c r="A94" s="74" t="s">
        <v>77</v>
      </c>
      <c r="B94" s="37"/>
      <c r="C94" s="95" t="s">
        <v>18</v>
      </c>
      <c r="D94" s="97" t="s">
        <v>18</v>
      </c>
      <c r="E94" s="42" t="s">
        <v>24</v>
      </c>
      <c r="F94" s="85"/>
      <c r="G94" s="38"/>
      <c r="H94" s="39"/>
      <c r="I94" s="40"/>
      <c r="J94" s="40"/>
      <c r="K94" s="40"/>
      <c r="L94" s="39"/>
      <c r="M94" s="40"/>
      <c r="N94" s="39"/>
      <c r="O94" s="40"/>
      <c r="P94" s="40"/>
      <c r="Q94" s="39"/>
      <c r="R94" s="39"/>
      <c r="S94" s="41"/>
      <c r="T94" s="75" t="s">
        <v>18</v>
      </c>
      <c r="U94" s="49"/>
      <c r="V94" s="49"/>
      <c r="W94" s="49"/>
      <c r="X94" s="334"/>
      <c r="Y94" s="10" t="s">
        <v>183</v>
      </c>
      <c r="Z94" s="14"/>
      <c r="AK94" s="14"/>
      <c r="AL94" s="14"/>
    </row>
    <row r="95" spans="1:38" s="10" customFormat="1" ht="12" customHeight="1" x14ac:dyDescent="0.2">
      <c r="A95" s="74" t="s">
        <v>50</v>
      </c>
      <c r="B95" s="37"/>
      <c r="C95" s="165" t="s">
        <v>23</v>
      </c>
      <c r="D95" s="166" t="s">
        <v>23</v>
      </c>
      <c r="E95" s="42" t="s">
        <v>141</v>
      </c>
      <c r="F95" s="85"/>
      <c r="G95" s="38"/>
      <c r="H95" s="39"/>
      <c r="I95" s="40"/>
      <c r="J95" s="40"/>
      <c r="K95" s="40"/>
      <c r="L95" s="39"/>
      <c r="M95" s="40"/>
      <c r="N95" s="39"/>
      <c r="O95" s="40"/>
      <c r="P95" s="40"/>
      <c r="Q95" s="39"/>
      <c r="R95" s="39"/>
      <c r="S95" s="41"/>
      <c r="T95" s="168" t="s">
        <v>23</v>
      </c>
      <c r="U95" s="49"/>
      <c r="V95" s="49"/>
      <c r="W95" s="49"/>
      <c r="X95" s="332"/>
      <c r="Y95" s="10" t="s">
        <v>182</v>
      </c>
      <c r="Z95" s="14"/>
      <c r="AK95" s="14"/>
      <c r="AL95" s="14"/>
    </row>
    <row r="96" spans="1:38" s="10" customFormat="1" ht="12" customHeight="1" x14ac:dyDescent="0.2">
      <c r="A96" s="153" t="s">
        <v>41</v>
      </c>
      <c r="B96" s="37"/>
      <c r="C96" s="95" t="s">
        <v>18</v>
      </c>
      <c r="D96" s="97" t="s">
        <v>18</v>
      </c>
      <c r="E96" s="42" t="s">
        <v>51</v>
      </c>
      <c r="F96" s="85"/>
      <c r="G96" s="38"/>
      <c r="H96" s="39"/>
      <c r="I96" s="40"/>
      <c r="J96" s="40"/>
      <c r="K96" s="40"/>
      <c r="L96" s="39"/>
      <c r="M96" s="40"/>
      <c r="N96" s="39"/>
      <c r="O96" s="40"/>
      <c r="P96" s="40"/>
      <c r="Q96" s="39"/>
      <c r="R96" s="39"/>
      <c r="S96" s="41"/>
      <c r="T96" s="75" t="s">
        <v>18</v>
      </c>
      <c r="U96" s="49"/>
      <c r="V96" s="49"/>
      <c r="W96" s="49"/>
      <c r="X96" s="43"/>
      <c r="Z96" s="14"/>
      <c r="AK96" s="14"/>
      <c r="AL96" s="14"/>
    </row>
    <row r="97" spans="1:38" s="10" customFormat="1" ht="12" customHeight="1" x14ac:dyDescent="0.2">
      <c r="A97" s="74" t="s">
        <v>52</v>
      </c>
      <c r="B97" s="37"/>
      <c r="C97" s="95" t="s">
        <v>18</v>
      </c>
      <c r="D97" s="97" t="s">
        <v>18</v>
      </c>
      <c r="E97" s="42" t="s">
        <v>51</v>
      </c>
      <c r="F97" s="85"/>
      <c r="G97" s="38"/>
      <c r="H97" s="39"/>
      <c r="I97" s="40"/>
      <c r="J97" s="40"/>
      <c r="K97" s="40"/>
      <c r="L97" s="39"/>
      <c r="M97" s="40"/>
      <c r="N97" s="39"/>
      <c r="O97" s="40"/>
      <c r="P97" s="40"/>
      <c r="Q97" s="39"/>
      <c r="R97" s="39"/>
      <c r="S97" s="41"/>
      <c r="T97" s="75" t="s">
        <v>18</v>
      </c>
      <c r="U97" s="49"/>
      <c r="V97" s="49"/>
      <c r="W97" s="49"/>
      <c r="X97" s="43"/>
      <c r="Z97" s="14"/>
      <c r="AK97" s="14"/>
      <c r="AL97" s="14"/>
    </row>
    <row r="98" spans="1:38" s="10" customFormat="1" ht="12" customHeight="1" x14ac:dyDescent="0.2">
      <c r="A98" s="74" t="s">
        <v>202</v>
      </c>
      <c r="B98" s="37"/>
      <c r="C98" s="523" t="s">
        <v>18</v>
      </c>
      <c r="D98" s="524" t="s">
        <v>18</v>
      </c>
      <c r="E98" s="525" t="s">
        <v>51</v>
      </c>
      <c r="F98" s="517"/>
      <c r="G98" s="518"/>
      <c r="H98" s="519"/>
      <c r="I98" s="520"/>
      <c r="J98" s="520"/>
      <c r="K98" s="520"/>
      <c r="L98" s="519"/>
      <c r="M98" s="520"/>
      <c r="N98" s="519"/>
      <c r="O98" s="520"/>
      <c r="P98" s="520"/>
      <c r="Q98" s="519"/>
      <c r="R98" s="519"/>
      <c r="S98" s="521"/>
      <c r="T98" s="522" t="s">
        <v>18</v>
      </c>
      <c r="U98" s="49"/>
      <c r="V98" s="49"/>
      <c r="W98" s="49"/>
      <c r="X98" s="43"/>
      <c r="Z98" s="14"/>
      <c r="AK98" s="14"/>
      <c r="AL98" s="14"/>
    </row>
    <row r="99" spans="1:38" s="10" customFormat="1" ht="12" customHeight="1" x14ac:dyDescent="0.2">
      <c r="A99" s="74" t="s">
        <v>84</v>
      </c>
      <c r="B99" s="37"/>
      <c r="C99" s="95" t="s">
        <v>18</v>
      </c>
      <c r="D99" s="97" t="s">
        <v>18</v>
      </c>
      <c r="E99" s="42" t="s">
        <v>85</v>
      </c>
      <c r="F99" s="85"/>
      <c r="G99" s="38"/>
      <c r="H99" s="39"/>
      <c r="I99" s="40"/>
      <c r="J99" s="40"/>
      <c r="K99" s="40"/>
      <c r="L99" s="39"/>
      <c r="M99" s="40"/>
      <c r="N99" s="39"/>
      <c r="O99" s="40"/>
      <c r="P99" s="40"/>
      <c r="Q99" s="39"/>
      <c r="R99" s="39"/>
      <c r="S99" s="41"/>
      <c r="T99" s="168" t="s">
        <v>23</v>
      </c>
      <c r="U99" s="49"/>
      <c r="V99" s="49"/>
      <c r="W99" s="49"/>
      <c r="X99" s="43"/>
      <c r="Z99" s="14"/>
      <c r="AK99" s="14"/>
      <c r="AL99" s="14"/>
    </row>
    <row r="100" spans="1:38" s="10" customFormat="1" ht="11.25" x14ac:dyDescent="0.2">
      <c r="A100" s="74" t="s">
        <v>25</v>
      </c>
      <c r="B100" s="37"/>
      <c r="C100" s="95" t="s">
        <v>18</v>
      </c>
      <c r="D100" s="166" t="s">
        <v>23</v>
      </c>
      <c r="E100" s="42" t="s">
        <v>176</v>
      </c>
      <c r="F100" s="85"/>
      <c r="G100" s="38"/>
      <c r="H100" s="39"/>
      <c r="I100" s="40"/>
      <c r="J100" s="40"/>
      <c r="K100" s="40"/>
      <c r="L100" s="39"/>
      <c r="M100" s="40"/>
      <c r="N100" s="39"/>
      <c r="O100" s="378"/>
      <c r="P100" s="378"/>
      <c r="Q100" s="377"/>
      <c r="R100" s="377"/>
      <c r="S100" s="383"/>
      <c r="T100" s="169" t="s">
        <v>23</v>
      </c>
      <c r="U100" s="100"/>
      <c r="V100" s="100"/>
      <c r="W100" s="100"/>
      <c r="X100" s="36"/>
      <c r="Z100" s="14"/>
      <c r="AB100" s="14"/>
    </row>
    <row r="101" spans="1:38" s="61" customFormat="1" ht="12" customHeight="1" thickBot="1" x14ac:dyDescent="0.25">
      <c r="A101" s="76" t="s">
        <v>26</v>
      </c>
      <c r="B101" s="77"/>
      <c r="C101" s="96" t="s">
        <v>18</v>
      </c>
      <c r="D101" s="167" t="s">
        <v>23</v>
      </c>
      <c r="E101" s="78" t="s">
        <v>157</v>
      </c>
      <c r="F101" s="86"/>
      <c r="G101" s="79"/>
      <c r="H101" s="80"/>
      <c r="I101" s="81"/>
      <c r="J101" s="81"/>
      <c r="K101" s="81"/>
      <c r="L101" s="80"/>
      <c r="M101" s="81"/>
      <c r="N101" s="80"/>
      <c r="O101" s="81"/>
      <c r="P101" s="81"/>
      <c r="Q101" s="80"/>
      <c r="R101" s="80"/>
      <c r="S101" s="82"/>
      <c r="T101" s="83" t="s">
        <v>18</v>
      </c>
      <c r="U101" s="62"/>
      <c r="V101" s="62"/>
      <c r="W101" s="62"/>
      <c r="X101" s="36"/>
      <c r="Y101" s="10"/>
      <c r="Z101" s="14"/>
      <c r="AA101" s="10"/>
      <c r="AB101" s="65"/>
    </row>
    <row r="102" spans="1:38" s="61" customFormat="1" ht="12" customHeight="1" x14ac:dyDescent="0.2">
      <c r="A102" s="43"/>
      <c r="B102" s="11"/>
      <c r="C102" s="44"/>
      <c r="D102" s="44"/>
      <c r="E102" s="45"/>
      <c r="F102" s="46"/>
      <c r="G102" s="47"/>
      <c r="H102" s="47"/>
      <c r="I102" s="47"/>
      <c r="J102" s="46"/>
      <c r="K102" s="47"/>
      <c r="L102" s="46"/>
      <c r="M102" s="47"/>
      <c r="N102" s="47"/>
      <c r="O102" s="46"/>
      <c r="P102" s="13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4"/>
      <c r="AB102" s="65"/>
    </row>
    <row r="103" spans="1:38" s="66" customFormat="1" ht="12" customHeight="1" x14ac:dyDescent="0.2">
      <c r="A103" s="48" t="s">
        <v>27</v>
      </c>
      <c r="B103" s="49" t="s">
        <v>28</v>
      </c>
      <c r="C103" s="432"/>
      <c r="D103" s="61"/>
      <c r="E103" s="59" t="s">
        <v>14</v>
      </c>
      <c r="F103" s="61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2"/>
      <c r="R103" s="62"/>
      <c r="S103" s="62"/>
      <c r="T103" s="62"/>
      <c r="U103" s="62"/>
      <c r="V103" s="62"/>
      <c r="W103" s="62"/>
      <c r="X103" s="63"/>
      <c r="Y103" s="63"/>
      <c r="Z103" s="63"/>
      <c r="AA103" s="64"/>
    </row>
    <row r="104" spans="1:38" x14ac:dyDescent="0.2">
      <c r="A104" s="48"/>
      <c r="B104" s="49" t="s">
        <v>29</v>
      </c>
      <c r="C104" s="432"/>
      <c r="D104" s="61"/>
      <c r="E104" s="43" t="s">
        <v>34</v>
      </c>
      <c r="F104" s="61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2"/>
      <c r="R104" s="62"/>
      <c r="S104" s="62"/>
      <c r="T104" s="62"/>
      <c r="U104" s="62"/>
      <c r="V104" s="62"/>
      <c r="W104" s="62"/>
      <c r="X104" s="63"/>
      <c r="Y104" s="63"/>
      <c r="Z104" s="63"/>
      <c r="AA104" s="64"/>
      <c r="AB104" s="1"/>
    </row>
    <row r="105" spans="1:38" s="8" customFormat="1" ht="12" customHeight="1" x14ac:dyDescent="0.2">
      <c r="A105" s="66"/>
      <c r="B105" s="66" t="s">
        <v>30</v>
      </c>
      <c r="C105" s="433"/>
      <c r="D105" s="49"/>
      <c r="E105" s="67" t="s">
        <v>156</v>
      </c>
      <c r="F105" s="66"/>
      <c r="G105" s="67"/>
      <c r="H105" s="67"/>
      <c r="I105" s="66"/>
      <c r="J105" s="67"/>
      <c r="K105" s="67"/>
      <c r="L105" s="67"/>
      <c r="M105" s="67"/>
      <c r="N105" s="67"/>
      <c r="O105" s="67"/>
      <c r="P105" s="67"/>
      <c r="Q105" s="66"/>
      <c r="R105" s="66"/>
      <c r="S105" s="66"/>
      <c r="T105" s="66"/>
      <c r="U105" s="66"/>
      <c r="V105" s="66"/>
      <c r="W105" s="66"/>
      <c r="X105" s="68"/>
      <c r="Y105" s="68"/>
      <c r="Z105" s="68"/>
      <c r="AA105" s="69"/>
      <c r="AB105" s="23"/>
      <c r="AC105" s="28"/>
      <c r="AD105" s="28"/>
    </row>
    <row r="106" spans="1:38" s="8" customFormat="1" ht="12" customHeight="1" x14ac:dyDescent="0.2">
      <c r="A106" s="50"/>
      <c r="B106" s="1"/>
      <c r="C106" s="276"/>
      <c r="D106" s="6"/>
      <c r="E106" s="3"/>
      <c r="F106" s="3"/>
      <c r="G106" s="3"/>
      <c r="H106" s="3"/>
      <c r="I106" s="1"/>
      <c r="J106" s="3"/>
      <c r="K106" s="3"/>
      <c r="L106" s="3"/>
      <c r="M106" s="3"/>
      <c r="N106" s="3"/>
      <c r="O106" s="3"/>
      <c r="P106" s="3"/>
      <c r="Q106" s="4"/>
      <c r="R106" s="4"/>
      <c r="S106" s="4"/>
      <c r="T106" s="4"/>
      <c r="U106" s="4"/>
      <c r="V106" s="4"/>
      <c r="W106" s="4"/>
      <c r="X106" s="2"/>
      <c r="Y106" s="2"/>
      <c r="Z106" s="2"/>
      <c r="AA106" s="2"/>
      <c r="AB106" s="16"/>
    </row>
    <row r="107" spans="1:38" s="50" customFormat="1" ht="11.25" x14ac:dyDescent="0.2">
      <c r="A107" s="51" t="s">
        <v>31</v>
      </c>
      <c r="B107" s="19" t="s">
        <v>12</v>
      </c>
      <c r="C107" s="431"/>
      <c r="D107" s="8" t="s">
        <v>32</v>
      </c>
      <c r="E107" s="13"/>
      <c r="F107" s="8"/>
      <c r="G107" s="13"/>
      <c r="H107" s="13"/>
      <c r="I107" s="8"/>
      <c r="J107" s="13"/>
      <c r="K107" s="13"/>
      <c r="L107" s="13"/>
      <c r="M107" s="13"/>
      <c r="N107" s="13"/>
      <c r="O107" s="13"/>
      <c r="P107" s="13"/>
      <c r="Q107" s="16"/>
      <c r="R107" s="16"/>
      <c r="S107" s="16"/>
      <c r="T107" s="16"/>
      <c r="U107" s="16"/>
      <c r="V107" s="16"/>
      <c r="W107" s="16"/>
      <c r="X107" s="9"/>
      <c r="Y107" s="9"/>
      <c r="Z107" s="9"/>
      <c r="AA107" s="23"/>
      <c r="AB107" s="33"/>
    </row>
    <row r="108" spans="1:38" s="10" customFormat="1" ht="12" customHeight="1" x14ac:dyDescent="0.2">
      <c r="A108" s="8"/>
      <c r="B108" s="19" t="s">
        <v>33</v>
      </c>
      <c r="C108" s="431"/>
      <c r="D108" s="8" t="s">
        <v>32</v>
      </c>
      <c r="E108" s="13"/>
      <c r="F108" s="8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6"/>
      <c r="R108" s="16"/>
      <c r="S108" s="16"/>
      <c r="T108" s="16"/>
      <c r="U108" s="16"/>
      <c r="V108" s="16"/>
      <c r="W108" s="16"/>
      <c r="X108" s="9"/>
      <c r="Y108" s="9"/>
      <c r="Z108" s="9"/>
      <c r="AA108" s="16"/>
      <c r="AB108" s="14"/>
    </row>
    <row r="109" spans="1:38" s="10" customFormat="1" ht="12" customHeight="1" x14ac:dyDescent="0.2">
      <c r="A109" s="50"/>
      <c r="B109" s="54"/>
      <c r="C109" s="53"/>
      <c r="D109" s="50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6"/>
      <c r="R109" s="56"/>
      <c r="S109" s="56"/>
      <c r="T109" s="56"/>
      <c r="U109" s="56"/>
      <c r="V109" s="56"/>
      <c r="W109" s="56"/>
      <c r="X109" s="9"/>
      <c r="Y109" s="9"/>
      <c r="Z109" s="9"/>
      <c r="AA109" s="33"/>
      <c r="AB109" s="14"/>
    </row>
    <row r="110" spans="1:38" s="10" customFormat="1" ht="11.25" x14ac:dyDescent="0.2">
      <c r="A110" s="29"/>
      <c r="B110" s="17"/>
      <c r="C110" s="11"/>
      <c r="E110" s="13"/>
      <c r="G110" s="13"/>
      <c r="H110" s="13"/>
      <c r="K110" s="13"/>
      <c r="L110" s="13"/>
      <c r="M110" s="13"/>
      <c r="N110" s="13"/>
      <c r="O110" s="13"/>
      <c r="P110" s="13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4"/>
      <c r="AB110" s="14"/>
    </row>
    <row r="111" spans="1:38" s="10" customFormat="1" ht="12" customHeight="1" x14ac:dyDescent="0.2">
      <c r="B111" s="17"/>
      <c r="C111" s="11"/>
      <c r="E111" s="13"/>
      <c r="G111" s="13"/>
      <c r="H111" s="13"/>
      <c r="K111" s="13"/>
      <c r="L111" s="13"/>
      <c r="M111" s="13"/>
      <c r="N111" s="13"/>
      <c r="O111" s="13"/>
      <c r="P111" s="13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4"/>
      <c r="AB111" s="14"/>
    </row>
    <row r="112" spans="1:38" s="10" customFormat="1" ht="12" customHeight="1" x14ac:dyDescent="0.2">
      <c r="B112" s="13"/>
      <c r="C112" s="11"/>
      <c r="E112" s="13"/>
      <c r="G112" s="13"/>
      <c r="H112" s="13"/>
      <c r="K112" s="13"/>
      <c r="L112" s="13"/>
      <c r="M112" s="13"/>
      <c r="N112" s="13"/>
      <c r="O112" s="13"/>
      <c r="P112" s="13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4"/>
      <c r="AB112" s="14"/>
    </row>
    <row r="113" spans="1:28" s="8" customFormat="1" ht="12" customHeight="1" x14ac:dyDescent="0.2">
      <c r="A113" s="29"/>
      <c r="B113" s="25"/>
      <c r="C113" s="11"/>
      <c r="D113" s="10"/>
      <c r="E113" s="13"/>
      <c r="F113" s="10"/>
      <c r="G113" s="13"/>
      <c r="H113" s="13"/>
      <c r="I113" s="10"/>
      <c r="J113" s="10"/>
      <c r="K113" s="13"/>
      <c r="L113" s="13"/>
      <c r="M113" s="13"/>
      <c r="N113" s="13"/>
      <c r="O113" s="13"/>
      <c r="P113" s="13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4"/>
      <c r="AB113" s="9"/>
    </row>
    <row r="114" spans="1:28" s="8" customFormat="1" ht="12" customHeight="1" x14ac:dyDescent="0.2">
      <c r="A114" s="29"/>
      <c r="B114" s="25"/>
      <c r="C114" s="11"/>
      <c r="D114" s="10"/>
      <c r="E114" s="13"/>
      <c r="F114" s="10"/>
      <c r="G114" s="13"/>
      <c r="H114" s="13"/>
      <c r="I114" s="10"/>
      <c r="J114" s="10"/>
      <c r="K114" s="13"/>
      <c r="L114" s="13"/>
      <c r="M114" s="13"/>
      <c r="N114" s="13"/>
      <c r="O114" s="13"/>
      <c r="P114" s="13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4"/>
      <c r="AB114" s="22"/>
    </row>
    <row r="115" spans="1:28" s="8" customFormat="1" ht="12" customHeight="1" x14ac:dyDescent="0.2">
      <c r="A115" s="19"/>
      <c r="B115" s="20"/>
      <c r="C115" s="21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6"/>
      <c r="R115" s="16"/>
      <c r="S115" s="16"/>
      <c r="T115" s="16"/>
      <c r="U115" s="16"/>
      <c r="V115" s="16"/>
      <c r="W115" s="16"/>
      <c r="X115" s="9"/>
      <c r="Y115" s="9"/>
      <c r="Z115" s="9"/>
      <c r="AA115" s="9"/>
      <c r="AB115" s="22"/>
    </row>
    <row r="116" spans="1:28" s="8" customFormat="1" ht="12" customHeight="1" x14ac:dyDescent="0.2">
      <c r="D116" s="7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6"/>
      <c r="R116" s="16"/>
      <c r="S116" s="16"/>
      <c r="T116" s="16"/>
      <c r="U116" s="16"/>
      <c r="V116" s="16"/>
      <c r="W116" s="16"/>
      <c r="X116" s="9"/>
      <c r="Y116" s="9"/>
      <c r="Z116" s="9"/>
      <c r="AA116" s="9"/>
      <c r="AB116" s="22"/>
    </row>
    <row r="117" spans="1:28" s="8" customFormat="1" ht="12" customHeight="1" x14ac:dyDescent="0.2">
      <c r="D117" s="7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6"/>
      <c r="R117" s="16"/>
      <c r="S117" s="16"/>
      <c r="T117" s="16"/>
      <c r="U117" s="16"/>
      <c r="V117" s="16"/>
      <c r="W117" s="16"/>
      <c r="X117" s="9"/>
      <c r="Y117" s="9"/>
      <c r="Z117" s="9"/>
      <c r="AA117" s="9"/>
      <c r="AB117" s="22"/>
    </row>
    <row r="118" spans="1:28" s="8" customFormat="1" ht="12" customHeight="1" x14ac:dyDescent="0.2">
      <c r="D118" s="7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6"/>
      <c r="R118" s="16"/>
      <c r="S118" s="16"/>
      <c r="T118" s="16"/>
      <c r="U118" s="16"/>
      <c r="V118" s="16"/>
      <c r="W118" s="16"/>
      <c r="X118" s="9"/>
      <c r="Y118" s="9"/>
      <c r="Z118" s="9"/>
      <c r="AA118" s="16"/>
      <c r="AB118" s="22"/>
    </row>
    <row r="119" spans="1:28" s="8" customFormat="1" ht="12" customHeight="1" x14ac:dyDescent="0.2">
      <c r="D119" s="7"/>
      <c r="E119" s="13"/>
      <c r="F119" s="13"/>
      <c r="G119" s="13"/>
      <c r="H119" s="13"/>
      <c r="I119" s="24"/>
      <c r="J119" s="13"/>
      <c r="K119" s="13"/>
      <c r="L119" s="13"/>
      <c r="M119" s="13"/>
      <c r="N119" s="13"/>
      <c r="O119" s="13"/>
      <c r="P119" s="13"/>
      <c r="Q119" s="16"/>
      <c r="R119" s="16"/>
      <c r="S119" s="16"/>
      <c r="T119" s="16"/>
      <c r="U119" s="16"/>
      <c r="V119" s="16"/>
      <c r="W119" s="16"/>
      <c r="X119" s="9"/>
      <c r="Y119" s="9"/>
      <c r="Z119" s="9"/>
      <c r="AA119" s="16"/>
      <c r="AB119" s="22"/>
    </row>
    <row r="120" spans="1:28" s="8" customFormat="1" ht="12" customHeight="1" x14ac:dyDescent="0.2"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16"/>
      <c r="R120" s="16"/>
      <c r="S120" s="16"/>
      <c r="T120" s="16"/>
      <c r="U120" s="16"/>
      <c r="V120" s="16"/>
      <c r="W120" s="16"/>
      <c r="X120" s="9"/>
      <c r="Y120" s="9"/>
      <c r="Z120" s="9"/>
      <c r="AA120" s="16"/>
      <c r="AB120" s="27"/>
    </row>
    <row r="121" spans="1:28" s="8" customFormat="1" ht="12" customHeight="1" x14ac:dyDescent="0.2">
      <c r="D121" s="7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6"/>
      <c r="R121" s="16"/>
      <c r="S121" s="16"/>
      <c r="T121" s="16"/>
      <c r="U121" s="16"/>
      <c r="V121" s="16"/>
      <c r="W121" s="16"/>
      <c r="X121" s="9"/>
      <c r="Y121" s="9"/>
      <c r="Z121" s="9"/>
      <c r="AA121" s="9"/>
      <c r="AB121" s="27"/>
    </row>
    <row r="122" spans="1:28" s="8" customFormat="1" ht="12" customHeight="1" x14ac:dyDescent="0.2">
      <c r="D122" s="7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6"/>
      <c r="R122" s="16"/>
      <c r="S122" s="16"/>
      <c r="T122" s="16"/>
      <c r="U122" s="16"/>
      <c r="V122" s="16"/>
      <c r="W122" s="16"/>
      <c r="X122" s="9"/>
      <c r="Y122" s="9"/>
      <c r="Z122" s="9"/>
      <c r="AA122" s="9"/>
      <c r="AB122" s="27"/>
    </row>
    <row r="123" spans="1:28" ht="12" customHeight="1" x14ac:dyDescent="0.2">
      <c r="A123" s="8"/>
      <c r="B123" s="8"/>
      <c r="C123" s="8"/>
      <c r="D123" s="7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6"/>
      <c r="R123" s="16"/>
      <c r="S123" s="16"/>
      <c r="T123" s="16"/>
      <c r="U123" s="16"/>
      <c r="V123" s="16"/>
      <c r="W123" s="16"/>
      <c r="X123" s="9"/>
      <c r="Y123" s="9"/>
      <c r="Z123" s="9"/>
      <c r="AA123" s="9"/>
    </row>
    <row r="124" spans="1:28" ht="12" customHeight="1" x14ac:dyDescent="0.2">
      <c r="A124" s="8"/>
      <c r="B124" s="8"/>
      <c r="C124" s="8"/>
      <c r="D124" s="7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6"/>
      <c r="R124" s="16"/>
      <c r="S124" s="16"/>
      <c r="T124" s="16"/>
      <c r="U124" s="16"/>
      <c r="V124" s="16"/>
      <c r="W124" s="16"/>
      <c r="X124" s="9"/>
      <c r="Y124" s="9"/>
      <c r="Z124" s="9"/>
      <c r="AA124" s="9"/>
    </row>
    <row r="125" spans="1:28" ht="12" customHeight="1" x14ac:dyDescent="0.2"/>
    <row r="126" spans="1:28" ht="12" customHeight="1" x14ac:dyDescent="0.2"/>
    <row r="127" spans="1:28" ht="12" customHeight="1" x14ac:dyDescent="0.2"/>
    <row r="128" spans="1:28" ht="12" customHeight="1" x14ac:dyDescent="0.2"/>
    <row r="129" ht="12" customHeight="1" x14ac:dyDescent="0.2"/>
    <row r="130" ht="12" customHeight="1" x14ac:dyDescent="0.2"/>
    <row r="336" spans="1:44" s="2" customFormat="1" x14ac:dyDescent="0.2">
      <c r="A336" s="1"/>
      <c r="B336" s="1"/>
      <c r="C336" s="1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4"/>
      <c r="R336" s="4"/>
      <c r="S336" s="4"/>
      <c r="T336" s="4"/>
      <c r="U336" s="4"/>
      <c r="V336" s="4"/>
      <c r="W336" s="4"/>
      <c r="AB336" s="5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s="2" customFormat="1" x14ac:dyDescent="0.2">
      <c r="A337" s="1"/>
      <c r="B337" s="1"/>
      <c r="C337" s="1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4"/>
      <c r="R337" s="4"/>
      <c r="S337" s="4"/>
      <c r="T337" s="4"/>
      <c r="U337" s="4"/>
      <c r="V337" s="4"/>
      <c r="W337" s="4"/>
      <c r="AB337" s="5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s="2" customFormat="1" x14ac:dyDescent="0.2">
      <c r="A338" s="1"/>
      <c r="B338" s="1"/>
      <c r="C338" s="1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4"/>
      <c r="R338" s="4"/>
      <c r="S338" s="4"/>
      <c r="T338" s="4"/>
      <c r="U338" s="4"/>
      <c r="V338" s="4"/>
      <c r="W338" s="4"/>
      <c r="AB338" s="5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s="2" customFormat="1" x14ac:dyDescent="0.2">
      <c r="A339" s="1"/>
      <c r="B339" s="1"/>
      <c r="C339" s="1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4"/>
      <c r="R339" s="4"/>
      <c r="S339" s="4"/>
      <c r="T339" s="4"/>
      <c r="U339" s="4"/>
      <c r="V339" s="4"/>
      <c r="W339" s="4"/>
      <c r="AB339" s="5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s="2" customFormat="1" x14ac:dyDescent="0.2">
      <c r="A340" s="1"/>
      <c r="B340" s="1"/>
      <c r="C340" s="1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4"/>
      <c r="R340" s="4"/>
      <c r="S340" s="4"/>
      <c r="T340" s="4"/>
      <c r="U340" s="4"/>
      <c r="V340" s="4"/>
      <c r="W340" s="4"/>
      <c r="AB340" s="5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s="2" customFormat="1" x14ac:dyDescent="0.2">
      <c r="A341" s="1"/>
      <c r="B341" s="1"/>
      <c r="C341" s="1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4"/>
      <c r="R341" s="4"/>
      <c r="S341" s="4"/>
      <c r="T341" s="4"/>
      <c r="U341" s="4"/>
      <c r="V341" s="4"/>
      <c r="W341" s="4"/>
      <c r="AB341" s="5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s="2" customFormat="1" x14ac:dyDescent="0.2">
      <c r="A342" s="1"/>
      <c r="B342" s="1"/>
      <c r="C342" s="1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4"/>
      <c r="R342" s="4"/>
      <c r="S342" s="4"/>
      <c r="T342" s="4"/>
      <c r="U342" s="4"/>
      <c r="V342" s="4"/>
      <c r="W342" s="4"/>
      <c r="AB342" s="5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s="2" customFormat="1" x14ac:dyDescent="0.2">
      <c r="A343" s="1"/>
      <c r="B343" s="1"/>
      <c r="C343" s="1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4"/>
      <c r="R343" s="4"/>
      <c r="S343" s="4"/>
      <c r="T343" s="4"/>
      <c r="U343" s="4"/>
      <c r="V343" s="4"/>
      <c r="W343" s="4"/>
      <c r="AB343" s="5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s="2" customFormat="1" x14ac:dyDescent="0.2">
      <c r="A344" s="1"/>
      <c r="B344" s="1"/>
      <c r="C344" s="1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4"/>
      <c r="R344" s="4"/>
      <c r="S344" s="4"/>
      <c r="T344" s="4"/>
      <c r="U344" s="4"/>
      <c r="V344" s="4"/>
      <c r="W344" s="4"/>
      <c r="AB344" s="5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s="2" customFormat="1" x14ac:dyDescent="0.2">
      <c r="A345" s="1"/>
      <c r="B345" s="1"/>
      <c r="C345" s="1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4"/>
      <c r="R345" s="4"/>
      <c r="S345" s="4"/>
      <c r="T345" s="4"/>
      <c r="U345" s="4"/>
      <c r="V345" s="4"/>
      <c r="W345" s="4"/>
      <c r="AB345" s="5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s="2" customFormat="1" x14ac:dyDescent="0.2">
      <c r="A346" s="1"/>
      <c r="B346" s="1"/>
      <c r="C346" s="1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4"/>
      <c r="R346" s="4"/>
      <c r="S346" s="4"/>
      <c r="T346" s="4"/>
      <c r="U346" s="4"/>
      <c r="V346" s="4"/>
      <c r="W346" s="4"/>
      <c r="AB346" s="5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s="2" customFormat="1" x14ac:dyDescent="0.2">
      <c r="A347" s="1"/>
      <c r="B347" s="1"/>
      <c r="C347" s="1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4"/>
      <c r="R347" s="4"/>
      <c r="S347" s="4"/>
      <c r="T347" s="4"/>
      <c r="U347" s="4"/>
      <c r="V347" s="4"/>
      <c r="W347" s="4"/>
      <c r="AB347" s="5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s="2" customFormat="1" x14ac:dyDescent="0.2">
      <c r="A348" s="1"/>
      <c r="B348" s="1"/>
      <c r="C348" s="1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4"/>
      <c r="R348" s="4"/>
      <c r="S348" s="4"/>
      <c r="T348" s="4"/>
      <c r="U348" s="4"/>
      <c r="V348" s="4"/>
      <c r="W348" s="4"/>
      <c r="AB348" s="5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s="2" customFormat="1" x14ac:dyDescent="0.2">
      <c r="A349" s="1"/>
      <c r="B349" s="1"/>
      <c r="C349" s="1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4"/>
      <c r="R349" s="4"/>
      <c r="S349" s="4"/>
      <c r="T349" s="4"/>
      <c r="U349" s="4"/>
      <c r="V349" s="4"/>
      <c r="W349" s="4"/>
      <c r="AB349" s="5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s="2" customFormat="1" x14ac:dyDescent="0.2">
      <c r="A350" s="1"/>
      <c r="B350" s="1"/>
      <c r="C350" s="1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4"/>
      <c r="R350" s="4"/>
      <c r="S350" s="4"/>
      <c r="T350" s="4"/>
      <c r="U350" s="4"/>
      <c r="V350" s="4"/>
      <c r="W350" s="4"/>
      <c r="AB350" s="5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s="2" customFormat="1" x14ac:dyDescent="0.2">
      <c r="A351" s="1"/>
      <c r="B351" s="1"/>
      <c r="C351" s="1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4"/>
      <c r="R351" s="4"/>
      <c r="S351" s="4"/>
      <c r="T351" s="4"/>
      <c r="U351" s="4"/>
      <c r="V351" s="4"/>
      <c r="W351" s="4"/>
      <c r="AB351" s="5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s="2" customFormat="1" x14ac:dyDescent="0.2">
      <c r="A352" s="1"/>
      <c r="B352" s="1"/>
      <c r="C352" s="1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4"/>
      <c r="R352" s="4"/>
      <c r="S352" s="4"/>
      <c r="T352" s="4"/>
      <c r="U352" s="4"/>
      <c r="V352" s="4"/>
      <c r="W352" s="4"/>
      <c r="AB352" s="5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s="2" customFormat="1" x14ac:dyDescent="0.2">
      <c r="A353" s="1"/>
      <c r="B353" s="1"/>
      <c r="C353" s="1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4"/>
      <c r="R353" s="4"/>
      <c r="S353" s="4"/>
      <c r="T353" s="4"/>
      <c r="U353" s="4"/>
      <c r="V353" s="4"/>
      <c r="W353" s="4"/>
      <c r="AB353" s="5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s="2" customFormat="1" x14ac:dyDescent="0.2">
      <c r="A354" s="1"/>
      <c r="B354" s="1"/>
      <c r="C354" s="1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4"/>
      <c r="R354" s="4"/>
      <c r="S354" s="4"/>
      <c r="T354" s="4"/>
      <c r="U354" s="4"/>
      <c r="V354" s="4"/>
      <c r="W354" s="4"/>
      <c r="AB354" s="5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</sheetData>
  <mergeCells count="40">
    <mergeCell ref="C3:D3"/>
    <mergeCell ref="Z82:AA82"/>
    <mergeCell ref="U79:X79"/>
    <mergeCell ref="U42:X42"/>
    <mergeCell ref="U45:X45"/>
    <mergeCell ref="U55:X55"/>
    <mergeCell ref="U67:X67"/>
    <mergeCell ref="U70:X70"/>
    <mergeCell ref="U49:X49"/>
    <mergeCell ref="U52:X52"/>
    <mergeCell ref="U58:X58"/>
    <mergeCell ref="U61:X61"/>
    <mergeCell ref="U64:X64"/>
    <mergeCell ref="Q4:T4"/>
    <mergeCell ref="AB4:AB5"/>
    <mergeCell ref="U11:X11"/>
    <mergeCell ref="U26:X26"/>
    <mergeCell ref="U32:X32"/>
    <mergeCell ref="U4:U5"/>
    <mergeCell ref="V4:V5"/>
    <mergeCell ref="W4:W5"/>
    <mergeCell ref="X4:X5"/>
    <mergeCell ref="Y4:Z5"/>
    <mergeCell ref="AA4:AA5"/>
    <mergeCell ref="Q85:W85"/>
    <mergeCell ref="A4:A5"/>
    <mergeCell ref="B4:B5"/>
    <mergeCell ref="C4:C5"/>
    <mergeCell ref="D4:D5"/>
    <mergeCell ref="E4:P5"/>
    <mergeCell ref="U35:X35"/>
    <mergeCell ref="U17:X17"/>
    <mergeCell ref="U20:X20"/>
    <mergeCell ref="U7:X7"/>
    <mergeCell ref="U23:X23"/>
    <mergeCell ref="U73:X73"/>
    <mergeCell ref="U76:X76"/>
    <mergeCell ref="U80:X80"/>
    <mergeCell ref="X82:Y82"/>
    <mergeCell ref="U29:X29"/>
  </mergeCells>
  <pageMargins left="0.55118110236220474" right="0.39370078740157483" top="1.1023622047244095" bottom="0.39370078740157483" header="0.51181102362204722" footer="0.51181102362204722"/>
  <pageSetup paperSize="9" orientation="landscape" r:id="rId1"/>
  <headerFooter alignWithMargins="0">
    <oddHeader>&amp;L&amp;"Arial CE,Tučné"Pardubická nemocnice&amp;R&amp;"Arial CE,Tučné"Příloha 1 Servisní smlouvy&amp;"Arial CE,Obyčejné"
strana &amp;P/&amp;N</oddHeader>
  </headerFooter>
  <ignoredErrors>
    <ignoredError sqref="D13:D16 D19 D25 D34 D37 D40:D41 D44 D47:D48 D51 D54 D57 D60 D63 D78 D38:D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30"/>
  <sheetViews>
    <sheetView zoomScale="130" zoomScaleNormal="130" workbookViewId="0">
      <selection activeCell="B31" sqref="B31"/>
    </sheetView>
  </sheetViews>
  <sheetFormatPr defaultColWidth="7.85546875" defaultRowHeight="12" x14ac:dyDescent="0.2"/>
  <cols>
    <col min="1" max="1" width="15.42578125" style="238" customWidth="1"/>
    <col min="2" max="2" width="16.85546875" style="238" customWidth="1"/>
    <col min="3" max="3" width="8.28515625" style="238" customWidth="1"/>
    <col min="4" max="4" width="6.7109375" style="238" customWidth="1"/>
    <col min="5" max="5" width="9" style="238" customWidth="1"/>
    <col min="6" max="6" width="7.5703125" style="247" customWidth="1"/>
    <col min="7" max="18" width="2.28515625" style="248" customWidth="1"/>
    <col min="19" max="19" width="6.7109375" style="249" customWidth="1"/>
    <col min="20" max="24" width="6.7109375" style="238" customWidth="1"/>
    <col min="25" max="26" width="8.7109375" style="238" customWidth="1"/>
    <col min="27" max="27" width="6.7109375" style="238" customWidth="1"/>
    <col min="28" max="16384" width="7.85546875" style="238"/>
  </cols>
  <sheetData>
    <row r="1" spans="1:37" s="192" customFormat="1" ht="15.75" customHeight="1" x14ac:dyDescent="0.2">
      <c r="A1" s="620" t="s">
        <v>142</v>
      </c>
      <c r="B1" s="622" t="s">
        <v>168</v>
      </c>
      <c r="C1" s="623"/>
      <c r="D1" s="622" t="s">
        <v>53</v>
      </c>
      <c r="E1" s="623"/>
      <c r="F1" s="626" t="s">
        <v>38</v>
      </c>
      <c r="G1" s="609" t="s">
        <v>39</v>
      </c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1"/>
      <c r="S1" s="615" t="s">
        <v>143</v>
      </c>
      <c r="T1" s="616"/>
      <c r="U1" s="617"/>
      <c r="V1" s="598" t="s">
        <v>40</v>
      </c>
      <c r="W1" s="618" t="s">
        <v>48</v>
      </c>
      <c r="X1" s="600" t="s">
        <v>49</v>
      </c>
      <c r="Y1" s="602" t="s">
        <v>144</v>
      </c>
      <c r="Z1" s="603"/>
      <c r="AA1" s="606" t="s">
        <v>42</v>
      </c>
    </row>
    <row r="2" spans="1:37" s="192" customFormat="1" ht="30.75" customHeight="1" thickBot="1" x14ac:dyDescent="0.25">
      <c r="A2" s="621"/>
      <c r="B2" s="624"/>
      <c r="C2" s="625"/>
      <c r="D2" s="624"/>
      <c r="E2" s="625"/>
      <c r="F2" s="627"/>
      <c r="G2" s="612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4"/>
      <c r="S2" s="193" t="s">
        <v>16</v>
      </c>
      <c r="T2" s="194" t="s">
        <v>17</v>
      </c>
      <c r="U2" s="195" t="s">
        <v>15</v>
      </c>
      <c r="V2" s="599"/>
      <c r="W2" s="619"/>
      <c r="X2" s="601"/>
      <c r="Y2" s="604"/>
      <c r="Z2" s="605"/>
      <c r="AA2" s="607"/>
    </row>
    <row r="3" spans="1:37" s="209" customFormat="1" ht="12" customHeight="1" thickBot="1" x14ac:dyDescent="0.25">
      <c r="A3" s="196" t="s">
        <v>145</v>
      </c>
      <c r="B3" s="197"/>
      <c r="C3" s="197"/>
      <c r="D3" s="608"/>
      <c r="E3" s="608"/>
      <c r="F3" s="198"/>
      <c r="G3" s="199" t="s">
        <v>0</v>
      </c>
      <c r="H3" s="200" t="s">
        <v>1</v>
      </c>
      <c r="I3" s="200" t="s">
        <v>2</v>
      </c>
      <c r="J3" s="200" t="s">
        <v>3</v>
      </c>
      <c r="K3" s="200" t="s">
        <v>4</v>
      </c>
      <c r="L3" s="200" t="s">
        <v>5</v>
      </c>
      <c r="M3" s="200" t="s">
        <v>6</v>
      </c>
      <c r="N3" s="200" t="s">
        <v>7</v>
      </c>
      <c r="O3" s="200" t="s">
        <v>8</v>
      </c>
      <c r="P3" s="200" t="s">
        <v>9</v>
      </c>
      <c r="Q3" s="200" t="s">
        <v>10</v>
      </c>
      <c r="R3" s="201" t="s">
        <v>36</v>
      </c>
      <c r="S3" s="202" t="s">
        <v>11</v>
      </c>
      <c r="T3" s="203" t="s">
        <v>11</v>
      </c>
      <c r="U3" s="204" t="s">
        <v>11</v>
      </c>
      <c r="V3" s="205" t="s">
        <v>43</v>
      </c>
      <c r="W3" s="460" t="s">
        <v>43</v>
      </c>
      <c r="X3" s="482" t="s">
        <v>43</v>
      </c>
      <c r="Y3" s="206" t="s">
        <v>43</v>
      </c>
      <c r="Z3" s="207" t="s">
        <v>44</v>
      </c>
      <c r="AA3" s="208" t="s">
        <v>146</v>
      </c>
    </row>
    <row r="4" spans="1:37" s="212" customFormat="1" ht="12" customHeight="1" thickTop="1" x14ac:dyDescent="0.2">
      <c r="A4" s="341" t="s">
        <v>147</v>
      </c>
      <c r="B4" s="483" t="s">
        <v>244</v>
      </c>
      <c r="C4" s="484"/>
      <c r="D4" s="628" t="s">
        <v>228</v>
      </c>
      <c r="E4" s="629"/>
      <c r="F4" s="485">
        <v>5230440</v>
      </c>
      <c r="G4" s="419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1"/>
      <c r="S4" s="351"/>
      <c r="T4" s="352"/>
      <c r="U4" s="353"/>
      <c r="V4" s="354"/>
      <c r="W4" s="461"/>
      <c r="X4" s="355"/>
      <c r="Y4" s="344">
        <f>2*S4+T4+U4+V4+X4</f>
        <v>0</v>
      </c>
      <c r="Z4" s="345">
        <f>Y4/12</f>
        <v>0</v>
      </c>
      <c r="AA4" s="375"/>
      <c r="AB4" s="379"/>
      <c r="AC4" s="379"/>
      <c r="AD4" s="379"/>
    </row>
    <row r="5" spans="1:37" s="212" customFormat="1" ht="12" customHeight="1" x14ac:dyDescent="0.2">
      <c r="A5" s="342" t="s">
        <v>147</v>
      </c>
      <c r="B5" s="486" t="s">
        <v>245</v>
      </c>
      <c r="C5" s="487"/>
      <c r="D5" s="594" t="s">
        <v>229</v>
      </c>
      <c r="E5" s="595"/>
      <c r="F5" s="488">
        <v>5230460</v>
      </c>
      <c r="G5" s="419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1"/>
      <c r="S5" s="351"/>
      <c r="T5" s="352"/>
      <c r="U5" s="353"/>
      <c r="V5" s="354"/>
      <c r="W5" s="461"/>
      <c r="X5" s="355"/>
      <c r="Y5" s="346">
        <f>2*S5+T5+U5+V5+X5</f>
        <v>0</v>
      </c>
      <c r="Z5" s="347">
        <f>Y5/12</f>
        <v>0</v>
      </c>
      <c r="AA5" s="375"/>
    </row>
    <row r="6" spans="1:37" s="212" customFormat="1" ht="12" customHeight="1" x14ac:dyDescent="0.2">
      <c r="A6" s="342" t="s">
        <v>147</v>
      </c>
      <c r="B6" s="486" t="s">
        <v>245</v>
      </c>
      <c r="C6" s="487"/>
      <c r="D6" s="594" t="s">
        <v>230</v>
      </c>
      <c r="E6" s="595"/>
      <c r="F6" s="488">
        <v>5230436</v>
      </c>
      <c r="G6" s="419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1"/>
      <c r="S6" s="351"/>
      <c r="T6" s="352"/>
      <c r="U6" s="353"/>
      <c r="V6" s="354"/>
      <c r="W6" s="461"/>
      <c r="X6" s="355"/>
      <c r="Y6" s="346">
        <f t="shared" ref="Y6:Y9" si="0">2*S6+T6+U6+V6+X6</f>
        <v>0</v>
      </c>
      <c r="Z6" s="347">
        <f t="shared" ref="Z6:Z9" si="1">Y6/12</f>
        <v>0</v>
      </c>
      <c r="AA6" s="375"/>
    </row>
    <row r="7" spans="1:37" s="212" customFormat="1" ht="12" customHeight="1" x14ac:dyDescent="0.2">
      <c r="A7" s="342" t="s">
        <v>147</v>
      </c>
      <c r="B7" s="216" t="s">
        <v>218</v>
      </c>
      <c r="C7" s="261"/>
      <c r="D7" s="214" t="s">
        <v>148</v>
      </c>
      <c r="E7" s="215"/>
      <c r="F7" s="213">
        <v>190013</v>
      </c>
      <c r="G7" s="419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1"/>
      <c r="S7" s="425"/>
      <c r="T7" s="426"/>
      <c r="U7" s="353"/>
      <c r="V7" s="427"/>
      <c r="W7" s="462"/>
      <c r="X7" s="364"/>
      <c r="Y7" s="346">
        <f t="shared" si="0"/>
        <v>0</v>
      </c>
      <c r="Z7" s="347">
        <f t="shared" si="1"/>
        <v>0</v>
      </c>
      <c r="AA7" s="373"/>
    </row>
    <row r="8" spans="1:37" s="212" customFormat="1" ht="12" customHeight="1" x14ac:dyDescent="0.2">
      <c r="A8" s="342" t="s">
        <v>149</v>
      </c>
      <c r="B8" s="216" t="s">
        <v>150</v>
      </c>
      <c r="C8" s="261"/>
      <c r="D8" s="592" t="s">
        <v>72</v>
      </c>
      <c r="E8" s="593"/>
      <c r="F8" s="213">
        <v>900432</v>
      </c>
      <c r="G8" s="419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1"/>
      <c r="S8" s="425"/>
      <c r="T8" s="426"/>
      <c r="U8" s="356"/>
      <c r="V8" s="427"/>
      <c r="W8" s="462"/>
      <c r="X8" s="364"/>
      <c r="Y8" s="346">
        <f t="shared" si="0"/>
        <v>0</v>
      </c>
      <c r="Z8" s="347">
        <f t="shared" si="1"/>
        <v>0</v>
      </c>
      <c r="AA8" s="373"/>
    </row>
    <row r="9" spans="1:37" s="212" customFormat="1" ht="12" customHeight="1" x14ac:dyDescent="0.2">
      <c r="A9" s="342" t="s">
        <v>151</v>
      </c>
      <c r="B9" s="216" t="s">
        <v>150</v>
      </c>
      <c r="C9" s="262"/>
      <c r="D9" s="214" t="s">
        <v>152</v>
      </c>
      <c r="E9" s="215"/>
      <c r="F9" s="217" t="s">
        <v>153</v>
      </c>
      <c r="G9" s="419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1"/>
      <c r="S9" s="425"/>
      <c r="T9" s="426"/>
      <c r="U9" s="356"/>
      <c r="V9" s="354"/>
      <c r="W9" s="461"/>
      <c r="X9" s="355"/>
      <c r="Y9" s="346">
        <f t="shared" si="0"/>
        <v>0</v>
      </c>
      <c r="Z9" s="347">
        <f t="shared" si="1"/>
        <v>0</v>
      </c>
      <c r="AA9" s="373"/>
    </row>
    <row r="10" spans="1:37" s="212" customFormat="1" ht="12" customHeight="1" x14ac:dyDescent="0.2">
      <c r="A10" s="502" t="s">
        <v>151</v>
      </c>
      <c r="B10" s="503" t="s">
        <v>246</v>
      </c>
      <c r="C10" s="504"/>
      <c r="D10" s="505" t="s">
        <v>247</v>
      </c>
      <c r="E10" s="506"/>
      <c r="F10" s="507">
        <v>651117</v>
      </c>
      <c r="G10" s="489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1"/>
      <c r="S10" s="492"/>
      <c r="T10" s="493"/>
      <c r="U10" s="494"/>
      <c r="V10" s="495"/>
      <c r="W10" s="496"/>
      <c r="X10" s="497"/>
      <c r="Y10" s="498"/>
      <c r="Z10" s="499"/>
      <c r="AA10" s="500"/>
    </row>
    <row r="11" spans="1:37" s="212" customFormat="1" ht="12" customHeight="1" thickBot="1" x14ac:dyDescent="0.25">
      <c r="A11" s="343" t="s">
        <v>154</v>
      </c>
      <c r="B11" s="508" t="s">
        <v>222</v>
      </c>
      <c r="C11" s="509"/>
      <c r="D11" s="596" t="s">
        <v>233</v>
      </c>
      <c r="E11" s="597"/>
      <c r="F11" s="510" t="s">
        <v>234</v>
      </c>
      <c r="G11" s="422"/>
      <c r="H11" s="423"/>
      <c r="I11" s="423"/>
      <c r="J11" s="423"/>
      <c r="K11" s="423"/>
      <c r="L11" s="423"/>
      <c r="M11" s="423"/>
      <c r="N11" s="423"/>
      <c r="O11" s="423"/>
      <c r="P11" s="423"/>
      <c r="Q11" s="423"/>
      <c r="R11" s="424"/>
      <c r="S11" s="428"/>
      <c r="T11" s="429"/>
      <c r="U11" s="358"/>
      <c r="V11" s="357"/>
      <c r="W11" s="463"/>
      <c r="X11" s="359"/>
      <c r="Y11" s="348">
        <f>2*S11+T11+U11+V11+X11+X11</f>
        <v>0</v>
      </c>
      <c r="Z11" s="349">
        <f>Y11/12</f>
        <v>0</v>
      </c>
      <c r="AA11" s="374"/>
    </row>
    <row r="12" spans="1:37" s="212" customFormat="1" ht="12" customHeight="1" x14ac:dyDescent="0.2">
      <c r="F12" s="218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T12" s="220"/>
      <c r="U12" s="221"/>
      <c r="V12" s="222"/>
      <c r="W12" s="222"/>
      <c r="X12" s="221"/>
      <c r="Y12" s="221"/>
      <c r="Z12" s="221"/>
      <c r="AA12" s="221"/>
    </row>
    <row r="13" spans="1:37" s="212" customFormat="1" ht="12" customHeight="1" x14ac:dyDescent="0.2">
      <c r="A13" s="589" t="s">
        <v>231</v>
      </c>
      <c r="B13" s="590"/>
      <c r="C13" s="590"/>
      <c r="D13" s="590"/>
      <c r="E13" s="591"/>
      <c r="F13" s="218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X13" s="223" t="s">
        <v>155</v>
      </c>
      <c r="Y13" s="350">
        <f>SUM(Y4:Y11)</f>
        <v>0</v>
      </c>
      <c r="Z13" s="350">
        <f>SUM(Z4:Z11)</f>
        <v>0</v>
      </c>
      <c r="AA13" s="588"/>
      <c r="AB13" s="588"/>
      <c r="AC13" s="588"/>
      <c r="AD13" s="588"/>
    </row>
    <row r="14" spans="1:37" s="212" customFormat="1" ht="12" customHeight="1" x14ac:dyDescent="0.2">
      <c r="F14" s="224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Z14" s="226"/>
      <c r="AA14" s="226"/>
      <c r="AB14" s="226"/>
      <c r="AC14" s="226"/>
      <c r="AD14" s="226"/>
      <c r="AE14" s="226"/>
      <c r="AF14" s="227"/>
      <c r="AG14" s="227"/>
      <c r="AH14" s="228"/>
      <c r="AI14" s="229"/>
      <c r="AJ14" s="229"/>
      <c r="AK14" s="229"/>
    </row>
    <row r="15" spans="1:37" ht="12" customHeight="1" thickBot="1" x14ac:dyDescent="0.25">
      <c r="A15" s="230"/>
      <c r="B15" s="231"/>
      <c r="C15" s="231"/>
      <c r="D15" s="232"/>
      <c r="E15" s="232"/>
      <c r="F15" s="233"/>
      <c r="G15" s="234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35"/>
      <c r="T15" s="236"/>
      <c r="U15" s="235"/>
      <c r="V15" s="237"/>
      <c r="W15" s="237"/>
      <c r="X15" s="237"/>
      <c r="Y15" s="237"/>
      <c r="Z15" s="237"/>
      <c r="AA15" s="237"/>
      <c r="AB15" s="237"/>
    </row>
    <row r="16" spans="1:37" ht="12" customHeight="1" x14ac:dyDescent="0.2">
      <c r="A16" s="171" t="s">
        <v>19</v>
      </c>
      <c r="B16" s="172"/>
      <c r="C16" s="173" t="s">
        <v>20</v>
      </c>
      <c r="D16" s="174" t="s">
        <v>47</v>
      </c>
      <c r="E16" s="175" t="s">
        <v>21</v>
      </c>
      <c r="F16" s="176"/>
      <c r="G16" s="177"/>
      <c r="H16" s="178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80"/>
      <c r="T16" s="181" t="s">
        <v>22</v>
      </c>
      <c r="U16" s="70"/>
      <c r="V16" s="333" t="s">
        <v>180</v>
      </c>
      <c r="W16" s="333"/>
      <c r="X16" s="10"/>
      <c r="Y16" s="10"/>
      <c r="Z16" s="10"/>
      <c r="AA16" s="31"/>
      <c r="AB16" s="240"/>
    </row>
    <row r="17" spans="1:39" ht="12" customHeight="1" x14ac:dyDescent="0.2">
      <c r="A17" s="161" t="s">
        <v>91</v>
      </c>
      <c r="B17" s="155"/>
      <c r="C17" s="258" t="s">
        <v>23</v>
      </c>
      <c r="D17" s="258" t="s">
        <v>23</v>
      </c>
      <c r="E17" s="163" t="s">
        <v>163</v>
      </c>
      <c r="F17" s="156"/>
      <c r="G17" s="157"/>
      <c r="H17" s="158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60"/>
      <c r="T17" s="182" t="s">
        <v>23</v>
      </c>
      <c r="U17" s="70"/>
      <c r="V17" s="329"/>
      <c r="W17" s="329"/>
      <c r="X17" s="10" t="s">
        <v>181</v>
      </c>
      <c r="Y17" s="10"/>
      <c r="Z17" s="10"/>
      <c r="AA17" s="31"/>
      <c r="AB17" s="240"/>
    </row>
    <row r="18" spans="1:39" ht="12" customHeight="1" x14ac:dyDescent="0.2">
      <c r="A18" s="74" t="s">
        <v>75</v>
      </c>
      <c r="B18" s="37"/>
      <c r="C18" s="511" t="s">
        <v>23</v>
      </c>
      <c r="D18" s="511" t="s">
        <v>23</v>
      </c>
      <c r="E18" s="526" t="s">
        <v>24</v>
      </c>
      <c r="F18" s="527"/>
      <c r="G18" s="528"/>
      <c r="H18" s="529"/>
      <c r="I18" s="530"/>
      <c r="J18" s="530"/>
      <c r="K18" s="530"/>
      <c r="L18" s="529"/>
      <c r="M18" s="530"/>
      <c r="N18" s="529"/>
      <c r="O18" s="530"/>
      <c r="P18" s="530"/>
      <c r="Q18" s="529"/>
      <c r="R18" s="529"/>
      <c r="S18" s="531"/>
      <c r="T18" s="532" t="s">
        <v>18</v>
      </c>
      <c r="U18" s="49"/>
      <c r="V18" s="330"/>
      <c r="W18" s="330"/>
      <c r="X18" s="43" t="s">
        <v>178</v>
      </c>
      <c r="Y18" s="10"/>
      <c r="Z18" s="10"/>
      <c r="AA18" s="10"/>
      <c r="AB18" s="240"/>
    </row>
    <row r="19" spans="1:39" ht="12" customHeight="1" x14ac:dyDescent="0.2">
      <c r="A19" s="74" t="s">
        <v>76</v>
      </c>
      <c r="B19" s="37"/>
      <c r="C19" s="95" t="s">
        <v>18</v>
      </c>
      <c r="D19" s="97" t="s">
        <v>18</v>
      </c>
      <c r="E19" s="42" t="s">
        <v>24</v>
      </c>
      <c r="F19" s="85"/>
      <c r="G19" s="38"/>
      <c r="H19" s="39"/>
      <c r="I19" s="40"/>
      <c r="J19" s="40"/>
      <c r="K19" s="40"/>
      <c r="L19" s="39"/>
      <c r="M19" s="40"/>
      <c r="N19" s="39"/>
      <c r="O19" s="40"/>
      <c r="P19" s="40"/>
      <c r="Q19" s="39"/>
      <c r="R19" s="39"/>
      <c r="S19" s="41"/>
      <c r="T19" s="75" t="s">
        <v>18</v>
      </c>
      <c r="U19" s="49"/>
      <c r="V19" s="270"/>
      <c r="W19" s="270"/>
      <c r="X19" s="10" t="s">
        <v>184</v>
      </c>
      <c r="Y19" s="14"/>
      <c r="Z19" s="10"/>
      <c r="AA19" s="10"/>
      <c r="AB19" s="240"/>
    </row>
    <row r="20" spans="1:39" ht="12" customHeight="1" x14ac:dyDescent="0.2">
      <c r="A20" s="74" t="s">
        <v>77</v>
      </c>
      <c r="B20" s="37"/>
      <c r="C20" s="95" t="s">
        <v>18</v>
      </c>
      <c r="D20" s="97" t="s">
        <v>18</v>
      </c>
      <c r="E20" s="42" t="s">
        <v>24</v>
      </c>
      <c r="F20" s="85"/>
      <c r="G20" s="38"/>
      <c r="H20" s="39"/>
      <c r="I20" s="40"/>
      <c r="J20" s="40"/>
      <c r="K20" s="40"/>
      <c r="L20" s="39"/>
      <c r="M20" s="40"/>
      <c r="N20" s="39"/>
      <c r="O20" s="40"/>
      <c r="P20" s="40"/>
      <c r="Q20" s="39"/>
      <c r="R20" s="39"/>
      <c r="S20" s="41"/>
      <c r="T20" s="75" t="s">
        <v>18</v>
      </c>
      <c r="U20" s="49"/>
      <c r="V20" s="332"/>
      <c r="W20" s="332"/>
      <c r="X20" s="10" t="s">
        <v>182</v>
      </c>
      <c r="Y20" s="14"/>
      <c r="Z20" s="10"/>
      <c r="AA20" s="10"/>
      <c r="AB20" s="240"/>
    </row>
    <row r="21" spans="1:39" ht="12" customHeight="1" x14ac:dyDescent="0.2">
      <c r="A21" s="74" t="s">
        <v>50</v>
      </c>
      <c r="B21" s="37"/>
      <c r="C21" s="165" t="s">
        <v>23</v>
      </c>
      <c r="D21" s="166" t="s">
        <v>23</v>
      </c>
      <c r="E21" s="42" t="s">
        <v>141</v>
      </c>
      <c r="F21" s="85"/>
      <c r="G21" s="38"/>
      <c r="H21" s="39"/>
      <c r="I21" s="40"/>
      <c r="J21" s="40"/>
      <c r="K21" s="40"/>
      <c r="L21" s="39"/>
      <c r="M21" s="40"/>
      <c r="N21" s="39"/>
      <c r="O21" s="40"/>
      <c r="P21" s="40"/>
      <c r="Q21" s="39"/>
      <c r="R21" s="39"/>
      <c r="S21" s="41"/>
      <c r="T21" s="168" t="s">
        <v>23</v>
      </c>
      <c r="U21" s="49"/>
      <c r="V21" s="49"/>
      <c r="W21" s="49"/>
      <c r="X21" s="10"/>
      <c r="Y21" s="14"/>
      <c r="Z21" s="10"/>
      <c r="AA21" s="10"/>
      <c r="AB21" s="240"/>
    </row>
    <row r="22" spans="1:39" ht="12" customHeight="1" x14ac:dyDescent="0.2">
      <c r="A22" s="153" t="s">
        <v>41</v>
      </c>
      <c r="B22" s="37"/>
      <c r="C22" s="95" t="s">
        <v>18</v>
      </c>
      <c r="D22" s="97" t="s">
        <v>18</v>
      </c>
      <c r="E22" s="42" t="s">
        <v>51</v>
      </c>
      <c r="F22" s="85"/>
      <c r="G22" s="38"/>
      <c r="H22" s="39"/>
      <c r="I22" s="40"/>
      <c r="J22" s="40"/>
      <c r="K22" s="40"/>
      <c r="L22" s="39"/>
      <c r="M22" s="40"/>
      <c r="N22" s="39"/>
      <c r="O22" s="40"/>
      <c r="P22" s="40"/>
      <c r="Q22" s="39"/>
      <c r="R22" s="39"/>
      <c r="S22" s="41"/>
      <c r="T22" s="75" t="s">
        <v>18</v>
      </c>
      <c r="U22" s="49"/>
      <c r="V22" s="49"/>
      <c r="W22" s="49"/>
      <c r="X22" s="49"/>
      <c r="Y22" s="43"/>
      <c r="Z22" s="241"/>
      <c r="AA22" s="239"/>
      <c r="AB22" s="240"/>
    </row>
    <row r="23" spans="1:39" ht="12" customHeight="1" x14ac:dyDescent="0.2">
      <c r="A23" s="74" t="s">
        <v>52</v>
      </c>
      <c r="B23" s="37"/>
      <c r="C23" s="95" t="s">
        <v>18</v>
      </c>
      <c r="D23" s="97" t="s">
        <v>18</v>
      </c>
      <c r="E23" s="42" t="s">
        <v>51</v>
      </c>
      <c r="F23" s="85"/>
      <c r="G23" s="38"/>
      <c r="H23" s="39"/>
      <c r="I23" s="40"/>
      <c r="J23" s="40"/>
      <c r="K23" s="40"/>
      <c r="L23" s="39"/>
      <c r="M23" s="40"/>
      <c r="N23" s="39"/>
      <c r="O23" s="40"/>
      <c r="P23" s="40"/>
      <c r="Q23" s="39"/>
      <c r="R23" s="39"/>
      <c r="S23" s="41"/>
      <c r="T23" s="75" t="s">
        <v>18</v>
      </c>
      <c r="U23" s="49"/>
      <c r="V23" s="49"/>
      <c r="W23" s="49"/>
      <c r="X23" s="49"/>
      <c r="Y23" s="43"/>
      <c r="Z23" s="233"/>
      <c r="AA23" s="239"/>
      <c r="AB23" s="240"/>
    </row>
    <row r="24" spans="1:39" s="10" customFormat="1" ht="12" customHeight="1" x14ac:dyDescent="0.2">
      <c r="A24" s="512" t="s">
        <v>202</v>
      </c>
      <c r="B24" s="513"/>
      <c r="C24" s="514" t="s">
        <v>18</v>
      </c>
      <c r="D24" s="515" t="s">
        <v>18</v>
      </c>
      <c r="E24" s="516" t="s">
        <v>51</v>
      </c>
      <c r="F24" s="517"/>
      <c r="G24" s="518"/>
      <c r="H24" s="519"/>
      <c r="I24" s="520"/>
      <c r="J24" s="520"/>
      <c r="K24" s="520"/>
      <c r="L24" s="519"/>
      <c r="M24" s="520"/>
      <c r="N24" s="519"/>
      <c r="O24" s="520"/>
      <c r="P24" s="520"/>
      <c r="Q24" s="519"/>
      <c r="R24" s="519"/>
      <c r="S24" s="521"/>
      <c r="T24" s="522" t="s">
        <v>18</v>
      </c>
      <c r="U24" s="49"/>
      <c r="V24" s="49"/>
      <c r="W24" s="49"/>
      <c r="X24" s="49"/>
      <c r="Y24" s="43"/>
      <c r="AA24" s="14"/>
      <c r="AL24" s="14"/>
      <c r="AM24" s="14"/>
    </row>
    <row r="25" spans="1:39" ht="12" customHeight="1" x14ac:dyDescent="0.2">
      <c r="A25" s="74" t="s">
        <v>84</v>
      </c>
      <c r="B25" s="37"/>
      <c r="C25" s="165" t="s">
        <v>23</v>
      </c>
      <c r="D25" s="166" t="s">
        <v>23</v>
      </c>
      <c r="E25" s="42"/>
      <c r="F25" s="85"/>
      <c r="G25" s="38"/>
      <c r="H25" s="39"/>
      <c r="I25" s="40"/>
      <c r="J25" s="40"/>
      <c r="K25" s="40"/>
      <c r="L25" s="39"/>
      <c r="M25" s="40"/>
      <c r="N25" s="39"/>
      <c r="O25" s="40"/>
      <c r="P25" s="40"/>
      <c r="Q25" s="39"/>
      <c r="R25" s="39"/>
      <c r="S25" s="41"/>
      <c r="T25" s="168" t="s">
        <v>23</v>
      </c>
      <c r="U25" s="49"/>
      <c r="V25" s="100"/>
      <c r="W25" s="100"/>
      <c r="X25" s="49"/>
      <c r="Y25" s="43"/>
      <c r="Z25" s="242"/>
      <c r="AA25" s="239"/>
      <c r="AB25" s="240"/>
    </row>
    <row r="26" spans="1:39" ht="12" customHeight="1" x14ac:dyDescent="0.2">
      <c r="A26" s="74" t="s">
        <v>25</v>
      </c>
      <c r="B26" s="37"/>
      <c r="C26" s="95" t="s">
        <v>18</v>
      </c>
      <c r="D26" s="166" t="s">
        <v>23</v>
      </c>
      <c r="E26" s="42" t="s">
        <v>90</v>
      </c>
      <c r="F26" s="85"/>
      <c r="G26" s="38"/>
      <c r="H26" s="39"/>
      <c r="I26" s="40"/>
      <c r="J26" s="40"/>
      <c r="K26" s="40"/>
      <c r="L26" s="39"/>
      <c r="M26" s="40"/>
      <c r="N26" s="39"/>
      <c r="O26" s="40"/>
      <c r="P26" s="40"/>
      <c r="Q26" s="39"/>
      <c r="R26" s="39"/>
      <c r="S26" s="41"/>
      <c r="T26" s="169" t="s">
        <v>23</v>
      </c>
      <c r="U26" s="100"/>
      <c r="V26" s="62"/>
      <c r="W26" s="62"/>
      <c r="X26" s="100"/>
      <c r="Y26" s="36"/>
      <c r="Z26" s="243"/>
      <c r="AA26" s="243"/>
      <c r="AB26" s="243"/>
    </row>
    <row r="27" spans="1:39" ht="12" customHeight="1" thickBot="1" x14ac:dyDescent="0.25">
      <c r="A27" s="76" t="s">
        <v>26</v>
      </c>
      <c r="B27" s="77"/>
      <c r="C27" s="96" t="s">
        <v>18</v>
      </c>
      <c r="D27" s="167" t="s">
        <v>23</v>
      </c>
      <c r="E27" s="78" t="s">
        <v>157</v>
      </c>
      <c r="F27" s="86"/>
      <c r="G27" s="79"/>
      <c r="H27" s="80"/>
      <c r="I27" s="81"/>
      <c r="J27" s="81"/>
      <c r="K27" s="81"/>
      <c r="L27" s="80"/>
      <c r="M27" s="81"/>
      <c r="N27" s="80"/>
      <c r="O27" s="81"/>
      <c r="P27" s="81"/>
      <c r="Q27" s="80"/>
      <c r="R27" s="80"/>
      <c r="S27" s="82"/>
      <c r="T27" s="83" t="s">
        <v>18</v>
      </c>
      <c r="U27" s="62"/>
      <c r="V27" s="16"/>
      <c r="W27" s="16"/>
      <c r="X27" s="62"/>
      <c r="Y27" s="36"/>
      <c r="Z27" s="243"/>
      <c r="AA27" s="243"/>
      <c r="AB27" s="243"/>
    </row>
    <row r="28" spans="1:39" ht="12" customHeight="1" x14ac:dyDescent="0.2">
      <c r="A28" s="43"/>
      <c r="B28" s="11"/>
      <c r="C28" s="44"/>
      <c r="D28" s="44"/>
      <c r="E28" s="45"/>
      <c r="F28" s="46"/>
      <c r="G28" s="47"/>
      <c r="H28" s="47"/>
      <c r="I28" s="47"/>
      <c r="J28" s="46"/>
      <c r="K28" s="47"/>
      <c r="L28" s="46"/>
      <c r="M28" s="47"/>
      <c r="N28" s="47"/>
      <c r="O28" s="46"/>
      <c r="P28" s="13"/>
      <c r="Q28" s="16"/>
      <c r="R28" s="16"/>
      <c r="S28" s="16"/>
      <c r="T28" s="16"/>
      <c r="U28" s="16"/>
      <c r="V28" s="62"/>
      <c r="W28" s="62"/>
      <c r="X28" s="16"/>
      <c r="Y28" s="16"/>
      <c r="Z28" s="240"/>
      <c r="AA28" s="243"/>
      <c r="AB28" s="243"/>
    </row>
    <row r="29" spans="1:39" ht="12" customHeight="1" x14ac:dyDescent="0.2">
      <c r="A29" s="48" t="s">
        <v>27</v>
      </c>
      <c r="B29" s="49" t="s">
        <v>28</v>
      </c>
      <c r="C29" s="430"/>
      <c r="D29" s="58"/>
      <c r="E29" s="59" t="s">
        <v>14</v>
      </c>
      <c r="F29" s="238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2"/>
      <c r="R29" s="62"/>
      <c r="S29" s="62"/>
      <c r="T29" s="62"/>
      <c r="U29" s="62"/>
      <c r="V29" s="62"/>
      <c r="W29" s="62"/>
      <c r="X29" s="62"/>
      <c r="Y29" s="63"/>
      <c r="Z29" s="243"/>
      <c r="AA29" s="243"/>
      <c r="AB29" s="243"/>
    </row>
    <row r="30" spans="1:39" ht="12" customHeight="1" x14ac:dyDescent="0.2">
      <c r="A30" s="48"/>
      <c r="B30" s="49" t="s">
        <v>29</v>
      </c>
      <c r="C30" s="430"/>
      <c r="D30" s="58"/>
      <c r="E30" s="43" t="s">
        <v>34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2"/>
      <c r="R30" s="62"/>
      <c r="S30" s="62"/>
      <c r="T30" s="62"/>
      <c r="U30" s="62"/>
      <c r="V30" s="66"/>
      <c r="W30" s="66"/>
      <c r="X30" s="62"/>
      <c r="Y30" s="63"/>
      <c r="Z30" s="243"/>
      <c r="AA30" s="243"/>
      <c r="AB30" s="243"/>
    </row>
    <row r="31" spans="1:39" ht="12" customHeight="1" x14ac:dyDescent="0.2">
      <c r="A31" s="66"/>
      <c r="B31" s="66" t="s">
        <v>30</v>
      </c>
      <c r="C31" s="430"/>
      <c r="D31" s="49"/>
      <c r="E31" s="251" t="s">
        <v>156</v>
      </c>
      <c r="F31" s="238"/>
      <c r="G31" s="67"/>
      <c r="H31" s="67"/>
      <c r="I31" s="66"/>
      <c r="J31" s="67"/>
      <c r="K31" s="67"/>
      <c r="L31" s="67"/>
      <c r="M31" s="67"/>
      <c r="N31" s="67"/>
      <c r="O31" s="67"/>
      <c r="P31" s="67"/>
      <c r="Q31" s="66"/>
      <c r="R31" s="66"/>
      <c r="S31" s="66"/>
      <c r="T31" s="66"/>
      <c r="U31" s="66"/>
      <c r="V31" s="4"/>
      <c r="W31" s="4"/>
      <c r="X31" s="66"/>
      <c r="Y31" s="68"/>
      <c r="Z31" s="243"/>
      <c r="AA31" s="243"/>
      <c r="AB31" s="243"/>
    </row>
    <row r="32" spans="1:39" ht="12" customHeight="1" x14ac:dyDescent="0.2">
      <c r="A32" s="50"/>
      <c r="B32" s="1"/>
      <c r="C32" s="1"/>
      <c r="D32" s="6"/>
      <c r="E32" s="3"/>
      <c r="F32" s="3"/>
      <c r="G32" s="3"/>
      <c r="H32" s="3"/>
      <c r="I32" s="1"/>
      <c r="J32" s="3"/>
      <c r="K32" s="3"/>
      <c r="L32" s="3"/>
      <c r="M32" s="3"/>
      <c r="N32" s="3"/>
      <c r="O32" s="3"/>
      <c r="P32" s="3"/>
      <c r="Q32" s="4"/>
      <c r="R32" s="4"/>
      <c r="S32" s="4"/>
      <c r="T32" s="4"/>
      <c r="U32" s="4"/>
      <c r="V32" s="16"/>
      <c r="W32" s="16"/>
      <c r="X32" s="4"/>
      <c r="Y32" s="2"/>
      <c r="Z32" s="240"/>
      <c r="AA32" s="240"/>
      <c r="AB32" s="240"/>
    </row>
    <row r="33" spans="1:28" ht="12" customHeight="1" x14ac:dyDescent="0.2">
      <c r="A33" s="51" t="s">
        <v>31</v>
      </c>
      <c r="B33" s="19" t="s">
        <v>12</v>
      </c>
      <c r="C33" s="430"/>
      <c r="D33" s="52"/>
      <c r="E33" s="8" t="s">
        <v>32</v>
      </c>
      <c r="F33" s="8"/>
      <c r="G33" s="13"/>
      <c r="H33" s="13"/>
      <c r="I33" s="8"/>
      <c r="J33" s="13"/>
      <c r="K33" s="13"/>
      <c r="L33" s="13"/>
      <c r="M33" s="13"/>
      <c r="N33" s="13"/>
      <c r="O33" s="13"/>
      <c r="P33" s="13"/>
      <c r="Q33" s="16"/>
      <c r="R33" s="16"/>
      <c r="S33" s="16"/>
      <c r="T33" s="16"/>
      <c r="U33" s="16"/>
      <c r="V33" s="16"/>
      <c r="W33" s="16"/>
      <c r="X33" s="16"/>
      <c r="Y33" s="9"/>
      <c r="Z33" s="244"/>
      <c r="AA33" s="244"/>
      <c r="AB33" s="244"/>
    </row>
    <row r="34" spans="1:28" ht="12" customHeight="1" x14ac:dyDescent="0.2">
      <c r="A34" s="8"/>
      <c r="B34" s="19" t="s">
        <v>33</v>
      </c>
      <c r="C34" s="430"/>
      <c r="D34" s="52"/>
      <c r="E34" s="8" t="s">
        <v>32</v>
      </c>
      <c r="F34" s="8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6"/>
      <c r="R34" s="16"/>
      <c r="S34" s="16"/>
      <c r="T34" s="16"/>
      <c r="U34" s="16"/>
      <c r="V34" s="56"/>
      <c r="W34" s="56"/>
      <c r="X34" s="16"/>
      <c r="Y34" s="9"/>
      <c r="Z34" s="245"/>
      <c r="AA34" s="245"/>
      <c r="AB34" s="245"/>
    </row>
    <row r="35" spans="1:28" ht="12" customHeight="1" x14ac:dyDescent="0.2">
      <c r="A35" s="50"/>
      <c r="B35" s="54"/>
      <c r="C35" s="53"/>
      <c r="D35" s="50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6"/>
      <c r="R35" s="56"/>
      <c r="S35" s="56"/>
      <c r="T35" s="56"/>
      <c r="U35" s="56"/>
      <c r="V35" s="16"/>
      <c r="W35" s="16"/>
      <c r="X35" s="56"/>
      <c r="Y35" s="9"/>
      <c r="Z35" s="237"/>
      <c r="AA35" s="237"/>
      <c r="AB35" s="237"/>
    </row>
    <row r="36" spans="1:28" ht="12" customHeight="1" x14ac:dyDescent="0.2">
      <c r="A36" s="29"/>
      <c r="B36" s="17"/>
      <c r="C36" s="11"/>
      <c r="D36" s="10"/>
      <c r="E36" s="13"/>
      <c r="F36" s="10"/>
      <c r="G36" s="13"/>
      <c r="H36" s="13"/>
      <c r="I36" s="10"/>
      <c r="J36" s="10"/>
      <c r="K36" s="13"/>
      <c r="L36" s="13"/>
      <c r="M36" s="13"/>
      <c r="N36" s="13"/>
      <c r="O36" s="13"/>
      <c r="P36" s="13"/>
      <c r="Q36" s="16"/>
      <c r="R36" s="16"/>
      <c r="S36" s="16"/>
      <c r="T36" s="16"/>
      <c r="U36" s="16"/>
      <c r="V36" s="16"/>
      <c r="W36" s="16"/>
      <c r="X36" s="16"/>
      <c r="Y36" s="16"/>
      <c r="Z36" s="244"/>
      <c r="AA36" s="244"/>
      <c r="AB36" s="244"/>
    </row>
    <row r="37" spans="1:28" ht="12" customHeight="1" x14ac:dyDescent="0.2">
      <c r="A37" s="10"/>
      <c r="B37" s="17"/>
      <c r="C37" s="11"/>
      <c r="D37" s="10"/>
      <c r="E37" s="13"/>
      <c r="F37" s="10"/>
      <c r="G37" s="13"/>
      <c r="H37" s="13"/>
      <c r="I37" s="10"/>
      <c r="J37" s="10"/>
      <c r="K37" s="13"/>
      <c r="L37" s="13"/>
      <c r="M37" s="13"/>
      <c r="N37" s="13"/>
      <c r="O37" s="13"/>
      <c r="P37" s="13"/>
      <c r="Q37" s="16"/>
      <c r="R37" s="16"/>
      <c r="S37" s="16"/>
      <c r="T37" s="16"/>
      <c r="U37" s="16"/>
      <c r="V37" s="16"/>
      <c r="W37" s="16"/>
      <c r="X37" s="16"/>
      <c r="Y37" s="16"/>
      <c r="Z37" s="237"/>
      <c r="AA37" s="237"/>
      <c r="AB37" s="246"/>
    </row>
    <row r="38" spans="1:28" ht="12" customHeight="1" x14ac:dyDescent="0.2">
      <c r="A38" s="10"/>
      <c r="B38" s="13"/>
      <c r="C38" s="11"/>
      <c r="D38" s="10"/>
      <c r="E38" s="13"/>
      <c r="F38" s="10"/>
      <c r="G38" s="13"/>
      <c r="H38" s="13"/>
      <c r="I38" s="10"/>
      <c r="J38" s="10"/>
      <c r="K38" s="13"/>
      <c r="L38" s="13"/>
      <c r="M38" s="13"/>
      <c r="N38" s="13"/>
      <c r="O38" s="13"/>
      <c r="P38" s="13"/>
      <c r="Q38" s="16"/>
      <c r="R38" s="16"/>
      <c r="S38" s="16"/>
      <c r="T38" s="16"/>
      <c r="U38" s="16"/>
      <c r="V38" s="16"/>
      <c r="W38" s="16"/>
      <c r="X38" s="16"/>
      <c r="Y38" s="16"/>
    </row>
    <row r="39" spans="1:28" ht="12" customHeight="1" x14ac:dyDescent="0.2">
      <c r="A39" s="29"/>
      <c r="B39" s="25"/>
      <c r="C39" s="11"/>
      <c r="D39" s="10"/>
      <c r="E39" s="13"/>
      <c r="F39" s="10"/>
      <c r="G39" s="13"/>
      <c r="H39" s="13"/>
      <c r="I39" s="10"/>
      <c r="J39" s="10"/>
      <c r="K39" s="13"/>
      <c r="L39" s="13"/>
      <c r="M39" s="13"/>
      <c r="N39" s="13"/>
      <c r="O39" s="13"/>
      <c r="P39" s="13"/>
      <c r="Q39" s="16"/>
      <c r="R39" s="16"/>
      <c r="S39" s="16"/>
      <c r="T39" s="16"/>
      <c r="U39" s="16"/>
      <c r="V39" s="16"/>
      <c r="W39" s="16"/>
      <c r="X39" s="16"/>
      <c r="Y39" s="16"/>
    </row>
    <row r="40" spans="1:28" ht="12" customHeight="1" x14ac:dyDescent="0.2">
      <c r="A40" s="29"/>
      <c r="B40" s="25"/>
      <c r="C40" s="11"/>
      <c r="D40" s="10"/>
      <c r="E40" s="13"/>
      <c r="F40" s="10"/>
      <c r="G40" s="13"/>
      <c r="H40" s="13"/>
      <c r="I40" s="10"/>
      <c r="J40" s="10"/>
      <c r="K40" s="13"/>
      <c r="L40" s="13"/>
      <c r="M40" s="13"/>
      <c r="N40" s="13"/>
      <c r="O40" s="13"/>
      <c r="P40" s="13"/>
      <c r="Q40" s="16"/>
      <c r="R40" s="16"/>
      <c r="S40" s="16"/>
      <c r="T40" s="16"/>
      <c r="U40" s="16"/>
      <c r="V40" s="16"/>
      <c r="W40" s="16"/>
      <c r="X40" s="16"/>
      <c r="Y40" s="16"/>
    </row>
    <row r="41" spans="1:28" ht="12" customHeight="1" x14ac:dyDescent="0.2">
      <c r="A41" s="19"/>
      <c r="B41" s="20"/>
      <c r="C41" s="21"/>
      <c r="D41" s="8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6"/>
      <c r="R41" s="16"/>
      <c r="S41" s="16"/>
      <c r="T41" s="16"/>
      <c r="U41" s="16"/>
      <c r="X41" s="16"/>
      <c r="Y41" s="9"/>
    </row>
    <row r="42" spans="1:28" ht="12" customHeight="1" x14ac:dyDescent="0.2"/>
    <row r="43" spans="1:28" ht="12" customHeight="1" x14ac:dyDescent="0.2"/>
    <row r="44" spans="1:28" ht="12" customHeight="1" x14ac:dyDescent="0.2"/>
    <row r="45" spans="1:28" ht="12" customHeight="1" x14ac:dyDescent="0.2"/>
    <row r="46" spans="1:28" ht="12" customHeight="1" x14ac:dyDescent="0.2"/>
    <row r="47" spans="1:28" ht="12" customHeight="1" x14ac:dyDescent="0.2"/>
    <row r="48" spans="1:2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225" spans="1:23" s="250" customFormat="1" x14ac:dyDescent="0.2">
      <c r="A225" s="238"/>
      <c r="B225" s="238"/>
      <c r="C225" s="238"/>
      <c r="D225" s="238"/>
      <c r="E225" s="238"/>
      <c r="F225" s="247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  <c r="R225" s="248"/>
      <c r="S225" s="249"/>
      <c r="T225" s="238"/>
      <c r="U225" s="238"/>
      <c r="V225" s="238"/>
      <c r="W225" s="238"/>
    </row>
    <row r="226" spans="1:23" s="250" customFormat="1" x14ac:dyDescent="0.2">
      <c r="A226" s="238"/>
      <c r="B226" s="238"/>
      <c r="C226" s="238"/>
      <c r="D226" s="238"/>
      <c r="E226" s="238"/>
      <c r="F226" s="247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  <c r="R226" s="248"/>
      <c r="S226" s="249"/>
      <c r="T226" s="238"/>
      <c r="U226" s="238"/>
      <c r="V226" s="238"/>
      <c r="W226" s="238"/>
    </row>
    <row r="230" spans="1:23" s="250" customFormat="1" x14ac:dyDescent="0.2">
      <c r="A230" s="238"/>
      <c r="B230" s="238"/>
      <c r="C230" s="238"/>
      <c r="D230" s="238"/>
      <c r="E230" s="238"/>
      <c r="F230" s="247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  <c r="R230" s="248"/>
      <c r="S230" s="249"/>
      <c r="T230" s="238"/>
      <c r="U230" s="238"/>
      <c r="V230" s="238"/>
      <c r="W230" s="238"/>
    </row>
  </sheetData>
  <mergeCells count="20">
    <mergeCell ref="A1:A2"/>
    <mergeCell ref="B1:C2"/>
    <mergeCell ref="D1:E2"/>
    <mergeCell ref="F1:F2"/>
    <mergeCell ref="D4:E4"/>
    <mergeCell ref="V1:V2"/>
    <mergeCell ref="X1:X2"/>
    <mergeCell ref="Y1:Z2"/>
    <mergeCell ref="AA1:AA2"/>
    <mergeCell ref="D3:E3"/>
    <mergeCell ref="G1:R2"/>
    <mergeCell ref="S1:U1"/>
    <mergeCell ref="W1:W2"/>
    <mergeCell ref="AC13:AD13"/>
    <mergeCell ref="A13:E13"/>
    <mergeCell ref="D8:E8"/>
    <mergeCell ref="AA13:AB13"/>
    <mergeCell ref="D5:E5"/>
    <mergeCell ref="D6:E6"/>
    <mergeCell ref="D11:E11"/>
  </mergeCells>
  <pageMargins left="0.74803149606299213" right="0.19685039370078741" top="1.1023622047244095" bottom="0.39370078740157483" header="0.51181102362204722" footer="0.31496062992125984"/>
  <pageSetup paperSize="9" orientation="landscape" r:id="rId1"/>
  <headerFooter alignWithMargins="0">
    <oddHeader>&amp;L&amp;"Arial CE,Tučné"Chrudimská nemocnice&amp;R&amp;"Arial CE,Tučné"Příloha 1 Servisní smlouvy
&amp;"Arial CE,Obyčejné"strana 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28"/>
  <sheetViews>
    <sheetView zoomScale="130" zoomScaleNormal="130" workbookViewId="0">
      <selection activeCell="C16" sqref="C16:T16"/>
    </sheetView>
  </sheetViews>
  <sheetFormatPr defaultColWidth="7.85546875" defaultRowHeight="12" x14ac:dyDescent="0.2"/>
  <cols>
    <col min="1" max="1" width="18.140625" style="238" customWidth="1"/>
    <col min="2" max="2" width="14.28515625" style="238" customWidth="1"/>
    <col min="3" max="3" width="8.28515625" style="238" customWidth="1"/>
    <col min="4" max="4" width="6.7109375" style="238" customWidth="1"/>
    <col min="5" max="5" width="10" style="238" customWidth="1"/>
    <col min="6" max="6" width="7.5703125" style="247" customWidth="1"/>
    <col min="7" max="18" width="2.28515625" style="248" customWidth="1"/>
    <col min="19" max="19" width="6.7109375" style="249" customWidth="1"/>
    <col min="20" max="24" width="6.7109375" style="238" customWidth="1"/>
    <col min="25" max="26" width="8.7109375" style="238" customWidth="1"/>
    <col min="27" max="27" width="6.7109375" style="238" customWidth="1"/>
    <col min="28" max="16384" width="7.85546875" style="238"/>
  </cols>
  <sheetData>
    <row r="1" spans="1:37" s="192" customFormat="1" ht="15.75" customHeight="1" x14ac:dyDescent="0.2">
      <c r="A1" s="620" t="s">
        <v>142</v>
      </c>
      <c r="B1" s="622" t="s">
        <v>168</v>
      </c>
      <c r="C1" s="623"/>
      <c r="D1" s="622" t="s">
        <v>53</v>
      </c>
      <c r="E1" s="623"/>
      <c r="F1" s="626" t="s">
        <v>38</v>
      </c>
      <c r="G1" s="609" t="s">
        <v>39</v>
      </c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1"/>
      <c r="S1" s="615" t="s">
        <v>143</v>
      </c>
      <c r="T1" s="616"/>
      <c r="U1" s="617"/>
      <c r="V1" s="598" t="s">
        <v>40</v>
      </c>
      <c r="W1" s="618" t="s">
        <v>48</v>
      </c>
      <c r="X1" s="600" t="s">
        <v>49</v>
      </c>
      <c r="Y1" s="602" t="s">
        <v>144</v>
      </c>
      <c r="Z1" s="603"/>
      <c r="AA1" s="637" t="s">
        <v>42</v>
      </c>
    </row>
    <row r="2" spans="1:37" s="192" customFormat="1" ht="30.75" customHeight="1" thickBot="1" x14ac:dyDescent="0.25">
      <c r="A2" s="621"/>
      <c r="B2" s="624"/>
      <c r="C2" s="625"/>
      <c r="D2" s="624"/>
      <c r="E2" s="625"/>
      <c r="F2" s="627"/>
      <c r="G2" s="612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4"/>
      <c r="S2" s="193" t="s">
        <v>16</v>
      </c>
      <c r="T2" s="194" t="s">
        <v>17</v>
      </c>
      <c r="U2" s="195" t="s">
        <v>15</v>
      </c>
      <c r="V2" s="599"/>
      <c r="W2" s="619"/>
      <c r="X2" s="601"/>
      <c r="Y2" s="604"/>
      <c r="Z2" s="605"/>
      <c r="AA2" s="638"/>
    </row>
    <row r="3" spans="1:37" s="209" customFormat="1" ht="12" customHeight="1" thickBot="1" x14ac:dyDescent="0.25">
      <c r="A3" s="257" t="s">
        <v>145</v>
      </c>
      <c r="B3" s="197"/>
      <c r="C3" s="197"/>
      <c r="D3" s="608"/>
      <c r="E3" s="608"/>
      <c r="F3" s="198"/>
      <c r="G3" s="199" t="s">
        <v>0</v>
      </c>
      <c r="H3" s="200" t="s">
        <v>1</v>
      </c>
      <c r="I3" s="200" t="s">
        <v>2</v>
      </c>
      <c r="J3" s="200" t="s">
        <v>3</v>
      </c>
      <c r="K3" s="200" t="s">
        <v>4</v>
      </c>
      <c r="L3" s="200" t="s">
        <v>5</v>
      </c>
      <c r="M3" s="200" t="s">
        <v>6</v>
      </c>
      <c r="N3" s="200" t="s">
        <v>7</v>
      </c>
      <c r="O3" s="200" t="s">
        <v>8</v>
      </c>
      <c r="P3" s="200" t="s">
        <v>9</v>
      </c>
      <c r="Q3" s="200" t="s">
        <v>10</v>
      </c>
      <c r="R3" s="201" t="s">
        <v>36</v>
      </c>
      <c r="S3" s="202" t="s">
        <v>11</v>
      </c>
      <c r="T3" s="203" t="s">
        <v>11</v>
      </c>
      <c r="U3" s="204" t="s">
        <v>11</v>
      </c>
      <c r="V3" s="205" t="s">
        <v>43</v>
      </c>
      <c r="W3" s="460" t="s">
        <v>43</v>
      </c>
      <c r="X3" s="482" t="s">
        <v>43</v>
      </c>
      <c r="Y3" s="206" t="s">
        <v>43</v>
      </c>
      <c r="Z3" s="207" t="s">
        <v>44</v>
      </c>
      <c r="AA3" s="208" t="s">
        <v>146</v>
      </c>
    </row>
    <row r="4" spans="1:37" s="212" customFormat="1" ht="12" customHeight="1" thickTop="1" x14ac:dyDescent="0.2">
      <c r="A4" s="361" t="s">
        <v>147</v>
      </c>
      <c r="B4" s="533" t="s">
        <v>222</v>
      </c>
      <c r="C4" s="534"/>
      <c r="D4" s="639" t="s">
        <v>223</v>
      </c>
      <c r="E4" s="640"/>
      <c r="F4" s="535" t="s">
        <v>224</v>
      </c>
      <c r="G4" s="434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6"/>
      <c r="S4" s="351"/>
      <c r="T4" s="352"/>
      <c r="U4" s="353"/>
      <c r="V4" s="354"/>
      <c r="W4" s="461"/>
      <c r="X4" s="355"/>
      <c r="Y4" s="344">
        <f>2*S4+T4+U4+V4+X4</f>
        <v>0</v>
      </c>
      <c r="Z4" s="345">
        <f>Y4/12</f>
        <v>0</v>
      </c>
      <c r="AA4" s="375"/>
    </row>
    <row r="5" spans="1:37" s="212" customFormat="1" ht="12" customHeight="1" x14ac:dyDescent="0.2">
      <c r="A5" s="362" t="s">
        <v>147</v>
      </c>
      <c r="B5" s="501" t="s">
        <v>222</v>
      </c>
      <c r="C5" s="536"/>
      <c r="D5" s="633" t="s">
        <v>223</v>
      </c>
      <c r="E5" s="634"/>
      <c r="F5" s="537" t="s">
        <v>225</v>
      </c>
      <c r="G5" s="437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351"/>
      <c r="T5" s="352"/>
      <c r="U5" s="353"/>
      <c r="V5" s="354"/>
      <c r="W5" s="461"/>
      <c r="X5" s="355"/>
      <c r="Y5" s="346">
        <f>2*S5+T5+U5+V5+X5</f>
        <v>0</v>
      </c>
      <c r="Z5" s="347">
        <f>Y5/12</f>
        <v>0</v>
      </c>
      <c r="AA5" s="375"/>
    </row>
    <row r="6" spans="1:37" s="212" customFormat="1" ht="12" customHeight="1" x14ac:dyDescent="0.2">
      <c r="A6" s="362" t="s">
        <v>147</v>
      </c>
      <c r="B6" s="501" t="s">
        <v>222</v>
      </c>
      <c r="C6" s="536"/>
      <c r="D6" s="635" t="s">
        <v>159</v>
      </c>
      <c r="E6" s="636"/>
      <c r="F6" s="538">
        <v>5181125</v>
      </c>
      <c r="G6" s="437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9"/>
      <c r="S6" s="351"/>
      <c r="T6" s="352"/>
      <c r="U6" s="353"/>
      <c r="V6" s="354"/>
      <c r="W6" s="461"/>
      <c r="X6" s="355"/>
      <c r="Y6" s="346">
        <f t="shared" ref="Y6:Y8" si="0">2*S6+T6+U6+V6+X6</f>
        <v>0</v>
      </c>
      <c r="Z6" s="347">
        <f t="shared" ref="Z6:Z8" si="1">Y6/12</f>
        <v>0</v>
      </c>
      <c r="AA6" s="375"/>
    </row>
    <row r="7" spans="1:37" s="212" customFormat="1" ht="12" customHeight="1" x14ac:dyDescent="0.2">
      <c r="A7" s="363" t="s">
        <v>160</v>
      </c>
      <c r="B7" s="216" t="s">
        <v>150</v>
      </c>
      <c r="C7" s="261"/>
      <c r="D7" s="592" t="s">
        <v>93</v>
      </c>
      <c r="E7" s="593"/>
      <c r="F7" s="259" t="s">
        <v>166</v>
      </c>
      <c r="G7" s="440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2"/>
      <c r="S7" s="425"/>
      <c r="T7" s="426"/>
      <c r="U7" s="356"/>
      <c r="V7" s="427"/>
      <c r="W7" s="462"/>
      <c r="X7" s="364"/>
      <c r="Y7" s="346">
        <f t="shared" si="0"/>
        <v>0</v>
      </c>
      <c r="Z7" s="347">
        <f t="shared" si="1"/>
        <v>0</v>
      </c>
      <c r="AA7" s="373"/>
    </row>
    <row r="8" spans="1:37" s="212" customFormat="1" ht="12" customHeight="1" x14ac:dyDescent="0.2">
      <c r="A8" s="362" t="s">
        <v>161</v>
      </c>
      <c r="B8" s="216" t="s">
        <v>150</v>
      </c>
      <c r="C8" s="262"/>
      <c r="D8" s="214" t="s">
        <v>165</v>
      </c>
      <c r="E8" s="215"/>
      <c r="F8" s="217" t="s">
        <v>167</v>
      </c>
      <c r="G8" s="440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2"/>
      <c r="S8" s="425"/>
      <c r="T8" s="426"/>
      <c r="U8" s="356"/>
      <c r="V8" s="354"/>
      <c r="W8" s="461"/>
      <c r="X8" s="355"/>
      <c r="Y8" s="346">
        <f t="shared" si="0"/>
        <v>0</v>
      </c>
      <c r="Z8" s="347">
        <f t="shared" si="1"/>
        <v>0</v>
      </c>
      <c r="AA8" s="373"/>
    </row>
    <row r="9" spans="1:37" s="212" customFormat="1" ht="12" customHeight="1" thickBot="1" x14ac:dyDescent="0.25">
      <c r="A9" s="343" t="s">
        <v>162</v>
      </c>
      <c r="B9" s="539" t="s">
        <v>222</v>
      </c>
      <c r="C9" s="509"/>
      <c r="D9" s="596" t="s">
        <v>226</v>
      </c>
      <c r="E9" s="597"/>
      <c r="F9" s="510" t="s">
        <v>227</v>
      </c>
      <c r="G9" s="443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5"/>
      <c r="S9" s="428"/>
      <c r="T9" s="429"/>
      <c r="U9" s="358"/>
      <c r="V9" s="357"/>
      <c r="W9" s="463"/>
      <c r="X9" s="359"/>
      <c r="Y9" s="348">
        <f>2*S9+T9+U9+V9+X9+X9</f>
        <v>0</v>
      </c>
      <c r="Z9" s="349">
        <f>Y9/12</f>
        <v>0</v>
      </c>
      <c r="AA9" s="376"/>
    </row>
    <row r="10" spans="1:37" s="212" customFormat="1" ht="12" customHeight="1" x14ac:dyDescent="0.2">
      <c r="F10" s="218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T10" s="220"/>
      <c r="U10" s="221"/>
      <c r="V10" s="222"/>
      <c r="W10" s="222"/>
      <c r="X10" s="221"/>
      <c r="Y10" s="360"/>
      <c r="Z10" s="360"/>
      <c r="AA10" s="221"/>
    </row>
    <row r="11" spans="1:37" s="212" customFormat="1" ht="12" customHeight="1" x14ac:dyDescent="0.2">
      <c r="A11" s="630"/>
      <c r="B11" s="631"/>
      <c r="C11" s="631"/>
      <c r="D11" s="631"/>
      <c r="E11" s="632"/>
      <c r="F11" s="218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X11" s="223" t="s">
        <v>155</v>
      </c>
      <c r="Y11" s="350">
        <f>SUM(Y4:Y9)</f>
        <v>0</v>
      </c>
      <c r="Z11" s="350">
        <f>SUM(Z4:Z9)</f>
        <v>0</v>
      </c>
      <c r="AA11" s="588"/>
      <c r="AB11" s="588"/>
      <c r="AC11" s="588"/>
      <c r="AD11" s="588"/>
    </row>
    <row r="12" spans="1:37" s="212" customFormat="1" ht="12" customHeight="1" x14ac:dyDescent="0.2">
      <c r="F12" s="224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Z12" s="226"/>
      <c r="AA12" s="226"/>
      <c r="AB12" s="226"/>
      <c r="AC12" s="226"/>
      <c r="AD12" s="226"/>
      <c r="AE12" s="226"/>
      <c r="AF12" s="227"/>
      <c r="AG12" s="227"/>
      <c r="AH12" s="228"/>
      <c r="AI12" s="229"/>
      <c r="AJ12" s="229"/>
      <c r="AK12" s="229"/>
    </row>
    <row r="13" spans="1:37" ht="12" customHeight="1" thickBot="1" x14ac:dyDescent="0.25">
      <c r="A13" s="230"/>
      <c r="B13" s="231"/>
      <c r="C13" s="231"/>
      <c r="D13" s="232"/>
      <c r="E13" s="232"/>
      <c r="F13" s="233"/>
      <c r="G13" s="234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35"/>
      <c r="T13" s="236"/>
      <c r="U13" s="235"/>
      <c r="V13" s="237"/>
      <c r="W13" s="237"/>
      <c r="X13" s="237"/>
      <c r="Y13" s="237"/>
      <c r="Z13" s="237"/>
      <c r="AA13" s="237"/>
      <c r="AB13" s="237"/>
    </row>
    <row r="14" spans="1:37" ht="12" customHeight="1" x14ac:dyDescent="0.2">
      <c r="A14" s="171" t="s">
        <v>19</v>
      </c>
      <c r="B14" s="172"/>
      <c r="C14" s="173" t="s">
        <v>20</v>
      </c>
      <c r="D14" s="174" t="s">
        <v>47</v>
      </c>
      <c r="E14" s="175" t="s">
        <v>21</v>
      </c>
      <c r="F14" s="176"/>
      <c r="G14" s="177"/>
      <c r="H14" s="178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80"/>
      <c r="T14" s="181" t="s">
        <v>22</v>
      </c>
      <c r="U14" s="70"/>
      <c r="V14" s="333" t="s">
        <v>180</v>
      </c>
      <c r="W14" s="333"/>
      <c r="X14" s="10"/>
      <c r="Y14" s="10"/>
      <c r="Z14" s="10"/>
      <c r="AA14" s="31"/>
      <c r="AB14" s="240"/>
    </row>
    <row r="15" spans="1:37" ht="12" customHeight="1" x14ac:dyDescent="0.2">
      <c r="A15" s="161" t="s">
        <v>91</v>
      </c>
      <c r="B15" s="155"/>
      <c r="C15" s="258" t="s">
        <v>23</v>
      </c>
      <c r="D15" s="258" t="s">
        <v>23</v>
      </c>
      <c r="E15" s="163" t="s">
        <v>163</v>
      </c>
      <c r="F15" s="156"/>
      <c r="G15" s="157"/>
      <c r="H15" s="158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60"/>
      <c r="T15" s="182" t="s">
        <v>23</v>
      </c>
      <c r="U15" s="70"/>
      <c r="V15" s="329"/>
      <c r="W15" s="329"/>
      <c r="X15" s="10" t="s">
        <v>181</v>
      </c>
      <c r="Y15" s="10"/>
      <c r="Z15" s="10"/>
      <c r="AA15" s="31"/>
      <c r="AB15" s="240"/>
    </row>
    <row r="16" spans="1:37" ht="12" customHeight="1" x14ac:dyDescent="0.2">
      <c r="A16" s="74" t="s">
        <v>75</v>
      </c>
      <c r="B16" s="37"/>
      <c r="C16" s="511" t="s">
        <v>23</v>
      </c>
      <c r="D16" s="511" t="s">
        <v>23</v>
      </c>
      <c r="E16" s="526" t="s">
        <v>24</v>
      </c>
      <c r="F16" s="527"/>
      <c r="G16" s="528"/>
      <c r="H16" s="529"/>
      <c r="I16" s="530"/>
      <c r="J16" s="530"/>
      <c r="K16" s="530"/>
      <c r="L16" s="529"/>
      <c r="M16" s="530"/>
      <c r="N16" s="529"/>
      <c r="O16" s="530"/>
      <c r="P16" s="530"/>
      <c r="Q16" s="529"/>
      <c r="R16" s="529"/>
      <c r="S16" s="531"/>
      <c r="T16" s="532" t="s">
        <v>18</v>
      </c>
      <c r="U16" s="49"/>
      <c r="V16" s="330"/>
      <c r="W16" s="330"/>
      <c r="X16" s="43" t="s">
        <v>178</v>
      </c>
      <c r="Y16" s="10"/>
      <c r="Z16" s="10"/>
      <c r="AA16" s="10"/>
      <c r="AB16" s="240"/>
    </row>
    <row r="17" spans="1:28" ht="12" customHeight="1" x14ac:dyDescent="0.2">
      <c r="A17" s="74" t="s">
        <v>76</v>
      </c>
      <c r="B17" s="37"/>
      <c r="C17" s="95" t="s">
        <v>18</v>
      </c>
      <c r="D17" s="97" t="s">
        <v>18</v>
      </c>
      <c r="E17" s="42" t="s">
        <v>24</v>
      </c>
      <c r="F17" s="85"/>
      <c r="G17" s="38"/>
      <c r="H17" s="39"/>
      <c r="I17" s="40"/>
      <c r="J17" s="40"/>
      <c r="K17" s="40"/>
      <c r="L17" s="39"/>
      <c r="M17" s="40"/>
      <c r="N17" s="39"/>
      <c r="O17" s="40"/>
      <c r="P17" s="40"/>
      <c r="Q17" s="39"/>
      <c r="R17" s="39"/>
      <c r="S17" s="41"/>
      <c r="T17" s="75" t="s">
        <v>18</v>
      </c>
      <c r="U17" s="49"/>
      <c r="V17" s="270"/>
      <c r="W17" s="270"/>
      <c r="X17" s="10" t="s">
        <v>184</v>
      </c>
      <c r="Y17" s="14"/>
      <c r="Z17" s="10"/>
      <c r="AA17" s="10"/>
      <c r="AB17" s="240"/>
    </row>
    <row r="18" spans="1:28" ht="12" customHeight="1" x14ac:dyDescent="0.2">
      <c r="A18" s="74" t="s">
        <v>77</v>
      </c>
      <c r="B18" s="37"/>
      <c r="C18" s="95" t="s">
        <v>18</v>
      </c>
      <c r="D18" s="97" t="s">
        <v>18</v>
      </c>
      <c r="E18" s="42" t="s">
        <v>24</v>
      </c>
      <c r="F18" s="85"/>
      <c r="G18" s="38"/>
      <c r="H18" s="39"/>
      <c r="I18" s="40"/>
      <c r="J18" s="40"/>
      <c r="K18" s="40"/>
      <c r="L18" s="39"/>
      <c r="M18" s="40"/>
      <c r="N18" s="39"/>
      <c r="O18" s="40"/>
      <c r="P18" s="40"/>
      <c r="Q18" s="39"/>
      <c r="R18" s="39"/>
      <c r="S18" s="41"/>
      <c r="T18" s="75" t="s">
        <v>18</v>
      </c>
      <c r="U18" s="49"/>
      <c r="V18" s="332"/>
      <c r="W18" s="332"/>
      <c r="X18" s="10" t="s">
        <v>182</v>
      </c>
      <c r="Y18" s="14"/>
      <c r="Z18" s="10"/>
      <c r="AA18" s="10"/>
      <c r="AB18" s="240"/>
    </row>
    <row r="19" spans="1:28" ht="12" customHeight="1" x14ac:dyDescent="0.2">
      <c r="A19" s="74" t="s">
        <v>50</v>
      </c>
      <c r="B19" s="37"/>
      <c r="C19" s="165" t="s">
        <v>23</v>
      </c>
      <c r="D19" s="166" t="s">
        <v>23</v>
      </c>
      <c r="E19" s="42" t="s">
        <v>141</v>
      </c>
      <c r="F19" s="85"/>
      <c r="G19" s="38"/>
      <c r="H19" s="39"/>
      <c r="I19" s="40"/>
      <c r="J19" s="40"/>
      <c r="K19" s="40"/>
      <c r="L19" s="39"/>
      <c r="M19" s="40"/>
      <c r="N19" s="39"/>
      <c r="O19" s="40"/>
      <c r="P19" s="40"/>
      <c r="Q19" s="39"/>
      <c r="R19" s="39"/>
      <c r="S19" s="41"/>
      <c r="T19" s="168" t="s">
        <v>23</v>
      </c>
      <c r="U19" s="49"/>
      <c r="V19" s="49"/>
      <c r="W19" s="49"/>
      <c r="X19" s="49"/>
      <c r="Y19" s="43"/>
      <c r="Z19" s="241"/>
      <c r="AA19" s="239"/>
      <c r="AB19" s="240"/>
    </row>
    <row r="20" spans="1:28" ht="12" customHeight="1" x14ac:dyDescent="0.2">
      <c r="A20" s="153" t="s">
        <v>41</v>
      </c>
      <c r="B20" s="37"/>
      <c r="C20" s="95" t="s">
        <v>18</v>
      </c>
      <c r="D20" s="97" t="s">
        <v>18</v>
      </c>
      <c r="E20" s="42" t="s">
        <v>51</v>
      </c>
      <c r="F20" s="85"/>
      <c r="G20" s="38"/>
      <c r="H20" s="39"/>
      <c r="I20" s="40"/>
      <c r="J20" s="40"/>
      <c r="K20" s="40"/>
      <c r="L20" s="39"/>
      <c r="M20" s="40"/>
      <c r="N20" s="39"/>
      <c r="O20" s="40"/>
      <c r="P20" s="40"/>
      <c r="Q20" s="39"/>
      <c r="R20" s="39"/>
      <c r="S20" s="41"/>
      <c r="T20" s="75" t="s">
        <v>18</v>
      </c>
      <c r="U20" s="49"/>
      <c r="V20" s="49"/>
      <c r="W20" s="49"/>
      <c r="X20" s="49"/>
      <c r="Y20" s="43"/>
      <c r="Z20" s="233"/>
      <c r="AA20" s="239"/>
      <c r="AB20" s="240"/>
    </row>
    <row r="21" spans="1:28" ht="12" customHeight="1" x14ac:dyDescent="0.2">
      <c r="A21" s="74" t="s">
        <v>52</v>
      </c>
      <c r="B21" s="37"/>
      <c r="C21" s="95" t="s">
        <v>18</v>
      </c>
      <c r="D21" s="97" t="s">
        <v>18</v>
      </c>
      <c r="E21" s="42" t="s">
        <v>164</v>
      </c>
      <c r="F21" s="85"/>
      <c r="G21" s="38"/>
      <c r="H21" s="39"/>
      <c r="I21" s="40"/>
      <c r="J21" s="40"/>
      <c r="K21" s="40"/>
      <c r="L21" s="39"/>
      <c r="M21" s="40"/>
      <c r="N21" s="39"/>
      <c r="O21" s="40"/>
      <c r="P21" s="40"/>
      <c r="Q21" s="39"/>
      <c r="R21" s="39"/>
      <c r="S21" s="41"/>
      <c r="T21" s="75" t="s">
        <v>18</v>
      </c>
      <c r="U21" s="49"/>
      <c r="V21" s="49"/>
      <c r="W21" s="49"/>
      <c r="X21" s="49"/>
      <c r="Y21" s="43"/>
      <c r="Z21" s="242"/>
      <c r="AA21" s="239"/>
      <c r="AB21" s="240"/>
    </row>
    <row r="22" spans="1:28" ht="12" customHeight="1" x14ac:dyDescent="0.2">
      <c r="A22" s="512" t="s">
        <v>202</v>
      </c>
      <c r="B22" s="513"/>
      <c r="C22" s="514" t="s">
        <v>18</v>
      </c>
      <c r="D22" s="515" t="s">
        <v>18</v>
      </c>
      <c r="E22" s="516" t="s">
        <v>51</v>
      </c>
      <c r="F22" s="517"/>
      <c r="G22" s="518"/>
      <c r="H22" s="519"/>
      <c r="I22" s="520"/>
      <c r="J22" s="520"/>
      <c r="K22" s="520"/>
      <c r="L22" s="519"/>
      <c r="M22" s="520"/>
      <c r="N22" s="519"/>
      <c r="O22" s="520"/>
      <c r="P22" s="520"/>
      <c r="Q22" s="519"/>
      <c r="R22" s="519"/>
      <c r="S22" s="521"/>
      <c r="T22" s="522" t="s">
        <v>18</v>
      </c>
      <c r="U22" s="49"/>
      <c r="V22" s="49"/>
      <c r="W22" s="49"/>
      <c r="X22" s="49"/>
      <c r="Y22" s="43"/>
      <c r="Z22" s="242"/>
      <c r="AA22" s="239"/>
      <c r="AB22" s="240"/>
    </row>
    <row r="23" spans="1:28" ht="12" customHeight="1" x14ac:dyDescent="0.2">
      <c r="A23" s="74" t="s">
        <v>84</v>
      </c>
      <c r="B23" s="37"/>
      <c r="C23" s="165" t="s">
        <v>23</v>
      </c>
      <c r="D23" s="166" t="s">
        <v>23</v>
      </c>
      <c r="E23" s="42"/>
      <c r="F23" s="85"/>
      <c r="G23" s="38"/>
      <c r="H23" s="39"/>
      <c r="I23" s="40"/>
      <c r="J23" s="40"/>
      <c r="K23" s="40"/>
      <c r="L23" s="39"/>
      <c r="M23" s="40"/>
      <c r="N23" s="39"/>
      <c r="O23" s="40"/>
      <c r="P23" s="40"/>
      <c r="Q23" s="39"/>
      <c r="R23" s="39"/>
      <c r="S23" s="41"/>
      <c r="T23" s="168" t="s">
        <v>23</v>
      </c>
      <c r="U23" s="49"/>
      <c r="V23" s="100"/>
      <c r="W23" s="100"/>
      <c r="X23" s="100"/>
      <c r="Y23" s="36"/>
      <c r="Z23" s="243"/>
      <c r="AA23" s="243"/>
      <c r="AB23" s="243"/>
    </row>
    <row r="24" spans="1:28" ht="12" customHeight="1" x14ac:dyDescent="0.2">
      <c r="A24" s="74" t="s">
        <v>25</v>
      </c>
      <c r="B24" s="37"/>
      <c r="C24" s="95" t="s">
        <v>18</v>
      </c>
      <c r="D24" s="166" t="s">
        <v>23</v>
      </c>
      <c r="E24" s="42" t="s">
        <v>90</v>
      </c>
      <c r="F24" s="85"/>
      <c r="G24" s="38"/>
      <c r="H24" s="39"/>
      <c r="I24" s="40"/>
      <c r="J24" s="40"/>
      <c r="K24" s="40"/>
      <c r="L24" s="39"/>
      <c r="M24" s="40"/>
      <c r="N24" s="39"/>
      <c r="O24" s="40"/>
      <c r="P24" s="40"/>
      <c r="Q24" s="39"/>
      <c r="R24" s="39"/>
      <c r="S24" s="41"/>
      <c r="T24" s="169" t="s">
        <v>23</v>
      </c>
      <c r="U24" s="100"/>
      <c r="V24" s="62"/>
      <c r="W24" s="62"/>
      <c r="X24" s="62"/>
      <c r="Y24" s="36"/>
      <c r="Z24" s="243"/>
      <c r="AA24" s="243"/>
      <c r="AB24" s="243"/>
    </row>
    <row r="25" spans="1:28" ht="12" customHeight="1" thickBot="1" x14ac:dyDescent="0.25">
      <c r="A25" s="76" t="s">
        <v>26</v>
      </c>
      <c r="B25" s="77"/>
      <c r="C25" s="96" t="s">
        <v>18</v>
      </c>
      <c r="D25" s="167" t="s">
        <v>23</v>
      </c>
      <c r="E25" s="78" t="s">
        <v>157</v>
      </c>
      <c r="F25" s="86"/>
      <c r="G25" s="79"/>
      <c r="H25" s="80"/>
      <c r="I25" s="81"/>
      <c r="J25" s="81"/>
      <c r="K25" s="81"/>
      <c r="L25" s="80"/>
      <c r="M25" s="81"/>
      <c r="N25" s="80"/>
      <c r="O25" s="81"/>
      <c r="P25" s="81"/>
      <c r="Q25" s="80"/>
      <c r="R25" s="80"/>
      <c r="S25" s="82"/>
      <c r="T25" s="83" t="s">
        <v>18</v>
      </c>
      <c r="U25" s="62"/>
      <c r="V25" s="16"/>
      <c r="W25" s="16"/>
      <c r="X25" s="16"/>
      <c r="Y25" s="16"/>
      <c r="Z25" s="243"/>
      <c r="AA25" s="243"/>
      <c r="AB25" s="243"/>
    </row>
    <row r="26" spans="1:28" ht="12" customHeight="1" x14ac:dyDescent="0.2">
      <c r="A26" s="43"/>
      <c r="B26" s="11"/>
      <c r="C26" s="44"/>
      <c r="D26" s="44"/>
      <c r="E26" s="45"/>
      <c r="F26" s="46"/>
      <c r="G26" s="47"/>
      <c r="H26" s="47"/>
      <c r="I26" s="47"/>
      <c r="J26" s="46"/>
      <c r="K26" s="47"/>
      <c r="L26" s="46"/>
      <c r="M26" s="47"/>
      <c r="N26" s="47"/>
      <c r="O26" s="46"/>
      <c r="P26" s="13"/>
      <c r="Q26" s="16"/>
      <c r="R26" s="16"/>
      <c r="S26" s="16"/>
      <c r="T26" s="16"/>
      <c r="U26" s="16"/>
      <c r="V26" s="380"/>
      <c r="W26" s="380"/>
      <c r="X26" s="62"/>
      <c r="Y26" s="63"/>
      <c r="Z26" s="243"/>
      <c r="AA26" s="243"/>
      <c r="AB26" s="243"/>
    </row>
    <row r="27" spans="1:28" ht="12" customHeight="1" x14ac:dyDescent="0.2">
      <c r="A27" s="48" t="s">
        <v>27</v>
      </c>
      <c r="B27" s="49" t="s">
        <v>28</v>
      </c>
      <c r="C27" s="430"/>
      <c r="D27" s="58"/>
      <c r="E27" s="59" t="s">
        <v>14</v>
      </c>
      <c r="F27" s="238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2"/>
      <c r="R27" s="62"/>
      <c r="S27" s="62"/>
      <c r="T27" s="62"/>
      <c r="U27" s="62"/>
      <c r="V27" s="62"/>
      <c r="W27" s="62"/>
      <c r="X27" s="62"/>
      <c r="Y27" s="63"/>
      <c r="Z27" s="243"/>
      <c r="AA27" s="243"/>
      <c r="AB27" s="243"/>
    </row>
    <row r="28" spans="1:28" ht="12" customHeight="1" x14ac:dyDescent="0.2">
      <c r="A28" s="48"/>
      <c r="B28" s="49" t="s">
        <v>29</v>
      </c>
      <c r="C28" s="430"/>
      <c r="D28" s="58"/>
      <c r="E28" s="43" t="s">
        <v>34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2"/>
      <c r="R28" s="62"/>
      <c r="S28" s="62"/>
      <c r="T28" s="62"/>
      <c r="U28" s="62"/>
      <c r="V28" s="66"/>
      <c r="W28" s="66"/>
      <c r="X28" s="66"/>
      <c r="Y28" s="68"/>
      <c r="Z28" s="243"/>
      <c r="AA28" s="243"/>
      <c r="AB28" s="243"/>
    </row>
    <row r="29" spans="1:28" ht="12" customHeight="1" x14ac:dyDescent="0.2">
      <c r="A29" s="66"/>
      <c r="B29" s="66" t="s">
        <v>30</v>
      </c>
      <c r="C29" s="430"/>
      <c r="D29" s="49"/>
      <c r="E29" s="251" t="s">
        <v>156</v>
      </c>
      <c r="F29" s="238"/>
      <c r="G29" s="67"/>
      <c r="H29" s="67"/>
      <c r="I29" s="66"/>
      <c r="J29" s="67"/>
      <c r="K29" s="67"/>
      <c r="L29" s="67"/>
      <c r="M29" s="67"/>
      <c r="N29" s="67"/>
      <c r="O29" s="67"/>
      <c r="P29" s="67"/>
      <c r="Q29" s="66"/>
      <c r="R29" s="66"/>
      <c r="S29" s="66"/>
      <c r="T29" s="66"/>
      <c r="U29" s="66"/>
      <c r="V29" s="4"/>
      <c r="W29" s="4"/>
      <c r="X29" s="4"/>
      <c r="Y29" s="2"/>
      <c r="Z29" s="240"/>
      <c r="AA29" s="240"/>
      <c r="AB29" s="240"/>
    </row>
    <row r="30" spans="1:28" ht="12" customHeight="1" x14ac:dyDescent="0.2">
      <c r="A30" s="50"/>
      <c r="B30" s="1"/>
      <c r="C30" s="276"/>
      <c r="D30" s="6"/>
      <c r="E30" s="3"/>
      <c r="F30" s="3"/>
      <c r="G30" s="3"/>
      <c r="H30" s="3"/>
      <c r="I30" s="1"/>
      <c r="J30" s="3"/>
      <c r="K30" s="3"/>
      <c r="L30" s="3"/>
      <c r="M30" s="3"/>
      <c r="N30" s="3"/>
      <c r="O30" s="3"/>
      <c r="P30" s="3"/>
      <c r="Q30" s="4"/>
      <c r="R30" s="4"/>
      <c r="S30" s="4"/>
      <c r="T30" s="4"/>
      <c r="U30" s="4"/>
      <c r="V30" s="16"/>
      <c r="W30" s="16"/>
      <c r="X30" s="16"/>
      <c r="Y30" s="9"/>
      <c r="Z30" s="244"/>
      <c r="AA30" s="244"/>
      <c r="AB30" s="244"/>
    </row>
    <row r="31" spans="1:28" ht="12" customHeight="1" x14ac:dyDescent="0.2">
      <c r="A31" s="51" t="s">
        <v>31</v>
      </c>
      <c r="B31" s="19" t="s">
        <v>12</v>
      </c>
      <c r="C31" s="430"/>
      <c r="D31" s="52"/>
      <c r="E31" s="8" t="s">
        <v>32</v>
      </c>
      <c r="F31" s="8"/>
      <c r="G31" s="13"/>
      <c r="H31" s="13"/>
      <c r="I31" s="8"/>
      <c r="J31" s="13"/>
      <c r="K31" s="13"/>
      <c r="L31" s="13"/>
      <c r="M31" s="13"/>
      <c r="N31" s="13"/>
      <c r="O31" s="13"/>
      <c r="P31" s="13"/>
      <c r="Q31" s="16"/>
      <c r="R31" s="16"/>
      <c r="S31" s="16"/>
      <c r="T31" s="16"/>
      <c r="U31" s="16"/>
      <c r="V31" s="16"/>
      <c r="W31" s="16"/>
      <c r="X31" s="16"/>
      <c r="Y31" s="9"/>
      <c r="Z31" s="245"/>
      <c r="AA31" s="245"/>
      <c r="AB31" s="245"/>
    </row>
    <row r="32" spans="1:28" ht="12" customHeight="1" x14ac:dyDescent="0.2">
      <c r="A32" s="8"/>
      <c r="B32" s="19" t="s">
        <v>33</v>
      </c>
      <c r="C32" s="430"/>
      <c r="D32" s="52"/>
      <c r="E32" s="8" t="s">
        <v>32</v>
      </c>
      <c r="F32" s="8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6"/>
      <c r="R32" s="16"/>
      <c r="S32" s="16"/>
      <c r="T32" s="16"/>
      <c r="U32" s="16"/>
      <c r="V32" s="56"/>
      <c r="W32" s="56"/>
      <c r="X32" s="56"/>
      <c r="Y32" s="9"/>
      <c r="Z32" s="237"/>
      <c r="AA32" s="237"/>
      <c r="AB32" s="237"/>
    </row>
    <row r="33" spans="1:28" ht="12" customHeight="1" x14ac:dyDescent="0.2">
      <c r="A33" s="50"/>
      <c r="B33" s="54"/>
      <c r="C33" s="53"/>
      <c r="D33" s="50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6"/>
      <c r="R33" s="56"/>
      <c r="S33" s="56"/>
      <c r="T33" s="56"/>
      <c r="U33" s="56"/>
      <c r="V33" s="16"/>
      <c r="W33" s="16"/>
      <c r="X33" s="16"/>
      <c r="Y33" s="16"/>
      <c r="Z33" s="244"/>
      <c r="AA33" s="244"/>
      <c r="AB33" s="244"/>
    </row>
    <row r="34" spans="1:28" ht="12" customHeight="1" x14ac:dyDescent="0.2">
      <c r="A34" s="29"/>
      <c r="B34" s="17"/>
      <c r="C34" s="11"/>
      <c r="D34" s="10"/>
      <c r="E34" s="13"/>
      <c r="F34" s="10"/>
      <c r="G34" s="13"/>
      <c r="H34" s="13"/>
      <c r="I34" s="10"/>
      <c r="J34" s="10"/>
      <c r="K34" s="13"/>
      <c r="L34" s="13"/>
      <c r="M34" s="13"/>
      <c r="N34" s="13"/>
      <c r="O34" s="13"/>
      <c r="P34" s="13"/>
      <c r="Q34" s="16"/>
      <c r="R34" s="16"/>
      <c r="S34" s="16"/>
      <c r="T34" s="16"/>
      <c r="U34" s="16"/>
      <c r="V34" s="16"/>
      <c r="W34" s="16"/>
      <c r="X34" s="16"/>
      <c r="Y34" s="16"/>
      <c r="Z34" s="237"/>
      <c r="AA34" s="237"/>
      <c r="AB34" s="246"/>
    </row>
    <row r="35" spans="1:28" ht="12" customHeight="1" x14ac:dyDescent="0.2">
      <c r="A35" s="10"/>
      <c r="B35" s="17"/>
      <c r="C35" s="11"/>
      <c r="D35" s="10"/>
      <c r="E35" s="13"/>
      <c r="F35" s="10"/>
      <c r="G35" s="13"/>
      <c r="H35" s="13"/>
      <c r="I35" s="10"/>
      <c r="J35" s="10"/>
      <c r="K35" s="13"/>
      <c r="L35" s="13"/>
      <c r="M35" s="13"/>
      <c r="N35" s="13"/>
      <c r="O35" s="13"/>
      <c r="P35" s="13"/>
      <c r="Q35" s="16"/>
      <c r="R35" s="16"/>
      <c r="S35" s="16"/>
      <c r="T35" s="16"/>
      <c r="U35" s="16"/>
      <c r="V35" s="16"/>
      <c r="W35" s="16"/>
      <c r="X35" s="16"/>
      <c r="Y35" s="16"/>
    </row>
    <row r="36" spans="1:28" ht="12" customHeight="1" x14ac:dyDescent="0.2">
      <c r="A36" s="10"/>
      <c r="B36" s="13"/>
      <c r="C36" s="11"/>
      <c r="D36" s="10"/>
      <c r="E36" s="13"/>
      <c r="F36" s="10"/>
      <c r="G36" s="13"/>
      <c r="H36" s="13"/>
      <c r="I36" s="10"/>
      <c r="J36" s="10"/>
      <c r="K36" s="13"/>
      <c r="L36" s="13"/>
      <c r="M36" s="13"/>
      <c r="N36" s="13"/>
      <c r="O36" s="13"/>
      <c r="P36" s="13"/>
      <c r="Q36" s="16"/>
      <c r="R36" s="16"/>
      <c r="S36" s="16"/>
      <c r="T36" s="16"/>
      <c r="U36" s="16"/>
      <c r="V36" s="16"/>
      <c r="W36" s="16"/>
      <c r="X36" s="16"/>
      <c r="Y36" s="16"/>
    </row>
    <row r="37" spans="1:28" ht="12" customHeight="1" x14ac:dyDescent="0.2">
      <c r="A37" s="29"/>
      <c r="B37" s="25"/>
      <c r="C37" s="11"/>
      <c r="D37" s="10"/>
      <c r="E37" s="13"/>
      <c r="F37" s="10"/>
      <c r="G37" s="13"/>
      <c r="H37" s="13"/>
      <c r="I37" s="10"/>
      <c r="J37" s="10"/>
      <c r="K37" s="13"/>
      <c r="L37" s="13"/>
      <c r="M37" s="13"/>
      <c r="N37" s="13"/>
      <c r="O37" s="13"/>
      <c r="P37" s="13"/>
      <c r="Q37" s="16"/>
      <c r="R37" s="16"/>
      <c r="S37" s="16"/>
      <c r="T37" s="16"/>
      <c r="U37" s="16"/>
      <c r="V37" s="16"/>
      <c r="W37" s="16"/>
      <c r="X37" s="16"/>
      <c r="Y37" s="16"/>
    </row>
    <row r="38" spans="1:28" ht="12" customHeight="1" x14ac:dyDescent="0.2">
      <c r="A38" s="29"/>
      <c r="B38" s="25"/>
      <c r="C38" s="11"/>
      <c r="D38" s="10"/>
      <c r="E38" s="13"/>
      <c r="F38" s="10"/>
      <c r="G38" s="13"/>
      <c r="H38" s="13"/>
      <c r="I38" s="10"/>
      <c r="J38" s="10"/>
      <c r="K38" s="13"/>
      <c r="L38" s="13"/>
      <c r="M38" s="13"/>
      <c r="N38" s="13"/>
      <c r="O38" s="13"/>
      <c r="P38" s="13"/>
      <c r="Q38" s="16"/>
      <c r="R38" s="16"/>
      <c r="S38" s="16"/>
      <c r="T38" s="16"/>
      <c r="U38" s="16"/>
      <c r="V38" s="16"/>
      <c r="W38" s="16"/>
      <c r="X38" s="16"/>
      <c r="Y38" s="9"/>
    </row>
    <row r="39" spans="1:28" ht="12" customHeight="1" x14ac:dyDescent="0.2">
      <c r="A39" s="19"/>
      <c r="B39" s="20"/>
      <c r="C39" s="21"/>
      <c r="D39" s="8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6"/>
      <c r="R39" s="16"/>
      <c r="S39" s="16"/>
      <c r="T39" s="16"/>
      <c r="U39" s="16"/>
    </row>
    <row r="40" spans="1:28" ht="12" customHeight="1" x14ac:dyDescent="0.2"/>
    <row r="41" spans="1:28" ht="12" customHeight="1" x14ac:dyDescent="0.2"/>
    <row r="42" spans="1:28" ht="12" customHeight="1" x14ac:dyDescent="0.2"/>
    <row r="43" spans="1:28" ht="12" customHeight="1" x14ac:dyDescent="0.2"/>
    <row r="44" spans="1:28" ht="12" customHeight="1" x14ac:dyDescent="0.2"/>
    <row r="45" spans="1:28" ht="12" customHeight="1" x14ac:dyDescent="0.2"/>
    <row r="46" spans="1:28" ht="12" customHeight="1" x14ac:dyDescent="0.2"/>
    <row r="47" spans="1:28" ht="12" customHeight="1" x14ac:dyDescent="0.2"/>
    <row r="48" spans="1:2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222" spans="1:28" x14ac:dyDescent="0.2">
      <c r="X222" s="250"/>
      <c r="Y222" s="250"/>
      <c r="Z222" s="250"/>
      <c r="AA222" s="250"/>
      <c r="AB222" s="250"/>
    </row>
    <row r="223" spans="1:28" s="250" customFormat="1" x14ac:dyDescent="0.2">
      <c r="A223" s="238"/>
      <c r="B223" s="238"/>
      <c r="C223" s="238"/>
      <c r="D223" s="238"/>
      <c r="E223" s="238"/>
      <c r="F223" s="247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  <c r="R223" s="248"/>
      <c r="S223" s="249"/>
      <c r="T223" s="238"/>
      <c r="U223" s="238"/>
      <c r="V223" s="238"/>
      <c r="W223" s="238"/>
    </row>
    <row r="224" spans="1:28" s="250" customFormat="1" x14ac:dyDescent="0.2">
      <c r="A224" s="238"/>
      <c r="B224" s="238"/>
      <c r="C224" s="238"/>
      <c r="D224" s="238"/>
      <c r="E224" s="238"/>
      <c r="F224" s="247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  <c r="R224" s="248"/>
      <c r="S224" s="249"/>
      <c r="T224" s="238"/>
      <c r="U224" s="238"/>
      <c r="V224" s="238"/>
      <c r="W224" s="238"/>
      <c r="X224" s="238"/>
      <c r="Y224" s="238"/>
      <c r="Z224" s="238"/>
      <c r="AA224" s="238"/>
      <c r="AB224" s="238"/>
    </row>
    <row r="227" spans="1:28" x14ac:dyDescent="0.2">
      <c r="X227" s="250"/>
      <c r="Y227" s="250"/>
      <c r="Z227" s="250"/>
      <c r="AA227" s="250"/>
      <c r="AB227" s="250"/>
    </row>
    <row r="228" spans="1:28" s="250" customFormat="1" x14ac:dyDescent="0.2">
      <c r="A228" s="238"/>
      <c r="B228" s="238"/>
      <c r="C228" s="238"/>
      <c r="D228" s="238"/>
      <c r="E228" s="238"/>
      <c r="F228" s="247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  <c r="R228" s="248"/>
      <c r="S228" s="249"/>
      <c r="T228" s="238"/>
      <c r="U228" s="238"/>
      <c r="V228" s="238"/>
      <c r="W228" s="238"/>
      <c r="X228" s="238"/>
      <c r="Y228" s="238"/>
      <c r="Z228" s="238"/>
      <c r="AA228" s="238"/>
      <c r="AB228" s="238"/>
    </row>
  </sheetData>
  <mergeCells count="20">
    <mergeCell ref="A1:A2"/>
    <mergeCell ref="B1:C2"/>
    <mergeCell ref="D1:E2"/>
    <mergeCell ref="F1:F2"/>
    <mergeCell ref="D4:E4"/>
    <mergeCell ref="V1:V2"/>
    <mergeCell ref="X1:X2"/>
    <mergeCell ref="Y1:Z2"/>
    <mergeCell ref="AA1:AA2"/>
    <mergeCell ref="D3:E3"/>
    <mergeCell ref="G1:R2"/>
    <mergeCell ref="S1:U1"/>
    <mergeCell ref="W1:W2"/>
    <mergeCell ref="AC11:AD11"/>
    <mergeCell ref="D7:E7"/>
    <mergeCell ref="A11:E11"/>
    <mergeCell ref="AA11:AB11"/>
    <mergeCell ref="D5:E5"/>
    <mergeCell ref="D6:E6"/>
    <mergeCell ref="D9:E9"/>
  </mergeCells>
  <pageMargins left="0.74803149606299213" right="0.19685039370078741" top="1.1023622047244095" bottom="0.39370078740157483" header="0.51181102362204722" footer="0.31496062992125984"/>
  <pageSetup paperSize="9" orientation="landscape" r:id="rId1"/>
  <headerFooter alignWithMargins="0">
    <oddHeader>&amp;L&amp;"Arial CE,Tučné"Litomyšlská nemocnice&amp;R&amp;"Arial CE,Tučné"Příloha 1 Servisní smlouvy
&amp;"Arial CE,Obyčejné"strana &amp;P/&amp;N</oddHeader>
  </headerFooter>
  <ignoredErrors>
    <ignoredError sqref="F7:F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29"/>
  <sheetViews>
    <sheetView zoomScale="130" zoomScaleNormal="130" workbookViewId="0">
      <selection activeCell="X28" sqref="X28"/>
    </sheetView>
  </sheetViews>
  <sheetFormatPr defaultColWidth="7.85546875" defaultRowHeight="12" x14ac:dyDescent="0.2"/>
  <cols>
    <col min="1" max="1" width="15.42578125" style="238" customWidth="1"/>
    <col min="2" max="2" width="16.85546875" style="238" customWidth="1"/>
    <col min="3" max="3" width="8.28515625" style="238" customWidth="1"/>
    <col min="4" max="4" width="6.7109375" style="238" customWidth="1"/>
    <col min="5" max="5" width="11" style="238" customWidth="1"/>
    <col min="6" max="6" width="7.5703125" style="247" customWidth="1"/>
    <col min="7" max="18" width="2.28515625" style="248" customWidth="1"/>
    <col min="19" max="19" width="6.7109375" style="249" customWidth="1"/>
    <col min="20" max="25" width="6.7109375" style="238" customWidth="1"/>
    <col min="26" max="27" width="8.7109375" style="238" customWidth="1"/>
    <col min="28" max="28" width="6.7109375" style="238" customWidth="1"/>
    <col min="29" max="16384" width="7.85546875" style="238"/>
  </cols>
  <sheetData>
    <row r="1" spans="1:38" s="192" customFormat="1" ht="15.75" customHeight="1" x14ac:dyDescent="0.2">
      <c r="A1" s="620" t="s">
        <v>142</v>
      </c>
      <c r="B1" s="622" t="s">
        <v>168</v>
      </c>
      <c r="C1" s="623"/>
      <c r="D1" s="622" t="s">
        <v>53</v>
      </c>
      <c r="E1" s="623"/>
      <c r="F1" s="626" t="s">
        <v>38</v>
      </c>
      <c r="G1" s="609" t="s">
        <v>39</v>
      </c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1"/>
      <c r="S1" s="615" t="s">
        <v>143</v>
      </c>
      <c r="T1" s="616"/>
      <c r="U1" s="617"/>
      <c r="V1" s="645" t="s">
        <v>86</v>
      </c>
      <c r="W1" s="598" t="s">
        <v>40</v>
      </c>
      <c r="X1" s="643" t="s">
        <v>48</v>
      </c>
      <c r="Y1" s="648" t="s">
        <v>49</v>
      </c>
      <c r="Z1" s="602" t="s">
        <v>144</v>
      </c>
      <c r="AA1" s="603"/>
      <c r="AB1" s="637" t="s">
        <v>42</v>
      </c>
    </row>
    <row r="2" spans="1:38" s="192" customFormat="1" ht="30.75" customHeight="1" thickBot="1" x14ac:dyDescent="0.25">
      <c r="A2" s="621"/>
      <c r="B2" s="624"/>
      <c r="C2" s="625"/>
      <c r="D2" s="624"/>
      <c r="E2" s="625"/>
      <c r="F2" s="627"/>
      <c r="G2" s="612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4"/>
      <c r="S2" s="193" t="s">
        <v>16</v>
      </c>
      <c r="T2" s="194" t="s">
        <v>17</v>
      </c>
      <c r="U2" s="195" t="s">
        <v>15</v>
      </c>
      <c r="V2" s="646"/>
      <c r="W2" s="599"/>
      <c r="X2" s="644"/>
      <c r="Y2" s="649"/>
      <c r="Z2" s="604"/>
      <c r="AA2" s="605"/>
      <c r="AB2" s="638"/>
    </row>
    <row r="3" spans="1:38" s="209" customFormat="1" ht="12" customHeight="1" thickBot="1" x14ac:dyDescent="0.25">
      <c r="A3" s="196" t="s">
        <v>145</v>
      </c>
      <c r="B3" s="197"/>
      <c r="C3" s="197"/>
      <c r="D3" s="608"/>
      <c r="E3" s="608"/>
      <c r="F3" s="198"/>
      <c r="G3" s="199" t="s">
        <v>0</v>
      </c>
      <c r="H3" s="200" t="s">
        <v>1</v>
      </c>
      <c r="I3" s="200" t="s">
        <v>2</v>
      </c>
      <c r="J3" s="200" t="s">
        <v>3</v>
      </c>
      <c r="K3" s="200" t="s">
        <v>4</v>
      </c>
      <c r="L3" s="200" t="s">
        <v>5</v>
      </c>
      <c r="M3" s="200" t="s">
        <v>6</v>
      </c>
      <c r="N3" s="200" t="s">
        <v>7</v>
      </c>
      <c r="O3" s="200" t="s">
        <v>8</v>
      </c>
      <c r="P3" s="200" t="s">
        <v>9</v>
      </c>
      <c r="Q3" s="200" t="s">
        <v>10</v>
      </c>
      <c r="R3" s="201" t="s">
        <v>36</v>
      </c>
      <c r="S3" s="202" t="s">
        <v>11</v>
      </c>
      <c r="T3" s="203" t="s">
        <v>11</v>
      </c>
      <c r="U3" s="204" t="s">
        <v>11</v>
      </c>
      <c r="V3" s="263" t="s">
        <v>44</v>
      </c>
      <c r="W3" s="205" t="s">
        <v>43</v>
      </c>
      <c r="X3" s="460" t="s">
        <v>43</v>
      </c>
      <c r="Y3" s="482" t="s">
        <v>43</v>
      </c>
      <c r="Z3" s="206" t="s">
        <v>43</v>
      </c>
      <c r="AA3" s="207" t="s">
        <v>44</v>
      </c>
      <c r="AB3" s="208" t="s">
        <v>146</v>
      </c>
    </row>
    <row r="4" spans="1:38" s="212" customFormat="1" ht="12" customHeight="1" thickTop="1" x14ac:dyDescent="0.2">
      <c r="A4" s="341" t="s">
        <v>147</v>
      </c>
      <c r="B4" s="210" t="s">
        <v>219</v>
      </c>
      <c r="C4" s="260"/>
      <c r="D4" s="650" t="s">
        <v>170</v>
      </c>
      <c r="E4" s="651"/>
      <c r="F4" s="211">
        <v>5181121</v>
      </c>
      <c r="G4" s="419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1"/>
      <c r="S4" s="351"/>
      <c r="T4" s="352"/>
      <c r="U4" s="353"/>
      <c r="V4" s="372"/>
      <c r="W4" s="354"/>
      <c r="X4" s="461"/>
      <c r="Y4" s="355"/>
      <c r="Z4" s="365">
        <f>2*S4+T4+U4+W4+Y4+12*V4</f>
        <v>0</v>
      </c>
      <c r="AA4" s="366">
        <f>Z4/12</f>
        <v>0</v>
      </c>
      <c r="AB4" s="449"/>
    </row>
    <row r="5" spans="1:38" s="212" customFormat="1" ht="12" customHeight="1" x14ac:dyDescent="0.2">
      <c r="A5" s="342" t="s">
        <v>147</v>
      </c>
      <c r="B5" s="216" t="s">
        <v>219</v>
      </c>
      <c r="C5" s="261"/>
      <c r="D5" s="647" t="s">
        <v>170</v>
      </c>
      <c r="E5" s="636"/>
      <c r="F5" s="213">
        <v>5181122</v>
      </c>
      <c r="G5" s="419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1"/>
      <c r="S5" s="351"/>
      <c r="T5" s="352"/>
      <c r="U5" s="353"/>
      <c r="V5" s="372"/>
      <c r="W5" s="354"/>
      <c r="X5" s="461"/>
      <c r="Y5" s="355"/>
      <c r="Z5" s="367">
        <f>2*S5+T5+U5+W5+Y5+12*V5</f>
        <v>0</v>
      </c>
      <c r="AA5" s="368">
        <f>Z5/12</f>
        <v>0</v>
      </c>
      <c r="AB5" s="449"/>
    </row>
    <row r="6" spans="1:38" s="212" customFormat="1" ht="12" customHeight="1" x14ac:dyDescent="0.2">
      <c r="A6" s="342" t="s">
        <v>147</v>
      </c>
      <c r="B6" s="216" t="s">
        <v>172</v>
      </c>
      <c r="C6" s="261"/>
      <c r="D6" s="647" t="s">
        <v>171</v>
      </c>
      <c r="E6" s="636"/>
      <c r="F6" s="213">
        <v>160964</v>
      </c>
      <c r="G6" s="419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1"/>
      <c r="S6" s="351"/>
      <c r="T6" s="352"/>
      <c r="U6" s="353"/>
      <c r="V6" s="372"/>
      <c r="W6" s="354"/>
      <c r="X6" s="461"/>
      <c r="Y6" s="355"/>
      <c r="Z6" s="367">
        <f>2*S6+T6+U6+W6+Y6+12*V6</f>
        <v>0</v>
      </c>
      <c r="AA6" s="368">
        <f t="shared" ref="AA6:AA9" si="0">Z6/12</f>
        <v>0</v>
      </c>
      <c r="AB6" s="449"/>
    </row>
    <row r="7" spans="1:38" s="212" customFormat="1" ht="12" customHeight="1" x14ac:dyDescent="0.2">
      <c r="A7" s="502" t="s">
        <v>162</v>
      </c>
      <c r="B7" s="503" t="s">
        <v>246</v>
      </c>
      <c r="C7" s="541"/>
      <c r="D7" s="505" t="s">
        <v>248</v>
      </c>
      <c r="E7" s="506"/>
      <c r="F7" s="542">
        <v>11204</v>
      </c>
      <c r="G7" s="419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1"/>
      <c r="S7" s="351"/>
      <c r="T7" s="352"/>
      <c r="U7" s="353"/>
      <c r="V7" s="540"/>
      <c r="W7" s="427"/>
      <c r="X7" s="462"/>
      <c r="Y7" s="364"/>
      <c r="Z7" s="367"/>
      <c r="AA7" s="368"/>
      <c r="AB7" s="543"/>
    </row>
    <row r="8" spans="1:38" s="212" customFormat="1" ht="12" customHeight="1" x14ac:dyDescent="0.2">
      <c r="A8" s="342" t="s">
        <v>162</v>
      </c>
      <c r="B8" s="216" t="s">
        <v>173</v>
      </c>
      <c r="C8" s="261"/>
      <c r="D8" s="592" t="s">
        <v>174</v>
      </c>
      <c r="E8" s="593"/>
      <c r="F8" s="213">
        <v>162503</v>
      </c>
      <c r="G8" s="419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1"/>
      <c r="S8" s="425"/>
      <c r="T8" s="426"/>
      <c r="U8" s="356"/>
      <c r="V8" s="446"/>
      <c r="W8" s="427"/>
      <c r="X8" s="462"/>
      <c r="Y8" s="364"/>
      <c r="Z8" s="367">
        <f>2*S8+T8+U8+W8+Y8</f>
        <v>0</v>
      </c>
      <c r="AA8" s="368">
        <f t="shared" si="0"/>
        <v>0</v>
      </c>
      <c r="AB8" s="373"/>
    </row>
    <row r="9" spans="1:38" s="212" customFormat="1" ht="12" customHeight="1" x14ac:dyDescent="0.2">
      <c r="A9" s="342" t="s">
        <v>162</v>
      </c>
      <c r="B9" s="216" t="s">
        <v>173</v>
      </c>
      <c r="C9" s="262"/>
      <c r="D9" s="592" t="s">
        <v>174</v>
      </c>
      <c r="E9" s="593"/>
      <c r="F9" s="217" t="s">
        <v>175</v>
      </c>
      <c r="G9" s="419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1"/>
      <c r="S9" s="425"/>
      <c r="T9" s="426"/>
      <c r="U9" s="356"/>
      <c r="V9" s="447"/>
      <c r="W9" s="354"/>
      <c r="X9" s="461"/>
      <c r="Y9" s="355"/>
      <c r="Z9" s="367">
        <f>2*S9+T9+U9+W9+Y9</f>
        <v>0</v>
      </c>
      <c r="AA9" s="368">
        <f t="shared" si="0"/>
        <v>0</v>
      </c>
      <c r="AB9" s="375"/>
    </row>
    <row r="10" spans="1:38" s="212" customFormat="1" ht="12" customHeight="1" thickBot="1" x14ac:dyDescent="0.25">
      <c r="A10" s="343" t="s">
        <v>149</v>
      </c>
      <c r="B10" s="544" t="s">
        <v>220</v>
      </c>
      <c r="C10" s="545"/>
      <c r="D10" s="641" t="s">
        <v>209</v>
      </c>
      <c r="E10" s="642"/>
      <c r="F10" s="546" t="s">
        <v>221</v>
      </c>
      <c r="G10" s="422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4"/>
      <c r="S10" s="428"/>
      <c r="T10" s="429"/>
      <c r="U10" s="358"/>
      <c r="V10" s="448"/>
      <c r="W10" s="357"/>
      <c r="X10" s="463"/>
      <c r="Y10" s="359"/>
      <c r="Z10" s="369">
        <f>2*S10+T10+U10+W10+Y10+Y10</f>
        <v>0</v>
      </c>
      <c r="AA10" s="370">
        <f>Z10/12</f>
        <v>0</v>
      </c>
      <c r="AB10" s="376"/>
    </row>
    <row r="11" spans="1:38" s="212" customFormat="1" ht="12" customHeight="1" x14ac:dyDescent="0.2">
      <c r="F11" s="218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T11" s="220"/>
      <c r="U11" s="221"/>
      <c r="V11" s="221"/>
      <c r="W11" s="222"/>
      <c r="X11" s="222"/>
      <c r="Y11" s="221"/>
      <c r="Z11" s="221"/>
      <c r="AA11" s="221"/>
      <c r="AB11" s="221"/>
    </row>
    <row r="12" spans="1:38" s="212" customFormat="1" ht="12" customHeight="1" x14ac:dyDescent="0.2">
      <c r="A12" s="589" t="s">
        <v>232</v>
      </c>
      <c r="B12" s="590"/>
      <c r="C12" s="590"/>
      <c r="D12" s="590"/>
      <c r="E12" s="591"/>
      <c r="F12" s="218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Y12" s="223" t="s">
        <v>155</v>
      </c>
      <c r="Z12" s="371">
        <f>SUM(Z4:Z10)</f>
        <v>0</v>
      </c>
      <c r="AA12" s="371">
        <f>SUM(AA4:AA10)</f>
        <v>0</v>
      </c>
      <c r="AB12" s="588"/>
      <c r="AC12" s="588"/>
      <c r="AD12" s="588"/>
      <c r="AE12" s="588"/>
    </row>
    <row r="13" spans="1:38" s="212" customFormat="1" ht="12" customHeight="1" x14ac:dyDescent="0.2">
      <c r="F13" s="224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AA13" s="226"/>
      <c r="AB13" s="226"/>
      <c r="AC13" s="226"/>
      <c r="AD13" s="226"/>
      <c r="AE13" s="226"/>
      <c r="AF13" s="226"/>
      <c r="AG13" s="227"/>
      <c r="AH13" s="227"/>
      <c r="AI13" s="228"/>
      <c r="AJ13" s="229"/>
      <c r="AK13" s="229"/>
      <c r="AL13" s="229"/>
    </row>
    <row r="14" spans="1:38" ht="12" customHeight="1" thickBot="1" x14ac:dyDescent="0.25">
      <c r="A14" s="230"/>
      <c r="B14" s="231"/>
      <c r="C14" s="231"/>
      <c r="D14" s="232"/>
      <c r="E14" s="232"/>
      <c r="F14" s="233"/>
      <c r="G14" s="234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35"/>
      <c r="T14" s="236"/>
      <c r="U14" s="235"/>
      <c r="V14" s="235"/>
      <c r="W14" s="237"/>
      <c r="X14" s="237"/>
      <c r="Y14" s="237"/>
      <c r="Z14" s="237"/>
      <c r="AA14" s="237"/>
      <c r="AB14" s="237"/>
      <c r="AC14" s="237"/>
    </row>
    <row r="15" spans="1:38" ht="12" customHeight="1" x14ac:dyDescent="0.2">
      <c r="A15" s="171" t="s">
        <v>19</v>
      </c>
      <c r="B15" s="172"/>
      <c r="C15" s="173" t="s">
        <v>20</v>
      </c>
      <c r="D15" s="174" t="s">
        <v>47</v>
      </c>
      <c r="E15" s="175" t="s">
        <v>21</v>
      </c>
      <c r="F15" s="176"/>
      <c r="G15" s="177"/>
      <c r="H15" s="178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80"/>
      <c r="T15" s="181" t="s">
        <v>22</v>
      </c>
      <c r="U15" s="70"/>
      <c r="V15" s="333" t="s">
        <v>180</v>
      </c>
      <c r="W15" s="10"/>
      <c r="X15" s="10"/>
      <c r="Y15" s="10"/>
      <c r="Z15" s="10"/>
      <c r="AA15" s="31"/>
      <c r="AB15" s="240"/>
      <c r="AC15" s="240"/>
    </row>
    <row r="16" spans="1:38" ht="12" customHeight="1" x14ac:dyDescent="0.2">
      <c r="A16" s="161" t="s">
        <v>91</v>
      </c>
      <c r="B16" s="155"/>
      <c r="C16" s="258" t="s">
        <v>23</v>
      </c>
      <c r="D16" s="258" t="s">
        <v>23</v>
      </c>
      <c r="E16" s="163" t="s">
        <v>163</v>
      </c>
      <c r="F16" s="156"/>
      <c r="G16" s="157"/>
      <c r="H16" s="158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60"/>
      <c r="T16" s="182" t="s">
        <v>23</v>
      </c>
      <c r="U16" s="70"/>
      <c r="V16" s="329"/>
      <c r="W16" s="10" t="s">
        <v>181</v>
      </c>
      <c r="X16" s="10"/>
      <c r="Y16" s="10"/>
      <c r="Z16" s="10"/>
      <c r="AA16" s="31"/>
      <c r="AB16" s="240"/>
      <c r="AC16" s="240"/>
    </row>
    <row r="17" spans="1:29" ht="12" customHeight="1" x14ac:dyDescent="0.2">
      <c r="A17" s="74" t="s">
        <v>75</v>
      </c>
      <c r="B17" s="37"/>
      <c r="C17" s="511" t="s">
        <v>23</v>
      </c>
      <c r="D17" s="511" t="s">
        <v>23</v>
      </c>
      <c r="E17" s="526" t="s">
        <v>24</v>
      </c>
      <c r="F17" s="527"/>
      <c r="G17" s="528"/>
      <c r="H17" s="529"/>
      <c r="I17" s="530"/>
      <c r="J17" s="530"/>
      <c r="K17" s="530"/>
      <c r="L17" s="529"/>
      <c r="M17" s="530"/>
      <c r="N17" s="529"/>
      <c r="O17" s="530"/>
      <c r="P17" s="530"/>
      <c r="Q17" s="529"/>
      <c r="R17" s="529"/>
      <c r="S17" s="531"/>
      <c r="T17" s="532" t="s">
        <v>18</v>
      </c>
      <c r="U17" s="49"/>
      <c r="V17" s="330"/>
      <c r="W17" s="43" t="s">
        <v>178</v>
      </c>
      <c r="X17" s="43"/>
      <c r="Y17" s="10"/>
      <c r="Z17" s="10"/>
      <c r="AA17" s="10"/>
      <c r="AB17" s="240"/>
      <c r="AC17" s="240"/>
    </row>
    <row r="18" spans="1:29" ht="12" customHeight="1" x14ac:dyDescent="0.2">
      <c r="A18" s="74" t="s">
        <v>76</v>
      </c>
      <c r="B18" s="37"/>
      <c r="C18" s="95" t="s">
        <v>18</v>
      </c>
      <c r="D18" s="97" t="s">
        <v>18</v>
      </c>
      <c r="E18" s="42" t="s">
        <v>24</v>
      </c>
      <c r="F18" s="85"/>
      <c r="G18" s="38"/>
      <c r="H18" s="39"/>
      <c r="I18" s="40"/>
      <c r="J18" s="40"/>
      <c r="K18" s="40"/>
      <c r="L18" s="39"/>
      <c r="M18" s="40"/>
      <c r="N18" s="39"/>
      <c r="O18" s="40"/>
      <c r="P18" s="40"/>
      <c r="Q18" s="39"/>
      <c r="R18" s="39"/>
      <c r="S18" s="41"/>
      <c r="T18" s="75" t="s">
        <v>18</v>
      </c>
      <c r="U18" s="49"/>
      <c r="V18" s="270"/>
      <c r="W18" s="10" t="s">
        <v>184</v>
      </c>
      <c r="X18" s="10"/>
      <c r="Y18" s="14"/>
      <c r="Z18" s="10"/>
      <c r="AA18" s="10"/>
      <c r="AB18" s="239"/>
      <c r="AC18" s="240"/>
    </row>
    <row r="19" spans="1:29" ht="12" customHeight="1" x14ac:dyDescent="0.2">
      <c r="A19" s="74" t="s">
        <v>77</v>
      </c>
      <c r="B19" s="37"/>
      <c r="C19" s="95" t="s">
        <v>18</v>
      </c>
      <c r="D19" s="97" t="s">
        <v>18</v>
      </c>
      <c r="E19" s="42" t="s">
        <v>24</v>
      </c>
      <c r="F19" s="85"/>
      <c r="G19" s="38"/>
      <c r="H19" s="39"/>
      <c r="I19" s="40"/>
      <c r="J19" s="40"/>
      <c r="K19" s="40"/>
      <c r="L19" s="39"/>
      <c r="M19" s="40"/>
      <c r="N19" s="39"/>
      <c r="O19" s="40"/>
      <c r="P19" s="40"/>
      <c r="Q19" s="39"/>
      <c r="R19" s="39"/>
      <c r="S19" s="41"/>
      <c r="T19" s="75" t="s">
        <v>18</v>
      </c>
      <c r="U19" s="49"/>
      <c r="V19" s="334"/>
      <c r="W19" s="10" t="s">
        <v>183</v>
      </c>
      <c r="X19" s="10"/>
      <c r="Y19" s="14"/>
      <c r="Z19" s="10"/>
      <c r="AA19" s="10"/>
      <c r="AB19" s="239"/>
      <c r="AC19" s="240"/>
    </row>
    <row r="20" spans="1:29" ht="12" customHeight="1" x14ac:dyDescent="0.2">
      <c r="A20" s="74" t="s">
        <v>50</v>
      </c>
      <c r="B20" s="37"/>
      <c r="C20" s="165" t="s">
        <v>23</v>
      </c>
      <c r="D20" s="166" t="s">
        <v>23</v>
      </c>
      <c r="E20" s="42" t="s">
        <v>141</v>
      </c>
      <c r="F20" s="85"/>
      <c r="G20" s="38"/>
      <c r="H20" s="39"/>
      <c r="I20" s="40"/>
      <c r="J20" s="40"/>
      <c r="K20" s="40"/>
      <c r="L20" s="39"/>
      <c r="M20" s="40"/>
      <c r="N20" s="39"/>
      <c r="O20" s="40"/>
      <c r="P20" s="40"/>
      <c r="Q20" s="39"/>
      <c r="R20" s="39"/>
      <c r="S20" s="41"/>
      <c r="T20" s="168" t="s">
        <v>23</v>
      </c>
      <c r="U20" s="49"/>
      <c r="V20" s="332"/>
      <c r="W20" s="10" t="s">
        <v>182</v>
      </c>
      <c r="X20" s="10"/>
      <c r="Y20" s="14"/>
      <c r="Z20" s="10"/>
      <c r="AA20" s="10"/>
      <c r="AB20" s="239"/>
      <c r="AC20" s="240"/>
    </row>
    <row r="21" spans="1:29" ht="12" customHeight="1" x14ac:dyDescent="0.2">
      <c r="A21" s="153" t="s">
        <v>41</v>
      </c>
      <c r="B21" s="37"/>
      <c r="C21" s="95" t="s">
        <v>18</v>
      </c>
      <c r="D21" s="97" t="s">
        <v>18</v>
      </c>
      <c r="E21" s="42" t="s">
        <v>51</v>
      </c>
      <c r="F21" s="85"/>
      <c r="G21" s="38"/>
      <c r="H21" s="39"/>
      <c r="I21" s="40"/>
      <c r="J21" s="40"/>
      <c r="K21" s="40"/>
      <c r="L21" s="39"/>
      <c r="M21" s="40"/>
      <c r="N21" s="39"/>
      <c r="O21" s="40"/>
      <c r="P21" s="40"/>
      <c r="Q21" s="39"/>
      <c r="R21" s="39"/>
      <c r="S21" s="41"/>
      <c r="T21" s="75" t="s">
        <v>18</v>
      </c>
      <c r="U21" s="49"/>
      <c r="V21" s="49"/>
      <c r="W21" s="49"/>
      <c r="X21" s="49"/>
      <c r="Y21" s="49"/>
      <c r="Z21" s="43"/>
      <c r="AA21" s="241"/>
      <c r="AB21" s="239"/>
      <c r="AC21" s="240"/>
    </row>
    <row r="22" spans="1:29" ht="12" customHeight="1" x14ac:dyDescent="0.2">
      <c r="A22" s="74" t="s">
        <v>52</v>
      </c>
      <c r="B22" s="37"/>
      <c r="C22" s="95" t="s">
        <v>18</v>
      </c>
      <c r="D22" s="97" t="s">
        <v>18</v>
      </c>
      <c r="E22" s="42" t="s">
        <v>51</v>
      </c>
      <c r="F22" s="85"/>
      <c r="G22" s="38"/>
      <c r="H22" s="39"/>
      <c r="I22" s="40"/>
      <c r="J22" s="40"/>
      <c r="K22" s="40"/>
      <c r="L22" s="39"/>
      <c r="M22" s="40"/>
      <c r="N22" s="39"/>
      <c r="O22" s="40"/>
      <c r="P22" s="40"/>
      <c r="Q22" s="39"/>
      <c r="R22" s="39"/>
      <c r="S22" s="41"/>
      <c r="T22" s="75" t="s">
        <v>18</v>
      </c>
      <c r="U22" s="49"/>
      <c r="V22" s="49"/>
      <c r="W22" s="49"/>
      <c r="X22" s="49"/>
      <c r="Y22" s="49"/>
      <c r="Z22" s="43"/>
      <c r="AA22" s="233"/>
      <c r="AB22" s="239"/>
      <c r="AC22" s="240"/>
    </row>
    <row r="23" spans="1:29" ht="12" customHeight="1" x14ac:dyDescent="0.2">
      <c r="A23" s="512" t="s">
        <v>202</v>
      </c>
      <c r="B23" s="513"/>
      <c r="C23" s="514" t="s">
        <v>18</v>
      </c>
      <c r="D23" s="515" t="s">
        <v>18</v>
      </c>
      <c r="E23" s="516" t="s">
        <v>51</v>
      </c>
      <c r="F23" s="517"/>
      <c r="G23" s="518"/>
      <c r="H23" s="519"/>
      <c r="I23" s="520"/>
      <c r="J23" s="520"/>
      <c r="K23" s="520"/>
      <c r="L23" s="519"/>
      <c r="M23" s="520"/>
      <c r="N23" s="519"/>
      <c r="O23" s="520"/>
      <c r="P23" s="520"/>
      <c r="Q23" s="519"/>
      <c r="R23" s="519"/>
      <c r="S23" s="521"/>
      <c r="T23" s="522" t="s">
        <v>18</v>
      </c>
      <c r="U23" s="49"/>
      <c r="V23" s="49"/>
      <c r="W23" s="49"/>
      <c r="X23" s="49"/>
      <c r="Y23" s="49"/>
      <c r="Z23" s="43"/>
      <c r="AA23" s="233"/>
      <c r="AB23" s="239"/>
      <c r="AC23" s="240"/>
    </row>
    <row r="24" spans="1:29" ht="12" customHeight="1" x14ac:dyDescent="0.2">
      <c r="A24" s="74" t="s">
        <v>84</v>
      </c>
      <c r="B24" s="37"/>
      <c r="C24" s="165" t="s">
        <v>18</v>
      </c>
      <c r="D24" s="166" t="s">
        <v>18</v>
      </c>
      <c r="E24" s="42" t="s">
        <v>169</v>
      </c>
      <c r="F24" s="85"/>
      <c r="G24" s="38"/>
      <c r="H24" s="39"/>
      <c r="I24" s="40"/>
      <c r="J24" s="40"/>
      <c r="K24" s="40"/>
      <c r="L24" s="39"/>
      <c r="M24" s="40"/>
      <c r="N24" s="39"/>
      <c r="O24" s="40"/>
      <c r="P24" s="40"/>
      <c r="Q24" s="39"/>
      <c r="R24" s="39"/>
      <c r="S24" s="41"/>
      <c r="T24" s="168" t="s">
        <v>23</v>
      </c>
      <c r="U24" s="49"/>
      <c r="V24" s="49"/>
      <c r="W24" s="49"/>
      <c r="X24" s="49"/>
      <c r="Y24" s="49"/>
      <c r="Z24" s="43"/>
      <c r="AA24" s="242"/>
      <c r="AB24" s="239"/>
      <c r="AC24" s="240"/>
    </row>
    <row r="25" spans="1:29" ht="12" customHeight="1" x14ac:dyDescent="0.2">
      <c r="A25" s="74" t="s">
        <v>25</v>
      </c>
      <c r="B25" s="37"/>
      <c r="C25" s="95" t="s">
        <v>18</v>
      </c>
      <c r="D25" s="166" t="s">
        <v>23</v>
      </c>
      <c r="E25" s="42" t="s">
        <v>176</v>
      </c>
      <c r="F25" s="85"/>
      <c r="G25" s="38"/>
      <c r="H25" s="39"/>
      <c r="I25" s="378"/>
      <c r="J25" s="378"/>
      <c r="K25" s="378"/>
      <c r="L25" s="377"/>
      <c r="M25" s="378"/>
      <c r="N25" s="377"/>
      <c r="O25" s="378"/>
      <c r="P25" s="378"/>
      <c r="Q25" s="39"/>
      <c r="R25" s="39"/>
      <c r="S25" s="41"/>
      <c r="T25" s="169" t="s">
        <v>23</v>
      </c>
      <c r="U25" s="100"/>
      <c r="V25" s="100"/>
      <c r="W25" s="100"/>
      <c r="X25" s="100"/>
      <c r="Y25" s="100"/>
      <c r="Z25" s="36"/>
      <c r="AA25" s="243"/>
      <c r="AB25" s="243"/>
      <c r="AC25" s="243"/>
    </row>
    <row r="26" spans="1:29" ht="12" customHeight="1" thickBot="1" x14ac:dyDescent="0.25">
      <c r="A26" s="76" t="s">
        <v>26</v>
      </c>
      <c r="B26" s="77"/>
      <c r="C26" s="96" t="s">
        <v>18</v>
      </c>
      <c r="D26" s="167" t="s">
        <v>23</v>
      </c>
      <c r="E26" s="78" t="s">
        <v>157</v>
      </c>
      <c r="F26" s="86"/>
      <c r="G26" s="79"/>
      <c r="H26" s="80"/>
      <c r="I26" s="81"/>
      <c r="J26" s="81"/>
      <c r="K26" s="81"/>
      <c r="L26" s="80"/>
      <c r="M26" s="81"/>
      <c r="N26" s="80"/>
      <c r="O26" s="81"/>
      <c r="P26" s="81"/>
      <c r="Q26" s="80"/>
      <c r="R26" s="80"/>
      <c r="S26" s="82"/>
      <c r="T26" s="83" t="s">
        <v>18</v>
      </c>
      <c r="U26" s="62"/>
      <c r="V26" s="62"/>
      <c r="W26" s="62"/>
      <c r="X26" s="62"/>
      <c r="Y26" s="62"/>
      <c r="Z26" s="36"/>
      <c r="AA26" s="243"/>
      <c r="AB26" s="243"/>
      <c r="AC26" s="243"/>
    </row>
    <row r="27" spans="1:29" ht="12" customHeight="1" x14ac:dyDescent="0.2">
      <c r="A27" s="43"/>
      <c r="B27" s="11"/>
      <c r="C27" s="44"/>
      <c r="D27" s="44"/>
      <c r="E27" s="45"/>
      <c r="F27" s="46"/>
      <c r="G27" s="47"/>
      <c r="H27" s="47"/>
      <c r="I27" s="47"/>
      <c r="J27" s="46"/>
      <c r="K27" s="47"/>
      <c r="L27" s="46"/>
      <c r="M27" s="47"/>
      <c r="N27" s="47"/>
      <c r="O27" s="46"/>
      <c r="P27" s="13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243"/>
      <c r="AB27" s="243"/>
      <c r="AC27" s="243"/>
    </row>
    <row r="28" spans="1:29" ht="12" customHeight="1" x14ac:dyDescent="0.2">
      <c r="A28" s="48" t="s">
        <v>27</v>
      </c>
      <c r="B28" s="49" t="s">
        <v>28</v>
      </c>
      <c r="C28" s="430"/>
      <c r="D28" s="58"/>
      <c r="E28" s="59" t="s">
        <v>14</v>
      </c>
      <c r="F28" s="238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243"/>
      <c r="AB28" s="243"/>
      <c r="AC28" s="243"/>
    </row>
    <row r="29" spans="1:29" ht="12" customHeight="1" x14ac:dyDescent="0.2">
      <c r="A29" s="48"/>
      <c r="B29" s="49" t="s">
        <v>29</v>
      </c>
      <c r="C29" s="430"/>
      <c r="D29" s="58"/>
      <c r="E29" s="43" t="s">
        <v>34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2"/>
      <c r="R29" s="62"/>
      <c r="S29" s="62"/>
      <c r="T29" s="62"/>
      <c r="U29" s="62"/>
      <c r="V29" s="62"/>
      <c r="W29" s="62"/>
      <c r="X29" s="62"/>
      <c r="Y29" s="62"/>
      <c r="Z29" s="63"/>
      <c r="AA29" s="243"/>
      <c r="AB29" s="243"/>
      <c r="AC29" s="243"/>
    </row>
    <row r="30" spans="1:29" ht="12" customHeight="1" x14ac:dyDescent="0.2">
      <c r="A30" s="66"/>
      <c r="B30" s="66" t="s">
        <v>30</v>
      </c>
      <c r="C30" s="430"/>
      <c r="D30" s="49"/>
      <c r="E30" s="251" t="s">
        <v>156</v>
      </c>
      <c r="F30" s="238"/>
      <c r="G30" s="67"/>
      <c r="H30" s="67"/>
      <c r="I30" s="66"/>
      <c r="J30" s="67"/>
      <c r="K30" s="67"/>
      <c r="L30" s="67"/>
      <c r="M30" s="67"/>
      <c r="N30" s="67"/>
      <c r="O30" s="67"/>
      <c r="P30" s="67"/>
      <c r="Q30" s="66"/>
      <c r="R30" s="66"/>
      <c r="S30" s="66"/>
      <c r="T30" s="66"/>
      <c r="U30" s="66"/>
      <c r="V30" s="66"/>
      <c r="W30" s="66"/>
      <c r="X30" s="66"/>
      <c r="Y30" s="66"/>
      <c r="Z30" s="68"/>
      <c r="AA30" s="243"/>
      <c r="AB30" s="243"/>
      <c r="AC30" s="243"/>
    </row>
    <row r="31" spans="1:29" ht="12" customHeight="1" x14ac:dyDescent="0.2">
      <c r="A31" s="50"/>
      <c r="B31" s="1"/>
      <c r="C31" s="276"/>
      <c r="D31" s="6"/>
      <c r="E31" s="3"/>
      <c r="F31" s="3"/>
      <c r="G31" s="3"/>
      <c r="H31" s="3"/>
      <c r="I31" s="1"/>
      <c r="J31" s="3"/>
      <c r="K31" s="3"/>
      <c r="L31" s="3"/>
      <c r="M31" s="3"/>
      <c r="N31" s="3"/>
      <c r="O31" s="3"/>
      <c r="P31" s="3"/>
      <c r="Q31" s="4"/>
      <c r="R31" s="4"/>
      <c r="S31" s="4"/>
      <c r="T31" s="4"/>
      <c r="U31" s="4"/>
      <c r="V31" s="4"/>
      <c r="W31" s="4"/>
      <c r="X31" s="4"/>
      <c r="Y31" s="4"/>
      <c r="Z31" s="2"/>
      <c r="AA31" s="240"/>
      <c r="AB31" s="240"/>
      <c r="AC31" s="240"/>
    </row>
    <row r="32" spans="1:29" ht="12" customHeight="1" x14ac:dyDescent="0.2">
      <c r="A32" s="51" t="s">
        <v>31</v>
      </c>
      <c r="B32" s="19" t="s">
        <v>12</v>
      </c>
      <c r="C32" s="430"/>
      <c r="D32" s="52"/>
      <c r="E32" s="8" t="s">
        <v>32</v>
      </c>
      <c r="F32" s="8"/>
      <c r="G32" s="13"/>
      <c r="H32" s="13"/>
      <c r="I32" s="8"/>
      <c r="J32" s="13"/>
      <c r="K32" s="13"/>
      <c r="L32" s="13"/>
      <c r="M32" s="13"/>
      <c r="N32" s="13"/>
      <c r="O32" s="13"/>
      <c r="P32" s="13"/>
      <c r="Q32" s="16"/>
      <c r="R32" s="16"/>
      <c r="S32" s="16"/>
      <c r="T32" s="16"/>
      <c r="U32" s="16"/>
      <c r="V32" s="16"/>
      <c r="W32" s="16"/>
      <c r="X32" s="16"/>
      <c r="Y32" s="16"/>
      <c r="Z32" s="9"/>
      <c r="AA32" s="244"/>
      <c r="AB32" s="244"/>
      <c r="AC32" s="244"/>
    </row>
    <row r="33" spans="1:29" ht="12" customHeight="1" x14ac:dyDescent="0.2">
      <c r="A33" s="8"/>
      <c r="B33" s="19" t="s">
        <v>33</v>
      </c>
      <c r="C33" s="430"/>
      <c r="D33" s="52"/>
      <c r="E33" s="8" t="s">
        <v>32</v>
      </c>
      <c r="F33" s="8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6"/>
      <c r="R33" s="16"/>
      <c r="S33" s="16"/>
      <c r="T33" s="16"/>
      <c r="U33" s="16"/>
      <c r="V33" s="16"/>
      <c r="W33" s="16"/>
      <c r="X33" s="16"/>
      <c r="Y33" s="16"/>
      <c r="Z33" s="9"/>
      <c r="AA33" s="245"/>
      <c r="AB33" s="245"/>
      <c r="AC33" s="245"/>
    </row>
    <row r="34" spans="1:29" ht="12" customHeight="1" x14ac:dyDescent="0.2">
      <c r="A34" s="50"/>
      <c r="B34" s="54"/>
      <c r="C34" s="53"/>
      <c r="D34" s="50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  <c r="R34" s="56"/>
      <c r="S34" s="56"/>
      <c r="T34" s="56"/>
      <c r="U34" s="56"/>
      <c r="V34" s="56"/>
      <c r="W34" s="56"/>
      <c r="X34" s="56"/>
      <c r="Y34" s="56"/>
      <c r="Z34" s="9"/>
      <c r="AA34" s="237"/>
      <c r="AB34" s="237"/>
      <c r="AC34" s="237"/>
    </row>
    <row r="35" spans="1:29" ht="12" customHeight="1" x14ac:dyDescent="0.2">
      <c r="A35" s="29"/>
      <c r="B35" s="17"/>
      <c r="C35" s="11"/>
      <c r="D35" s="10"/>
      <c r="E35" s="13"/>
      <c r="F35" s="10"/>
      <c r="G35" s="13"/>
      <c r="H35" s="13"/>
      <c r="I35" s="10"/>
      <c r="J35" s="10"/>
      <c r="K35" s="13"/>
      <c r="L35" s="13"/>
      <c r="M35" s="13"/>
      <c r="N35" s="13"/>
      <c r="O35" s="13"/>
      <c r="P35" s="13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44"/>
      <c r="AB35" s="244"/>
      <c r="AC35" s="244"/>
    </row>
    <row r="36" spans="1:29" ht="12" customHeight="1" x14ac:dyDescent="0.2">
      <c r="A36" s="10"/>
      <c r="B36" s="17"/>
      <c r="C36" s="11"/>
      <c r="D36" s="10"/>
      <c r="E36" s="13"/>
      <c r="F36" s="10"/>
      <c r="G36" s="13"/>
      <c r="H36" s="13"/>
      <c r="I36" s="10"/>
      <c r="J36" s="10"/>
      <c r="K36" s="13"/>
      <c r="L36" s="13"/>
      <c r="M36" s="13"/>
      <c r="N36" s="13"/>
      <c r="O36" s="13"/>
      <c r="P36" s="13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37"/>
      <c r="AB36" s="237"/>
      <c r="AC36" s="246"/>
    </row>
    <row r="37" spans="1:29" ht="12" customHeight="1" x14ac:dyDescent="0.2">
      <c r="A37" s="10"/>
      <c r="B37" s="13"/>
      <c r="C37" s="11"/>
      <c r="D37" s="10"/>
      <c r="E37" s="13"/>
      <c r="F37" s="10"/>
      <c r="G37" s="13"/>
      <c r="H37" s="13"/>
      <c r="I37" s="10"/>
      <c r="J37" s="10"/>
      <c r="K37" s="13"/>
      <c r="L37" s="13"/>
      <c r="M37" s="13"/>
      <c r="N37" s="13"/>
      <c r="O37" s="13"/>
      <c r="P37" s="13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9" ht="12" customHeight="1" x14ac:dyDescent="0.2">
      <c r="A38" s="29"/>
      <c r="B38" s="25"/>
      <c r="C38" s="11"/>
      <c r="D38" s="10"/>
      <c r="E38" s="13"/>
      <c r="F38" s="10"/>
      <c r="G38" s="13"/>
      <c r="H38" s="13"/>
      <c r="I38" s="10"/>
      <c r="J38" s="10"/>
      <c r="K38" s="13"/>
      <c r="L38" s="13"/>
      <c r="M38" s="13"/>
      <c r="N38" s="13"/>
      <c r="O38" s="13"/>
      <c r="P38" s="13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9" ht="12" customHeight="1" x14ac:dyDescent="0.2">
      <c r="A39" s="29"/>
      <c r="B39" s="25"/>
      <c r="C39" s="11"/>
      <c r="D39" s="10"/>
      <c r="E39" s="13"/>
      <c r="F39" s="10"/>
      <c r="G39" s="13"/>
      <c r="H39" s="13"/>
      <c r="I39" s="10"/>
      <c r="J39" s="10"/>
      <c r="K39" s="13"/>
      <c r="L39" s="13"/>
      <c r="M39" s="13"/>
      <c r="N39" s="13"/>
      <c r="O39" s="13"/>
      <c r="P39" s="13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9" ht="12" customHeight="1" x14ac:dyDescent="0.2">
      <c r="A40" s="19"/>
      <c r="B40" s="20"/>
      <c r="C40" s="21"/>
      <c r="D40" s="8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6"/>
      <c r="R40" s="16"/>
      <c r="S40" s="16"/>
      <c r="T40" s="16"/>
      <c r="U40" s="16"/>
      <c r="V40" s="16"/>
      <c r="W40" s="16"/>
      <c r="X40" s="16"/>
      <c r="Y40" s="16"/>
      <c r="Z40" s="9"/>
    </row>
    <row r="41" spans="1:29" ht="12" customHeight="1" x14ac:dyDescent="0.2"/>
    <row r="42" spans="1:29" ht="12" customHeight="1" x14ac:dyDescent="0.2"/>
    <row r="43" spans="1:29" ht="12" customHeight="1" x14ac:dyDescent="0.2"/>
    <row r="44" spans="1:29" ht="12" customHeight="1" x14ac:dyDescent="0.2"/>
    <row r="45" spans="1:29" ht="12" customHeight="1" x14ac:dyDescent="0.2"/>
    <row r="46" spans="1:29" ht="12" customHeight="1" x14ac:dyDescent="0.2"/>
    <row r="47" spans="1:29" ht="12" customHeight="1" x14ac:dyDescent="0.2"/>
    <row r="48" spans="1:2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224" spans="1:24" s="250" customFormat="1" x14ac:dyDescent="0.2">
      <c r="A224" s="238"/>
      <c r="B224" s="238"/>
      <c r="C224" s="238"/>
      <c r="D224" s="238"/>
      <c r="E224" s="238"/>
      <c r="F224" s="247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  <c r="R224" s="248"/>
      <c r="S224" s="249"/>
      <c r="T224" s="238"/>
      <c r="U224" s="238"/>
      <c r="V224" s="238"/>
      <c r="W224" s="238"/>
      <c r="X224" s="238"/>
    </row>
    <row r="225" spans="1:24" s="250" customFormat="1" x14ac:dyDescent="0.2">
      <c r="A225" s="238"/>
      <c r="B225" s="238"/>
      <c r="C225" s="238"/>
      <c r="D225" s="238"/>
      <c r="E225" s="238"/>
      <c r="F225" s="247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  <c r="R225" s="248"/>
      <c r="S225" s="249"/>
      <c r="T225" s="238"/>
      <c r="U225" s="238"/>
      <c r="V225" s="238"/>
      <c r="W225" s="238"/>
      <c r="X225" s="238"/>
    </row>
    <row r="229" spans="1:24" s="250" customFormat="1" x14ac:dyDescent="0.2">
      <c r="A229" s="238"/>
      <c r="B229" s="238"/>
      <c r="C229" s="238"/>
      <c r="D229" s="238"/>
      <c r="E229" s="238"/>
      <c r="F229" s="247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  <c r="R229" s="248"/>
      <c r="S229" s="249"/>
      <c r="T229" s="238"/>
      <c r="U229" s="238"/>
      <c r="V229" s="238"/>
      <c r="W229" s="238"/>
      <c r="X229" s="238"/>
    </row>
  </sheetData>
  <mergeCells count="22">
    <mergeCell ref="X1:X2"/>
    <mergeCell ref="S1:U1"/>
    <mergeCell ref="AD12:AE12"/>
    <mergeCell ref="V1:V2"/>
    <mergeCell ref="D9:E9"/>
    <mergeCell ref="D5:E5"/>
    <mergeCell ref="D6:E6"/>
    <mergeCell ref="D8:E8"/>
    <mergeCell ref="A12:E12"/>
    <mergeCell ref="AB12:AC12"/>
    <mergeCell ref="W1:W2"/>
    <mergeCell ref="Y1:Y2"/>
    <mergeCell ref="Z1:AA2"/>
    <mergeCell ref="AB1:AB2"/>
    <mergeCell ref="D3:E3"/>
    <mergeCell ref="D4:E4"/>
    <mergeCell ref="G1:R2"/>
    <mergeCell ref="A1:A2"/>
    <mergeCell ref="D10:E10"/>
    <mergeCell ref="B1:C2"/>
    <mergeCell ref="D1:E2"/>
    <mergeCell ref="F1:F2"/>
  </mergeCells>
  <pageMargins left="0.74803149606299213" right="0.19685039370078741" top="1.1023622047244095" bottom="0.39370078740157483" header="0.51181102362204722" footer="0.31496062992125984"/>
  <pageSetup paperSize="9" orientation="landscape" r:id="rId1"/>
  <headerFooter alignWithMargins="0">
    <oddHeader>&amp;L&amp;"Arial CE,Tučné"Orlickoústecká nemocnice&amp;R&amp;"Arial CE,Tučné"Příloha 1 Servisní smlouvy
&amp;"Arial CE,Obyčejné"strana &amp;P/&amp;N</oddHeader>
  </headerFooter>
  <ignoredErrors>
    <ignoredError sqref="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Pardubice</vt:lpstr>
      <vt:lpstr>Chrudim</vt:lpstr>
      <vt:lpstr>Litomyšl</vt:lpstr>
      <vt:lpstr>Ústí nad Orlicí</vt:lpstr>
      <vt:lpstr>Chrudim!Oblast_tisku</vt:lpstr>
      <vt:lpstr>Litomyšl!Oblast_tisku</vt:lpstr>
      <vt:lpstr>Pardubice!Oblast_tisku</vt:lpstr>
      <vt:lpstr>'Ústí nad Orlicí'!Oblast_tisku</vt:lpstr>
    </vt:vector>
  </TitlesOfParts>
  <Company>BMT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Krcek Jan</dc:creator>
  <cp:lastModifiedBy>Buchtová Martina (PKN-ZAK)</cp:lastModifiedBy>
  <cp:lastPrinted>2016-02-04T14:33:42Z</cp:lastPrinted>
  <dcterms:created xsi:type="dcterms:W3CDTF">2005-08-09T12:19:31Z</dcterms:created>
  <dcterms:modified xsi:type="dcterms:W3CDTF">2024-06-10T08:58:09Z</dcterms:modified>
</cp:coreProperties>
</file>