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STRA\PLOTR\AUTOMATICKÉ MLÝNY - KANCELÁŘE-DPS\DOC+DWG+XLS\"/>
    </mc:Choice>
  </mc:AlternateContent>
  <xr:revisionPtr revIDLastSave="0" documentId="8_{62FB6AA3-B185-414C-824F-D07FAEE4B7E1}" xr6:coauthVersionLast="47" xr6:coauthVersionMax="47" xr10:uidLastSave="{00000000-0000-0000-0000-000000000000}"/>
  <bookViews>
    <workbookView xWindow="32040" yWindow="1290" windowWidth="16530" windowHeight="12165" xr2:uid="{5172D929-B8D3-4B87-8238-DCCE7D79F4A3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3" l="1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2" i="2"/>
  <c r="E163" i="2" s="1"/>
  <c r="L1" i="2"/>
  <c r="I183" i="2"/>
  <c r="H183" i="2"/>
  <c r="I182" i="2"/>
  <c r="H182" i="2"/>
  <c r="I181" i="2"/>
  <c r="G181" i="2"/>
  <c r="E181" i="2"/>
  <c r="I180" i="2"/>
  <c r="H180" i="2"/>
  <c r="G180" i="2"/>
  <c r="E180" i="2"/>
  <c r="I177" i="2"/>
  <c r="H177" i="2"/>
  <c r="G177" i="2"/>
  <c r="E177" i="2"/>
  <c r="I175" i="2"/>
  <c r="H175" i="2"/>
  <c r="G175" i="2"/>
  <c r="E175" i="2"/>
  <c r="I172" i="2"/>
  <c r="H172" i="2"/>
  <c r="G172" i="2"/>
  <c r="E172" i="2"/>
  <c r="I170" i="2"/>
  <c r="H170" i="2"/>
  <c r="G170" i="2"/>
  <c r="E170" i="2"/>
  <c r="I169" i="2"/>
  <c r="H169" i="2"/>
  <c r="G169" i="2"/>
  <c r="E169" i="2"/>
  <c r="I167" i="2"/>
  <c r="H167" i="2"/>
  <c r="G167" i="2"/>
  <c r="E167" i="2"/>
  <c r="G164" i="2"/>
  <c r="H163" i="2"/>
  <c r="I162" i="2"/>
  <c r="G162" i="2"/>
  <c r="E162" i="2"/>
  <c r="I161" i="2"/>
  <c r="H161" i="2"/>
  <c r="G161" i="2"/>
  <c r="E161" i="2"/>
  <c r="I160" i="2"/>
  <c r="H160" i="2"/>
  <c r="G160" i="2"/>
  <c r="E160" i="2"/>
  <c r="I158" i="2"/>
  <c r="H158" i="2"/>
  <c r="G158" i="2"/>
  <c r="E158" i="2"/>
  <c r="I156" i="2"/>
  <c r="H156" i="2"/>
  <c r="G156" i="2"/>
  <c r="E156" i="2"/>
  <c r="I154" i="2"/>
  <c r="H154" i="2"/>
  <c r="G154" i="2"/>
  <c r="E154" i="2"/>
  <c r="I152" i="2"/>
  <c r="H152" i="2"/>
  <c r="G152" i="2"/>
  <c r="E152" i="2"/>
  <c r="I150" i="2"/>
  <c r="H150" i="2"/>
  <c r="G150" i="2"/>
  <c r="E150" i="2"/>
  <c r="I147" i="2"/>
  <c r="H147" i="2"/>
  <c r="G147" i="2"/>
  <c r="E147" i="2"/>
  <c r="I146" i="2"/>
  <c r="H146" i="2"/>
  <c r="G146" i="2"/>
  <c r="E146" i="2"/>
  <c r="I143" i="2"/>
  <c r="H143" i="2"/>
  <c r="G143" i="2"/>
  <c r="E143" i="2"/>
  <c r="I141" i="2"/>
  <c r="H141" i="2"/>
  <c r="G141" i="2"/>
  <c r="E141" i="2"/>
  <c r="I140" i="2"/>
  <c r="H140" i="2"/>
  <c r="G140" i="2"/>
  <c r="E140" i="2"/>
  <c r="I139" i="2"/>
  <c r="H139" i="2"/>
  <c r="G139" i="2"/>
  <c r="E139" i="2"/>
  <c r="I138" i="2"/>
  <c r="H138" i="2"/>
  <c r="G138" i="2"/>
  <c r="E138" i="2"/>
  <c r="I136" i="2"/>
  <c r="H136" i="2"/>
  <c r="G136" i="2"/>
  <c r="E136" i="2"/>
  <c r="I134" i="2"/>
  <c r="H134" i="2"/>
  <c r="G134" i="2"/>
  <c r="E134" i="2"/>
  <c r="I132" i="2"/>
  <c r="H132" i="2"/>
  <c r="G132" i="2"/>
  <c r="E132" i="2"/>
  <c r="I131" i="2"/>
  <c r="H131" i="2"/>
  <c r="G131" i="2"/>
  <c r="E131" i="2"/>
  <c r="I130" i="2"/>
  <c r="H130" i="2"/>
  <c r="G130" i="2"/>
  <c r="E130" i="2"/>
  <c r="I129" i="2"/>
  <c r="H129" i="2"/>
  <c r="G129" i="2"/>
  <c r="E129" i="2"/>
  <c r="I128" i="2"/>
  <c r="H128" i="2"/>
  <c r="G128" i="2"/>
  <c r="E128" i="2"/>
  <c r="I125" i="2"/>
  <c r="H125" i="2"/>
  <c r="G125" i="2"/>
  <c r="E125" i="2"/>
  <c r="I123" i="2"/>
  <c r="H123" i="2"/>
  <c r="G123" i="2"/>
  <c r="E123" i="2"/>
  <c r="I122" i="2"/>
  <c r="H122" i="2"/>
  <c r="G122" i="2"/>
  <c r="E122" i="2"/>
  <c r="I121" i="2"/>
  <c r="H121" i="2"/>
  <c r="G121" i="2"/>
  <c r="E121" i="2"/>
  <c r="I119" i="2"/>
  <c r="H119" i="2"/>
  <c r="G119" i="2"/>
  <c r="E119" i="2"/>
  <c r="I117" i="2"/>
  <c r="H117" i="2"/>
  <c r="G117" i="2"/>
  <c r="E117" i="2"/>
  <c r="I116" i="2"/>
  <c r="H116" i="2"/>
  <c r="G116" i="2"/>
  <c r="E116" i="2"/>
  <c r="I115" i="2"/>
  <c r="H115" i="2"/>
  <c r="G115" i="2"/>
  <c r="E115" i="2"/>
  <c r="I113" i="2"/>
  <c r="H113" i="2"/>
  <c r="G113" i="2"/>
  <c r="E113" i="2"/>
  <c r="I112" i="2"/>
  <c r="H112" i="2"/>
  <c r="G112" i="2"/>
  <c r="E112" i="2"/>
  <c r="I110" i="2"/>
  <c r="H110" i="2"/>
  <c r="G110" i="2"/>
  <c r="E110" i="2"/>
  <c r="I109" i="2"/>
  <c r="H109" i="2"/>
  <c r="G109" i="2"/>
  <c r="E109" i="2"/>
  <c r="I107" i="2"/>
  <c r="H107" i="2"/>
  <c r="G107" i="2"/>
  <c r="E107" i="2"/>
  <c r="I106" i="2"/>
  <c r="H106" i="2"/>
  <c r="G106" i="2"/>
  <c r="E106" i="2"/>
  <c r="I105" i="2"/>
  <c r="H105" i="2"/>
  <c r="G105" i="2"/>
  <c r="E105" i="2"/>
  <c r="I104" i="2"/>
  <c r="H104" i="2"/>
  <c r="G104" i="2"/>
  <c r="E104" i="2"/>
  <c r="I103" i="2"/>
  <c r="H103" i="2"/>
  <c r="G103" i="2"/>
  <c r="E103" i="2"/>
  <c r="I102" i="2"/>
  <c r="H102" i="2"/>
  <c r="G102" i="2"/>
  <c r="E102" i="2"/>
  <c r="I101" i="2"/>
  <c r="H101" i="2"/>
  <c r="G101" i="2"/>
  <c r="E101" i="2"/>
  <c r="I99" i="2"/>
  <c r="H99" i="2"/>
  <c r="G99" i="2"/>
  <c r="E99" i="2"/>
  <c r="I97" i="2"/>
  <c r="H97" i="2"/>
  <c r="G97" i="2"/>
  <c r="E97" i="2"/>
  <c r="I95" i="2"/>
  <c r="H95" i="2"/>
  <c r="G95" i="2"/>
  <c r="E95" i="2"/>
  <c r="I93" i="2"/>
  <c r="H93" i="2"/>
  <c r="G93" i="2"/>
  <c r="E93" i="2"/>
  <c r="I92" i="2"/>
  <c r="H92" i="2"/>
  <c r="G92" i="2"/>
  <c r="E92" i="2"/>
  <c r="I90" i="2"/>
  <c r="H90" i="2"/>
  <c r="G90" i="2"/>
  <c r="E90" i="2"/>
  <c r="I88" i="2"/>
  <c r="H88" i="2"/>
  <c r="G88" i="2"/>
  <c r="E88" i="2"/>
  <c r="I87" i="2"/>
  <c r="H87" i="2"/>
  <c r="G87" i="2"/>
  <c r="E87" i="2"/>
  <c r="I86" i="2"/>
  <c r="H86" i="2"/>
  <c r="G86" i="2"/>
  <c r="E86" i="2"/>
  <c r="I85" i="2"/>
  <c r="H85" i="2"/>
  <c r="G85" i="2"/>
  <c r="E85" i="2"/>
  <c r="I83" i="2"/>
  <c r="H83" i="2"/>
  <c r="G83" i="2"/>
  <c r="E83" i="2"/>
  <c r="I82" i="2"/>
  <c r="H82" i="2"/>
  <c r="G82" i="2"/>
  <c r="E82" i="2"/>
  <c r="I80" i="2"/>
  <c r="H80" i="2"/>
  <c r="G80" i="2"/>
  <c r="E80" i="2"/>
  <c r="I79" i="2"/>
  <c r="H79" i="2"/>
  <c r="G79" i="2"/>
  <c r="E79" i="2"/>
  <c r="I77" i="2"/>
  <c r="H77" i="2"/>
  <c r="G77" i="2"/>
  <c r="E77" i="2"/>
  <c r="I75" i="2"/>
  <c r="G75" i="2"/>
  <c r="E75" i="2"/>
  <c r="I74" i="2"/>
  <c r="H74" i="2"/>
  <c r="G74" i="2"/>
  <c r="E74" i="2"/>
  <c r="I72" i="2"/>
  <c r="H72" i="2"/>
  <c r="G72" i="2"/>
  <c r="E72" i="2"/>
  <c r="I71" i="2"/>
  <c r="H71" i="2"/>
  <c r="G71" i="2"/>
  <c r="E71" i="2"/>
  <c r="I69" i="2"/>
  <c r="H69" i="2"/>
  <c r="G69" i="2"/>
  <c r="E69" i="2"/>
  <c r="I67" i="2"/>
  <c r="H67" i="2"/>
  <c r="G67" i="2"/>
  <c r="E67" i="2"/>
  <c r="I66" i="2"/>
  <c r="H66" i="2"/>
  <c r="G66" i="2"/>
  <c r="E66" i="2"/>
  <c r="I61" i="2"/>
  <c r="G61" i="2"/>
  <c r="E61" i="2"/>
  <c r="I60" i="2"/>
  <c r="H60" i="2"/>
  <c r="G60" i="2"/>
  <c r="E60" i="2"/>
  <c r="D60" i="2"/>
  <c r="I59" i="2"/>
  <c r="H59" i="2"/>
  <c r="G59" i="2"/>
  <c r="E59" i="2"/>
  <c r="D59" i="2"/>
  <c r="I57" i="2"/>
  <c r="G57" i="2"/>
  <c r="E57" i="2"/>
  <c r="I56" i="2"/>
  <c r="H56" i="2"/>
  <c r="G56" i="2"/>
  <c r="E56" i="2"/>
  <c r="I54" i="2"/>
  <c r="H54" i="2"/>
  <c r="G54" i="2"/>
  <c r="E54" i="2"/>
  <c r="I53" i="2"/>
  <c r="H53" i="2"/>
  <c r="G53" i="2"/>
  <c r="E53" i="2"/>
  <c r="I52" i="2"/>
  <c r="H52" i="2"/>
  <c r="G52" i="2"/>
  <c r="E52" i="2"/>
  <c r="I50" i="2"/>
  <c r="H50" i="2"/>
  <c r="G50" i="2"/>
  <c r="E50" i="2"/>
  <c r="I48" i="2"/>
  <c r="H48" i="2"/>
  <c r="G48" i="2"/>
  <c r="E48" i="2"/>
  <c r="I47" i="2"/>
  <c r="H47" i="2"/>
  <c r="G47" i="2"/>
  <c r="E47" i="2"/>
  <c r="I46" i="2"/>
  <c r="H46" i="2"/>
  <c r="G46" i="2"/>
  <c r="E46" i="2"/>
  <c r="I45" i="2"/>
  <c r="H45" i="2"/>
  <c r="G45" i="2"/>
  <c r="E45" i="2"/>
  <c r="I44" i="2"/>
  <c r="H44" i="2"/>
  <c r="G44" i="2"/>
  <c r="E44" i="2"/>
  <c r="I43" i="2"/>
  <c r="H43" i="2"/>
  <c r="G43" i="2"/>
  <c r="E43" i="2"/>
  <c r="I42" i="2"/>
  <c r="H42" i="2"/>
  <c r="G42" i="2"/>
  <c r="E42" i="2"/>
  <c r="I39" i="2"/>
  <c r="H39" i="2"/>
  <c r="G39" i="2"/>
  <c r="E39" i="2"/>
  <c r="I37" i="2"/>
  <c r="H37" i="2"/>
  <c r="G37" i="2"/>
  <c r="E37" i="2"/>
  <c r="I35" i="2"/>
  <c r="H35" i="2"/>
  <c r="G35" i="2"/>
  <c r="E35" i="2"/>
  <c r="I34" i="2"/>
  <c r="H34" i="2"/>
  <c r="G34" i="2"/>
  <c r="E34" i="2"/>
  <c r="I32" i="2"/>
  <c r="H32" i="2"/>
  <c r="G32" i="2"/>
  <c r="E32" i="2"/>
  <c r="I31" i="2"/>
  <c r="H31" i="2"/>
  <c r="G31" i="2"/>
  <c r="E31" i="2"/>
  <c r="I28" i="2"/>
  <c r="G28" i="2"/>
  <c r="E28" i="2"/>
  <c r="I27" i="2"/>
  <c r="H27" i="2"/>
  <c r="G27" i="2"/>
  <c r="E27" i="2"/>
  <c r="I25" i="2"/>
  <c r="H25" i="2"/>
  <c r="G25" i="2"/>
  <c r="E25" i="2"/>
  <c r="I24" i="2"/>
  <c r="H24" i="2"/>
  <c r="G24" i="2"/>
  <c r="E24" i="2"/>
  <c r="I22" i="2"/>
  <c r="H22" i="2"/>
  <c r="G22" i="2"/>
  <c r="E22" i="2"/>
  <c r="I20" i="2"/>
  <c r="H20" i="2"/>
  <c r="G20" i="2"/>
  <c r="E20" i="2"/>
  <c r="I18" i="2"/>
  <c r="H18" i="2"/>
  <c r="G18" i="2"/>
  <c r="E18" i="2"/>
  <c r="I17" i="2"/>
  <c r="H17" i="2"/>
  <c r="G17" i="2"/>
  <c r="E17" i="2"/>
  <c r="I16" i="2"/>
  <c r="H16" i="2"/>
  <c r="G16" i="2"/>
  <c r="E16" i="2"/>
  <c r="I15" i="2"/>
  <c r="H15" i="2"/>
  <c r="G15" i="2"/>
  <c r="E15" i="2"/>
  <c r="I12" i="2"/>
  <c r="H12" i="2"/>
  <c r="G12" i="2"/>
  <c r="E12" i="2"/>
  <c r="I10" i="2"/>
  <c r="H10" i="2"/>
  <c r="G10" i="2"/>
  <c r="E10" i="2"/>
  <c r="I8" i="2"/>
  <c r="H8" i="2"/>
  <c r="G8" i="2"/>
  <c r="E8" i="2"/>
  <c r="I7" i="2"/>
  <c r="H7" i="2"/>
  <c r="G7" i="2"/>
  <c r="E7" i="2"/>
  <c r="I5" i="2"/>
  <c r="H5" i="2"/>
  <c r="G5" i="2"/>
  <c r="E5" i="2"/>
  <c r="I4" i="2"/>
  <c r="H4" i="2"/>
  <c r="G4" i="2"/>
  <c r="E4" i="2"/>
  <c r="I163" i="2" l="1"/>
  <c r="I164" i="2" s="1"/>
  <c r="E164" i="2"/>
</calcChain>
</file>

<file path=xl/sharedStrings.xml><?xml version="1.0" encoding="utf-8"?>
<sst xmlns="http://schemas.openxmlformats.org/spreadsheetml/2006/main" count="483" uniqueCount="246">
  <si>
    <t>Název</t>
  </si>
  <si>
    <t>Hodnota</t>
  </si>
  <si>
    <t>Nadpis rekapitulace</t>
  </si>
  <si>
    <t>Seznam prací a dodávek elektrotechnických zařízení</t>
  </si>
  <si>
    <t>Akce</t>
  </si>
  <si>
    <t>WAM - Zřízení kanceláří pro galerii_x000D_
Pardubice - Mezi Mosty</t>
  </si>
  <si>
    <t>Projekt</t>
  </si>
  <si>
    <t>D.1.4 - ELEKTROINSTALACE SILNOPROUDÉ</t>
  </si>
  <si>
    <t>Investor</t>
  </si>
  <si>
    <t>Krajský úřad Pardubického kraje</t>
  </si>
  <si>
    <t>Z. č.</t>
  </si>
  <si>
    <t>22-28</t>
  </si>
  <si>
    <t>A. č.</t>
  </si>
  <si>
    <t>012.ELS.08</t>
  </si>
  <si>
    <t>Smlouva</t>
  </si>
  <si>
    <t/>
  </si>
  <si>
    <t>Vypracoval</t>
  </si>
  <si>
    <t>Ing. Josef Havlíček</t>
  </si>
  <si>
    <t>Kontroloval</t>
  </si>
  <si>
    <t>Datum</t>
  </si>
  <si>
    <t>05.06.2023</t>
  </si>
  <si>
    <t>Zpracovatel</t>
  </si>
  <si>
    <t>Ing. Josef Havlíček, Nerudova 1833, 530 02 Pardubice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</si>
  <si>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</si>
  <si>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</si>
  <si>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</si>
  <si>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</si>
  <si>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</si>
  <si>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</si>
  <si>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</si>
  <si>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</si>
  <si>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</si>
  <si>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</si>
  <si>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</si>
  <si>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</si>
  <si>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</si>
  <si>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</si>
  <si>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</si>
  <si>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</si>
  <si>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</si>
  <si>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</si>
  <si>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</si>
  <si>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</si>
  <si>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</si>
  <si>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</si>
  <si>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</si>
  <si>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</si>
  <si>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</si>
  <si>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</si>
  <si>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</si>
  <si>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</si>
  <si>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</si>
  <si>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</si>
  <si>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</si>
  <si>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</si>
  <si>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</si>
  <si>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</si>
  <si>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</si>
  <si>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</si>
  <si>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</si>
  <si>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</si>
  <si>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</si>
  <si>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</si>
  <si>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RP4.3</t>
  </si>
  <si>
    <t>OCELOPLECHOVÝ ROZVADĚČ VESTAVNÝ (pod omítku) IP40/20</t>
  </si>
  <si>
    <t>Rozvaděč instalační, zapuštěný, (600x700x247mm) - 96 mod.</t>
  </si>
  <si>
    <t>ks</t>
  </si>
  <si>
    <t>Ostatní montážní materiál</t>
  </si>
  <si>
    <t>PROPOJOVACÍ LIŠTY</t>
  </si>
  <si>
    <t>Propojovací lišta 1m, 3-pól, In=63A, 10mm2</t>
  </si>
  <si>
    <t>Koncový kryt k propoj liště 63A, 3-pól</t>
  </si>
  <si>
    <t>HLAVNÍ VYPÍNAČ</t>
  </si>
  <si>
    <t>25/3 Hlavní vypínač, 3-pól, In=25A</t>
  </si>
  <si>
    <t>Ochrana napájecího vedení nn (50 Hz) - SPD typ 2 - přepěťová ochrana pro síť TN-C,TN-S, TT, IT</t>
  </si>
  <si>
    <t>2.st. - Svodič přepětí, vhodné pro 3-fázový systém TN-C, 15 kA (8/20), 4póly, vým. modul varistoru</t>
  </si>
  <si>
    <t>JISTIČE (na DIN lištu)</t>
  </si>
  <si>
    <t>min. zkratová odolnost 10kA</t>
  </si>
  <si>
    <t>B10/1 Jistič, char B, 1-pólový, Icn=10kA, In=10A</t>
  </si>
  <si>
    <t>B16/1 Jistič, char B, 1-pólový, Icn=10kA, In=16A</t>
  </si>
  <si>
    <t>C10/1 Jistič, char C, 1-pólový, Icn=10kA, In=10A</t>
  </si>
  <si>
    <t>C16/1 Jistič, char C, 1-pólový, Icn=10kA, In=16A</t>
  </si>
  <si>
    <t>PROUDOVÝ CHRÁNIČ S NADPROUDOVOU OCHRANOU</t>
  </si>
  <si>
    <t>16/1N/B/003-A Chránič s nadpr.ochr Ir=250A+puls.SS, A, 1+N, char.B, Idn=0.03A, In=16A</t>
  </si>
  <si>
    <t>PROUDOVÝ CHRÁNIČ</t>
  </si>
  <si>
    <t>40/4/003-A Chránič Ir=250A, typ A, 4-pól, Idn=0.03A, In=40A</t>
  </si>
  <si>
    <t>ŘADOVÉ SVORKY</t>
  </si>
  <si>
    <t>Řadová svorka do 2,5mm2</t>
  </si>
  <si>
    <t>Řadová svorka do 6mm2</t>
  </si>
  <si>
    <t>PŘÍSLUŠENSTVÍ ROZVODNIC</t>
  </si>
  <si>
    <t>Nulová svorkovnice na lištu (7 vodičů)</t>
  </si>
  <si>
    <t>Rozvaděč RP4.3 - celkem</t>
  </si>
  <si>
    <t>Rozvaděč RP5.3</t>
  </si>
  <si>
    <t>40/3 Hlavní vypínač, 3-pól, In=40A</t>
  </si>
  <si>
    <t>B13/2 Jistič, char B, 2-pólový, Icn=10kA, In=13A</t>
  </si>
  <si>
    <t>B16/2 Jistič, char B, 2-pólový, Icn=10kA, In=16A</t>
  </si>
  <si>
    <t>B25/1 Jistič, char B, 1-pólový, Icn=10kA, In=25A</t>
  </si>
  <si>
    <t>B25/3 Jistič, char B, 3-pólový, Icn=10kA, In=25A</t>
  </si>
  <si>
    <t>Řadová svorka do 10mm2</t>
  </si>
  <si>
    <t>Rozvaděč RP5.3 - celkem</t>
  </si>
  <si>
    <t>Dodávky</t>
  </si>
  <si>
    <t>Dodávky - celkem</t>
  </si>
  <si>
    <t>Elektromontáže</t>
  </si>
  <si>
    <t>Úprava rozvaděče RP5.2</t>
  </si>
  <si>
    <t>B40/3 Jistič, char B, 3-pólový, Icn=10kA, In=40A</t>
  </si>
  <si>
    <t>HODINOVE ZUCTOVACI SAZBY</t>
  </si>
  <si>
    <t xml:space="preserve"> Uprava stavajiciho rozvadece</t>
  </si>
  <si>
    <t>hod</t>
  </si>
  <si>
    <t>Úprava rozvaděče RP5.2 - celkem</t>
  </si>
  <si>
    <t>MONTÁŽ ROZVODNIC</t>
  </si>
  <si>
    <t xml:space="preserve"> Do  50 kg</t>
  </si>
  <si>
    <t>INSTALAČNÍ ZAŘÍZENÍ</t>
  </si>
  <si>
    <t>KP 67/2 KRABICE PŘÍSTROJOVÁ - pod omítku</t>
  </si>
  <si>
    <t>KSK 80 KRABICE PLASTOVÁ NÁSTĚNNÁ S KRYTÍM - na omítku</t>
  </si>
  <si>
    <t>SVORKOVNICE KRABICOVÁ</t>
  </si>
  <si>
    <t>3x1-2,5mm2</t>
  </si>
  <si>
    <t>5x1-2,5mm2</t>
  </si>
  <si>
    <t>SPÍNAČE A PŘEPÍNAČE - pod omítku, IP20</t>
  </si>
  <si>
    <t>Spínač jednopólový; 10A, 250V, řazení 1</t>
  </si>
  <si>
    <t>Spínač sériový; 10A, 250V, řazení 5</t>
  </si>
  <si>
    <t>Přepínač střídavý; 10A, 250V, řazení 6</t>
  </si>
  <si>
    <t>Přepínač křížový; 10A, 250V, řazení 7</t>
  </si>
  <si>
    <t>SPÍNAČ DO VLHKA KOMPLETNÍ - na omítku, IP 44</t>
  </si>
  <si>
    <t>Spínač jednopólový; 10A, 250V, řazení 1, IP44</t>
  </si>
  <si>
    <t>ZÁSUVKA NN - pod omítku</t>
  </si>
  <si>
    <t>Zásuvka jednonásobná, s ochranným kolíkem, s clonkami; řazení 2P+PE; 16A, 250V, IP20</t>
  </si>
  <si>
    <t>Zásuvka jednonásobná, s ochranným kolíkem, s clonkami; řazení 2P+PE; 16A, 250V, IP20 + štítek "PC"</t>
  </si>
  <si>
    <t>ZÁSUVKA NN, S OCHRANOU PŘED PŘEPĚTÍM - pod omítku</t>
  </si>
  <si>
    <t>Zásuvka jednonásobná, s ochranným kolíkem, s clonkami, s ochranou před přepětím, optická signalizace poruchy; řazení 2P+PE; 16A, 250V + štítek "PC"</t>
  </si>
  <si>
    <t>ZÁSUVKA DO VLHKA - nástěnná, IP44</t>
  </si>
  <si>
    <t>Zásuvka jednonásobná, s ochranným kolíkem, s víčkem; 2P+PE, 16A, IP44</t>
  </si>
  <si>
    <t>KABEL SILOVÝ,IZOLACE PVC BEZ VODIČE PE</t>
  </si>
  <si>
    <t>CYKY-O 3x1.5 mm2 , pevně</t>
  </si>
  <si>
    <t>m</t>
  </si>
  <si>
    <t>KABEL SILOVÝ,IZOLACE PVC S VODIČEM PE</t>
  </si>
  <si>
    <t>CYKY-J 3x1.5 mm2 , pevně</t>
  </si>
  <si>
    <t>CYKY-J 3x2.5 mm2 , pevně</t>
  </si>
  <si>
    <t>CYKY-J 5x1.5 mm2 , pevně</t>
  </si>
  <si>
    <t>CYKY-J 5x2.5 mm2 , pevně</t>
  </si>
  <si>
    <t>CYKY-J 3x6 mm2 , pevně</t>
  </si>
  <si>
    <t>CYKY-J 5x6 mm2 , pevně</t>
  </si>
  <si>
    <t>CYKY-J 5x10 mm2 , pevně</t>
  </si>
  <si>
    <t>VODIČ PRO POSPOJOVÁNÍ</t>
  </si>
  <si>
    <t>CY4 Žlutozelený, pevně</t>
  </si>
  <si>
    <t>CY25 Žlutozelený, pevně</t>
  </si>
  <si>
    <t>ZEMNÍCÍ SVORKA</t>
  </si>
  <si>
    <t>ZSA16 zemnicí svorka na potrubí</t>
  </si>
  <si>
    <t>Cu pás.ZSA16 Pásek uzemňovací Cu, 0.5m</t>
  </si>
  <si>
    <t>UKONČENÍ  VODIČŮ V ROZVADĚČÍCH</t>
  </si>
  <si>
    <t xml:space="preserve"> do 2,5 mm2</t>
  </si>
  <si>
    <t xml:space="preserve"> do 6 mm2</t>
  </si>
  <si>
    <t xml:space="preserve"> do 16 mm2</t>
  </si>
  <si>
    <t>POŽÁRNÍ UCPÁVKY</t>
  </si>
  <si>
    <t>EI 30 Kabel. přepážka</t>
  </si>
  <si>
    <t>m2</t>
  </si>
  <si>
    <t>INSTALAČNÍ TRUBKY, LIŠTY A CHRÁNIČKY</t>
  </si>
  <si>
    <t>LHD 40X20HF_HD LIŠTA HRANATÁ BEZHALOGENOVÁ - HF</t>
  </si>
  <si>
    <t>4025_LA TRUBKA TUHÁ PVC 750N délka 3 m barva tmavě šedá</t>
  </si>
  <si>
    <t>5325_LB PŘÍCHYTKY TRUBEK  4025</t>
  </si>
  <si>
    <t>KABELOVÝ ŽLAB DRÁTOVÝ - ŽÁROVÝ ZINEK</t>
  </si>
  <si>
    <t>Žlab drátový 50/50 "ŽZ" - vzdálenost podpěr cca.2,0m</t>
  </si>
  <si>
    <t>PŘÍSLUŠENSTVÍ KABELOVÝCH DRÁTOVÝCH ŽLABŮ - ŽÁROVÝ ZINEK</t>
  </si>
  <si>
    <t>OSTATNÍ</t>
  </si>
  <si>
    <t>Spojka SZM 1 "ŽZ" - pro spojení "žlab-žlab" - M2</t>
  </si>
  <si>
    <t>Držák DZM 13 "ŽZ" (SZ 3) - M1 + M2</t>
  </si>
  <si>
    <t>Držák rozvodných krabic DZM 1 "ŽZ" (DZ 1) - M1 + M2</t>
  </si>
  <si>
    <t>Závitová tyč 8mm/1m "GZ"</t>
  </si>
  <si>
    <t>Kovová hmoždinka M8 s límcem "GZ"</t>
  </si>
  <si>
    <t>HMOŽDINKY</t>
  </si>
  <si>
    <t>HM 8/1 HMOŽDINKA 8/1</t>
  </si>
  <si>
    <t>MONTÁŽE</t>
  </si>
  <si>
    <t>Montáž - zapojení motoru, ventilátoru, TČ</t>
  </si>
  <si>
    <t xml:space="preserve"> Demontaz stavajiciho zarizeni</t>
  </si>
  <si>
    <t xml:space="preserve"> Napojeni na stavajici zarizeni</t>
  </si>
  <si>
    <t xml:space="preserve"> Zkusebni provoz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</si>
  <si>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</si>
  <si>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</si>
  <si>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</si>
  <si>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</si>
  <si>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</si>
  <si>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</si>
  <si>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</si>
  <si>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SVÍTIDLA</t>
  </si>
  <si>
    <t>VESTAVNÁ LED SVÍTIDLA ČTVERCOVÁ (M600) S KRYTEM PROTI OSLNĚNÍ (UGR&lt;19) - min. IP20</t>
  </si>
  <si>
    <t>LED - 29W, 3600lm, 4000K, 600x600mm, UGR&lt;19, min. IP20                                 typ: D</t>
  </si>
  <si>
    <t>VESTAVNÁ LED SVÍTIDLA KRUHOVÁ S OPÁLOVÝM KRYTEM - min. IP20</t>
  </si>
  <si>
    <t>LED - 28W, 2000lm, 4000K, d=215mm, min. IP20                                                   typ: E</t>
  </si>
  <si>
    <t>PŘISAZENÁ LED SVÍTIDLA KRUHOVÁ S POLYKARBONÁTOVÝM KRYTEM VENKOVNÍ - min. IP44</t>
  </si>
  <si>
    <t>LED - 8W, 1010/830lm, 4000K, d=210mm, min. IP44                                               typ: F</t>
  </si>
  <si>
    <t>PŘISAZENÁ LED SVÍTIDLA LINEÁRNÍ S POLYKARBONÁTOVÝM KRYTEM VENKOVNÍ - min. IP44</t>
  </si>
  <si>
    <t>LED - 21W, 2700lm, 4000K, l=1200mm, min. IP44                                                   typ: H</t>
  </si>
  <si>
    <t>SVÍTIDLO BEZPEČNOSTNÍ S PIKTOGRAMEM PRO VYZNAČENÍ SMĚRU ÚNIKU - NOUZOVÉ AKUMULÁTOROVÉ NÁSTĚNNÉ A STROPNÍ - LED 2W, 1hod, min. IP20</t>
  </si>
  <si>
    <t>LED 2W, 230V, 270lm, 1hod, autotest, piktogram, IP20                                            typ: N</t>
  </si>
  <si>
    <t>PŘÍSPĚVEK NA RECYKLACI</t>
  </si>
  <si>
    <t>Příspěvek na recyklaci svítidel</t>
  </si>
  <si>
    <t>Příspěvek na recyklaci zdrojů</t>
  </si>
  <si>
    <t>SVÍTIDLA - celkem</t>
  </si>
  <si>
    <t>Podružný materiál</t>
  </si>
  <si>
    <t>Elektromontáže - celkem</t>
  </si>
  <si>
    <t>Zemní a stavební práce</t>
  </si>
  <si>
    <t>VYSEKANI KAPES VE ZDIVU CIHELNEM PRO KRABICE</t>
  </si>
  <si>
    <t xml:space="preserve"> 100x100x50 mm</t>
  </si>
  <si>
    <t>PRŮRAZ CIHLOVÝM ZDIVEM</t>
  </si>
  <si>
    <t xml:space="preserve"> O tloušťce 15cm</t>
  </si>
  <si>
    <t xml:space="preserve"> O tloušťce 30cm</t>
  </si>
  <si>
    <t>PRŮRAZ BETONOVOU STĚNOU A STROPEM</t>
  </si>
  <si>
    <t>VYSEKANI RYH PRO VODICE</t>
  </si>
  <si>
    <t>V OMITCE STEN</t>
  </si>
  <si>
    <t xml:space="preserve"> Sire 30 mm</t>
  </si>
  <si>
    <t>OMITKA RYH VE STENACH MALTOU</t>
  </si>
  <si>
    <t xml:space="preserve"> Sire do 150 mm</t>
  </si>
  <si>
    <t>LESENI LEHKE PRACOVNI O VYSCE</t>
  </si>
  <si>
    <t>LESENOVE PODLAHY</t>
  </si>
  <si>
    <t xml:space="preserve"> Do 1.2 m</t>
  </si>
  <si>
    <t>Zemní a stavební práce - celkem</t>
  </si>
  <si>
    <t>Poznámka:</t>
  </si>
  <si>
    <t>Podle výkresů a praxe dodavatele zahrnout do celkového rozsahu prací i jiné materiály, montáž atd. neuvedené výše.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</si>
  <si>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</si>
  <si>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</si>
  <si>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</si>
  <si>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</si>
  <si>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</si>
  <si>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</si>
  <si>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</si>
  <si>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</si>
  <si>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</si>
  <si>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</si>
  <si>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</si>
  <si>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</si>
  <si>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</si>
  <si>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1,00% z mezisoučtu 2</t>
  </si>
  <si>
    <t>Rizika a pojištění 1,00%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</si>
  <si>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</si>
  <si>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</si>
  <si>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</si>
  <si>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</si>
  <si>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</si>
  <si>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</si>
  <si>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</si>
  <si>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</si>
  <si>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</si>
  <si>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</si>
  <si>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</si>
  <si>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</si>
  <si>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</si>
  <si>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Úprava rozvaděče RP5.2</t>
  </si>
  <si>
    <t xml:space="preserve">  SVÍTIDLA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</si>
</sst>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7D9EC0"/>
        <bgColor indexed="64"/>
      </patternFill>
    </fill>
    <fill>
      <patternFill patternType="solid">
        <fgColor rgb="FF98FB98"/>
        <bgColor indexed="64"/>
      </patternFill>
    </fill>
    <fill>
      <patternFill patternType="solid">
        <fgColor rgb="FFAFEEEE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2" fillId="8" borderId="1" xfId="0" applyNumberFormat="1" applyFont="1" applyFill="1" applyBorder="1" applyAlignment="1">
      <alignment horizontal="left"/>
    </xf>
    <xf numFmtId="4" fontId="2" fillId="8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3" fillId="9" borderId="1" xfId="0" applyNumberFormat="1" applyFont="1" applyFill="1" applyBorder="1" applyAlignment="1">
      <alignment horizontal="left"/>
    </xf>
    <xf numFmtId="4" fontId="3" fillId="9" borderId="1" xfId="0" applyNumberFormat="1" applyFont="1" applyFill="1" applyBorder="1" applyAlignment="1">
      <alignment horizontal="right"/>
    </xf>
    <xf numFmtId="49" fontId="2" fillId="10" borderId="1" xfId="0" applyNumberFormat="1" applyFont="1" applyFill="1" applyBorder="1" applyAlignment="1">
      <alignment horizontal="left"/>
    </xf>
    <xf numFmtId="4" fontId="2" fillId="10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691B9-3E83-424C-8775-4746D9620B5B}">
  <dimension ref="A1:F41"/>
  <sheetViews>
    <sheetView tabSelected="1" workbookViewId="0"/>
  </sheetViews>
  <sheetFormatPr defaultRowHeight="14.4" x14ac:dyDescent="0.3"/>
  <cols>
    <col min="1" max="1" width="33" style="1" bestFit="1" customWidth="1"/>
    <col min="2" max="3" width="7.77734375" style="11" bestFit="1" customWidth="1"/>
    <col min="6" max="6" width="0" style="10" hidden="1" customWidth="1"/>
  </cols>
  <sheetData>
    <row r="1" spans="1:4" x14ac:dyDescent="0.3">
      <c r="A1" s="2" t="s">
        <v>0</v>
      </c>
      <c r="B1" s="12" t="s">
        <v>216</v>
      </c>
      <c r="C1" s="12" t="s">
        <v>217</v>
      </c>
      <c r="D1" s="3"/>
    </row>
    <row r="2" spans="1:4" x14ac:dyDescent="0.3">
      <c r="A2" s="6" t="s">
        <v>218</v>
      </c>
      <c r="B2" s="19"/>
      <c r="C2" s="19"/>
      <c r="D2" s="3"/>
    </row>
    <row r="3" spans="1:4" x14ac:dyDescent="0.3">
      <c r="A3" s="7" t="s">
        <v>219</v>
      </c>
      <c r="B3" s="16">
        <f>(Rozpočet!E61)</f>
        <v>0</v>
      </c>
      <c r="C3" s="16"/>
      <c r="D3" s="3"/>
    </row>
    <row r="4" spans="1:4" x14ac:dyDescent="0.3">
      <c r="A4" s="7" t="s">
        <v>220</v>
      </c>
      <c r="B4" s="16">
        <f>B3 * Parametry!B16 / 100</f>
        <v>0</v>
      </c>
      <c r="C4" s="16">
        <f>B3 * Parametry!B17 / 100</f>
        <v>0</v>
      </c>
      <c r="D4" s="3"/>
    </row>
    <row r="5" spans="1:4" x14ac:dyDescent="0.3">
      <c r="A5" s="7" t="s">
        <v>221</v>
      </c>
      <c r="B5" s="16"/>
      <c r="C5" s="16">
        <f>(Rozpočet!E164) + 0</f>
        <v>0</v>
      </c>
      <c r="D5" s="3"/>
    </row>
    <row r="6" spans="1:4" x14ac:dyDescent="0.3">
      <c r="A6" s="7" t="s">
        <v>222</v>
      </c>
      <c r="B6" s="16"/>
      <c r="C6" s="16">
        <f>(Rozpočet!G61) + (Rozpočet!G164) + 0</f>
        <v>0</v>
      </c>
      <c r="D6" s="3"/>
    </row>
    <row r="7" spans="1:4" x14ac:dyDescent="0.3">
      <c r="A7" s="8" t="s">
        <v>223</v>
      </c>
      <c r="B7" s="24">
        <f>B3 + B4</f>
        <v>0</v>
      </c>
      <c r="C7" s="24">
        <f>C3 + C4 + C5 + C6</f>
        <v>0</v>
      </c>
      <c r="D7" s="3"/>
    </row>
    <row r="8" spans="1:4" x14ac:dyDescent="0.3">
      <c r="A8" s="7" t="s">
        <v>224</v>
      </c>
      <c r="B8" s="16"/>
      <c r="C8" s="16">
        <f>(C5 + C6) * Parametry!B18 / 100</f>
        <v>0</v>
      </c>
      <c r="D8" s="3"/>
    </row>
    <row r="9" spans="1:4" x14ac:dyDescent="0.3">
      <c r="A9" s="7" t="s">
        <v>225</v>
      </c>
      <c r="B9" s="16"/>
      <c r="C9" s="16">
        <f>0 + 0</f>
        <v>0</v>
      </c>
      <c r="D9" s="3"/>
    </row>
    <row r="10" spans="1:4" x14ac:dyDescent="0.3">
      <c r="A10" s="7" t="s">
        <v>226</v>
      </c>
      <c r="B10" s="16"/>
      <c r="C10" s="16">
        <f>(Rozpočet!E181) + (Rozpočet!G181)</f>
        <v>0</v>
      </c>
      <c r="D10" s="3"/>
    </row>
    <row r="11" spans="1:4" x14ac:dyDescent="0.3">
      <c r="A11" s="7" t="s">
        <v>227</v>
      </c>
      <c r="B11" s="16"/>
      <c r="C11" s="16">
        <f>(C9 + C10) * Parametry!B19 / 100</f>
        <v>0</v>
      </c>
      <c r="D11" s="3"/>
    </row>
    <row r="12" spans="1:4" x14ac:dyDescent="0.3">
      <c r="A12" s="8" t="s">
        <v>228</v>
      </c>
      <c r="B12" s="24">
        <f>B7</f>
        <v>0</v>
      </c>
      <c r="C12" s="24">
        <f>C7 + C8 + C9 + C10 + C11</f>
        <v>0</v>
      </c>
      <c r="D12" s="3"/>
    </row>
    <row r="13" spans="1:4" x14ac:dyDescent="0.3">
      <c r="A13" s="7" t="s">
        <v>229</v>
      </c>
      <c r="B13" s="16"/>
      <c r="C13" s="16">
        <f>(B12 + C12) * Parametry!B20 / 100</f>
        <v>0</v>
      </c>
      <c r="D13" s="3"/>
    </row>
    <row r="14" spans="1:4" x14ac:dyDescent="0.3">
      <c r="A14" s="7" t="s">
        <v>230</v>
      </c>
      <c r="B14" s="16"/>
      <c r="C14" s="16">
        <f>(B12 + C12) * Parametry!B21 / 100</f>
        <v>0</v>
      </c>
      <c r="D14" s="3"/>
    </row>
    <row r="15" spans="1:4" x14ac:dyDescent="0.3">
      <c r="A15" s="7" t="s">
        <v>231</v>
      </c>
      <c r="B15" s="16"/>
      <c r="C15" s="16">
        <f>(B7 + C7) * Parametry!B22 / 100</f>
        <v>0</v>
      </c>
      <c r="D15" s="3"/>
    </row>
    <row r="16" spans="1:4" x14ac:dyDescent="0.3">
      <c r="A16" s="6" t="s">
        <v>232</v>
      </c>
      <c r="B16" s="19"/>
      <c r="C16" s="19">
        <f>B12 + C12 + C13 + C14 + C15</f>
        <v>0</v>
      </c>
      <c r="D16" s="3"/>
    </row>
    <row r="17" spans="1:4" x14ac:dyDescent="0.3">
      <c r="A17" s="7" t="s">
        <v>15</v>
      </c>
      <c r="B17" s="16"/>
      <c r="C17" s="16"/>
      <c r="D17" s="3"/>
    </row>
    <row r="18" spans="1:4" x14ac:dyDescent="0.3">
      <c r="A18" s="6" t="s">
        <v>233</v>
      </c>
      <c r="B18" s="19"/>
      <c r="C18" s="19"/>
      <c r="D18" s="3"/>
    </row>
    <row r="19" spans="1:4" x14ac:dyDescent="0.3">
      <c r="A19" s="7" t="s">
        <v>234</v>
      </c>
      <c r="B19" s="16"/>
      <c r="C19" s="16">
        <f>C12 * Parametry!B23 / 100</f>
        <v>0</v>
      </c>
      <c r="D19" s="3"/>
    </row>
    <row r="20" spans="1:4" x14ac:dyDescent="0.3">
      <c r="A20" s="7" t="s">
        <v>235</v>
      </c>
      <c r="B20" s="16"/>
      <c r="C20" s="16">
        <f>C12 * Parametry!B24 / 100</f>
        <v>0</v>
      </c>
      <c r="D20" s="3"/>
    </row>
    <row r="21" spans="1:4" x14ac:dyDescent="0.3">
      <c r="A21" s="6" t="s">
        <v>236</v>
      </c>
      <c r="B21" s="19"/>
      <c r="C21" s="19">
        <f>C19 + C20</f>
        <v>0</v>
      </c>
      <c r="D21" s="3"/>
    </row>
    <row r="22" spans="1:4" x14ac:dyDescent="0.3">
      <c r="A22" s="7" t="s">
        <v>237</v>
      </c>
      <c r="B22" s="16"/>
      <c r="C22" s="16">
        <f>Parametry!B25 * Parametry!B28 * (C16 * Parametry!B27)^Parametry!B26</f>
        <v>0</v>
      </c>
      <c r="D22" s="3"/>
    </row>
    <row r="23" spans="1:4" x14ac:dyDescent="0.3">
      <c r="A23" s="7" t="s">
        <v>15</v>
      </c>
      <c r="B23" s="16"/>
      <c r="C23" s="16"/>
      <c r="D23" s="3"/>
    </row>
    <row r="24" spans="1:4" x14ac:dyDescent="0.3">
      <c r="A24" s="4" t="s">
        <v>238</v>
      </c>
      <c r="B24" s="13"/>
      <c r="C24" s="13">
        <f>C16 + C21 + C22</f>
        <v>0</v>
      </c>
      <c r="D24" s="3"/>
    </row>
    <row r="25" spans="1:4" x14ac:dyDescent="0.3">
      <c r="A25" s="7" t="s">
        <v>239</v>
      </c>
      <c r="B25" s="16">
        <f>(SUM(Rozpočet!E59:E60)+SUM(Rozpočet!E64:E74,Rozpočet!E76:E147,Rozpočet!E149:E161,Rozpočet!E163)+SUM(Rozpočet!E166:E180)) + (SUM(Rozpočet!G59:G60)+SUM(Rozpočet!G64:G74,Rozpočet!G76:G147,Rozpočet!G149:G161)+SUM(Rozpočet!G166:G180)) + B4 + C4 + C8 + C11 + C13 + C14 + C15 + C21 + C22</f>
        <v>0</v>
      </c>
      <c r="C25" s="16">
        <f>B25 * Parametry!B31 / 100</f>
        <v>0</v>
      </c>
      <c r="D25" s="3"/>
    </row>
    <row r="26" spans="1:4" x14ac:dyDescent="0.3">
      <c r="A26" s="7" t="s">
        <v>240</v>
      </c>
      <c r="B26" s="16">
        <f>(SUM(Rozpočet!E64:E65,Rozpočet!E68,Rozpočet!E70,Rozpočet!E73,Rozpočet!E76,Rozpočet!E78,Rozpočet!E81,Rozpočet!E84,Rozpočet!E89,Rozpočet!E91,Rozpočet!E94,Rozpočet!E96,Rozpočet!E98,Rozpočet!E100,Rozpočet!E108,Rozpočet!E111,Rozpočet!E114,Rozpočet!E118,Rozpočet!E120,Rozpočet!E124,Rozpočet!E126:E127,Rozpočet!E133,Rozpočet!E135,Rozpočet!E137,Rozpočet!E142,Rozpočet!E144:E145,Rozpočet!E149,Rozpočet!E151,Rozpočet!E153)+SUM(Rozpočet!E155,Rozpočet!E157,Rozpočet!E159)+SUM(Rozpočet!E166,Rozpočet!E168,Rozpočet!E171,Rozpočet!E173:E174,Rozpočet!E176,Rozpočet!E178:E179)) + (SUM(Rozpočet!G64:G65,Rozpočet!G68,Rozpočet!G70,Rozpočet!G73,Rozpočet!G76,Rozpočet!G78,Rozpočet!G81,Rozpočet!G84,Rozpočet!G89,Rozpočet!G91,Rozpočet!G94,Rozpočet!G96,Rozpočet!G98,Rozpočet!G100,Rozpočet!G108,Rozpočet!G111,Rozpočet!G114,Rozpočet!G118,Rozpočet!G120,Rozpočet!G124,Rozpočet!G126:G127,Rozpočet!G133,Rozpočet!G135,Rozpočet!G137,Rozpočet!G142,Rozpočet!G144:G145,Rozpočet!G149,Rozpočet!G151,Rozpočet!G153)+SUM(Rozpočet!G155,Rozpočet!G157,Rozpočet!G159)+SUM(Rozpočet!G166,Rozpočet!G168,Rozpočet!G171,Rozpočet!G173:G174,Rozpočet!G176,Rozpočet!G178:G179))</f>
        <v>0</v>
      </c>
      <c r="C26" s="16">
        <f>B26 * Parametry!B32 / 100</f>
        <v>0</v>
      </c>
      <c r="D26" s="3"/>
    </row>
    <row r="27" spans="1:4" x14ac:dyDescent="0.3">
      <c r="A27" s="4" t="s">
        <v>241</v>
      </c>
      <c r="B27" s="13"/>
      <c r="C27" s="13">
        <f>C24 + C25 + C26</f>
        <v>0</v>
      </c>
      <c r="D27" s="3"/>
    </row>
    <row r="28" spans="1:4" x14ac:dyDescent="0.3">
      <c r="A28" s="7" t="s">
        <v>15</v>
      </c>
      <c r="B28" s="16"/>
      <c r="C28" s="16"/>
      <c r="D28" s="3"/>
    </row>
    <row r="29" spans="1:4" x14ac:dyDescent="0.3">
      <c r="A29" s="7" t="s">
        <v>242</v>
      </c>
      <c r="B29" s="16"/>
      <c r="C29" s="16">
        <f>C24 * Parametry!B29 / 100</f>
        <v>0</v>
      </c>
      <c r="D29" s="3"/>
    </row>
    <row r="30" spans="1:4" x14ac:dyDescent="0.3">
      <c r="A30" s="7" t="s">
        <v>242</v>
      </c>
      <c r="B30" s="16"/>
      <c r="C30" s="16">
        <f>C24 * Parametry!B30 / 100</f>
        <v>0</v>
      </c>
      <c r="D30" s="3"/>
    </row>
    <row r="31" spans="1:4" x14ac:dyDescent="0.3">
      <c r="A31" s="6" t="s">
        <v>243</v>
      </c>
      <c r="B31" s="25" t="s">
        <v>57</v>
      </c>
      <c r="C31" s="25" t="s">
        <v>59</v>
      </c>
      <c r="D31" s="3"/>
    </row>
    <row r="32" spans="1:4" x14ac:dyDescent="0.3">
      <c r="A32" s="7" t="s">
        <v>63</v>
      </c>
      <c r="B32" s="16">
        <f>(Rozpočet!E28)</f>
        <v>0</v>
      </c>
      <c r="C32" s="16">
        <f>(Rozpočet!G28)</f>
        <v>0</v>
      </c>
      <c r="D32" s="3"/>
    </row>
    <row r="33" spans="1:4" x14ac:dyDescent="0.3">
      <c r="A33" s="7" t="s">
        <v>91</v>
      </c>
      <c r="B33" s="16">
        <f>(Rozpočet!E57)</f>
        <v>0</v>
      </c>
      <c r="C33" s="16">
        <f>(Rozpočet!G57)</f>
        <v>0</v>
      </c>
      <c r="D33" s="3"/>
    </row>
    <row r="34" spans="1:4" x14ac:dyDescent="0.3">
      <c r="A34" s="7" t="s">
        <v>99</v>
      </c>
      <c r="B34" s="16">
        <f>(Rozpočet!E61)</f>
        <v>0</v>
      </c>
      <c r="C34" s="16">
        <f>(Rozpočet!G61)</f>
        <v>0</v>
      </c>
      <c r="D34" s="3"/>
    </row>
    <row r="35" spans="1:4" x14ac:dyDescent="0.3">
      <c r="A35" s="7" t="s">
        <v>101</v>
      </c>
      <c r="B35" s="16">
        <f>(Rozpočet!E164)</f>
        <v>0</v>
      </c>
      <c r="C35" s="16">
        <f>(Rozpočet!G164)</f>
        <v>0</v>
      </c>
      <c r="D35" s="3"/>
    </row>
    <row r="36" spans="1:4" x14ac:dyDescent="0.3">
      <c r="A36" s="7" t="s">
        <v>244</v>
      </c>
      <c r="B36" s="16">
        <f>(Rozpočet!E75)</f>
        <v>0</v>
      </c>
      <c r="C36" s="16">
        <f>(Rozpočet!G75)</f>
        <v>0</v>
      </c>
      <c r="D36" s="3"/>
    </row>
    <row r="37" spans="1:4" x14ac:dyDescent="0.3">
      <c r="A37" s="7" t="s">
        <v>245</v>
      </c>
      <c r="B37" s="16">
        <f>(Rozpočet!E162)</f>
        <v>0</v>
      </c>
      <c r="C37" s="16">
        <f>(Rozpočet!G162)</f>
        <v>0</v>
      </c>
      <c r="D37" s="3"/>
    </row>
    <row r="38" spans="1:4" x14ac:dyDescent="0.3">
      <c r="A38" s="7" t="s">
        <v>198</v>
      </c>
      <c r="B38" s="16">
        <f>(Rozpočet!E181)</f>
        <v>0</v>
      </c>
      <c r="C38" s="16">
        <f>(Rozpočet!G181)</f>
        <v>0</v>
      </c>
      <c r="D38" s="3"/>
    </row>
    <row r="39" spans="1:4" x14ac:dyDescent="0.3">
      <c r="A39" s="7" t="s">
        <v>15</v>
      </c>
      <c r="B39" s="16"/>
      <c r="C39" s="16"/>
      <c r="D39" s="3"/>
    </row>
    <row r="40" spans="1:4" x14ac:dyDescent="0.3">
      <c r="A40" s="7" t="s">
        <v>15</v>
      </c>
      <c r="B40" s="16"/>
      <c r="C40" s="16"/>
      <c r="D40" s="3"/>
    </row>
    <row r="41" spans="1:4" x14ac:dyDescent="0.3">
      <c r="A41" s="7" t="s">
        <v>15</v>
      </c>
      <c r="B41" s="16"/>
      <c r="C41" s="16"/>
      <c r="D41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61E8-5B66-4B77-852E-150EE0C4E15D}">
  <dimension ref="A1:L183"/>
  <sheetViews>
    <sheetView workbookViewId="0"/>
  </sheetViews>
  <sheetFormatPr defaultRowHeight="14.4" x14ac:dyDescent="0.3"/>
  <cols>
    <col min="1" max="1" width="111.77734375" style="1" bestFit="1" customWidth="1"/>
    <col min="2" max="2" width="3.44140625" style="1" bestFit="1" customWidth="1"/>
    <col min="3" max="3" width="5.5546875" style="11" bestFit="1" customWidth="1"/>
    <col min="4" max="4" width="6.6640625" style="11" bestFit="1" customWidth="1"/>
    <col min="5" max="5" width="11.6640625" style="11" bestFit="1" customWidth="1"/>
    <col min="6" max="6" width="5.77734375" style="11" bestFit="1" customWidth="1"/>
    <col min="7" max="7" width="10.77734375" style="11" bestFit="1" customWidth="1"/>
    <col min="8" max="8" width="4.33203125" style="11" bestFit="1" customWidth="1"/>
    <col min="9" max="9" width="9.33203125" style="11" bestFit="1" customWidth="1"/>
    <col min="12" max="12" width="2" style="10" hidden="1" customWidth="1"/>
  </cols>
  <sheetData>
    <row r="1" spans="1:12" x14ac:dyDescent="0.3">
      <c r="A1" s="2" t="s">
        <v>0</v>
      </c>
      <c r="B1" s="2" t="s">
        <v>55</v>
      </c>
      <c r="C1" s="12" t="s">
        <v>56</v>
      </c>
      <c r="D1" s="12" t="s">
        <v>57</v>
      </c>
      <c r="E1" s="12" t="s">
        <v>58</v>
      </c>
      <c r="F1" s="12" t="s">
        <v>59</v>
      </c>
      <c r="G1" s="12" t="s">
        <v>60</v>
      </c>
      <c r="H1" s="12" t="s">
        <v>61</v>
      </c>
      <c r="I1" s="12" t="s">
        <v>62</v>
      </c>
      <c r="J1" s="3"/>
      <c r="K1" s="3"/>
      <c r="L1" s="10">
        <f>Parametry!B33/100*E67+Parametry!B33/100*E74+Parametry!B33/100*E77+Parametry!B33/100*E79+Parametry!B33/100*E80+Parametry!B33/100*E82+Parametry!B33/100*E83+Parametry!B33/100*E85+Parametry!B33/100*E86+Parametry!B33/100*E87+Parametry!B33/100*E88+Parametry!B33/100*E90+Parametry!B33/100*E92+Parametry!B33/100*E93+Parametry!B33/100*E95+Parametry!B33/100*E97+Parametry!B33/100*E99+Parametry!B33/100*E101+Parametry!B33/100*E102+Parametry!B33/100*E103+Parametry!B33/100*E104+Parametry!B33/100*E105+Parametry!B33/100*E106</f>
        <v>0</v>
      </c>
    </row>
    <row r="2" spans="1:12" x14ac:dyDescent="0.3">
      <c r="A2" s="4" t="s">
        <v>63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  <c r="L2" s="10">
        <f>L1+Parametry!B33/100*E107+Parametry!B33/100*E109+Parametry!B33/100*E110+Parametry!B33/100*E112+Parametry!B33/100*E113+Parametry!B33/100*E115+Parametry!B33/100*E116+Parametry!B33/100*E117+Parametry!B33/100*E119+Parametry!B33/100*E121+Parametry!B33/100*E122+Parametry!B33/100*E123+Parametry!B33/100*E125+Parametry!B33/100*E128+Parametry!B33/100*E129+Parametry!B33/100*E130+Parametry!B33/100*E131+Parametry!B33/100*E132+Parametry!B33/100*E134+Parametry!B33/100*E136+Parametry!B33/100*E138+Parametry!B33/100*E139</f>
        <v>0</v>
      </c>
    </row>
    <row r="3" spans="1:12" x14ac:dyDescent="0.3">
      <c r="A3" s="14" t="s">
        <v>64</v>
      </c>
      <c r="B3" s="14" t="s">
        <v>15</v>
      </c>
      <c r="C3" s="15"/>
      <c r="D3" s="15"/>
      <c r="E3" s="15"/>
      <c r="F3" s="15"/>
      <c r="G3" s="15"/>
      <c r="H3" s="15"/>
      <c r="I3" s="15"/>
      <c r="J3" s="3"/>
      <c r="K3" s="3"/>
    </row>
    <row r="4" spans="1:12" x14ac:dyDescent="0.3">
      <c r="A4" s="7" t="s">
        <v>65</v>
      </c>
      <c r="B4" s="7" t="s">
        <v>66</v>
      </c>
      <c r="C4" s="16">
        <v>1</v>
      </c>
      <c r="D4" s="16"/>
      <c r="E4" s="16">
        <f>C4*D4</f>
        <v>0</v>
      </c>
      <c r="F4" s="16"/>
      <c r="G4" s="16">
        <f>C4*F4</f>
        <v>0</v>
      </c>
      <c r="H4" s="16">
        <f>D4+F4</f>
        <v>0</v>
      </c>
      <c r="I4" s="16">
        <f>E4+G4</f>
        <v>0</v>
      </c>
      <c r="J4" s="3"/>
      <c r="K4" s="3"/>
    </row>
    <row r="5" spans="1:12" x14ac:dyDescent="0.3">
      <c r="A5" s="7" t="s">
        <v>67</v>
      </c>
      <c r="B5" s="7" t="s">
        <v>66</v>
      </c>
      <c r="C5" s="16">
        <v>1</v>
      </c>
      <c r="D5" s="16"/>
      <c r="E5" s="16">
        <f>C5*D5</f>
        <v>0</v>
      </c>
      <c r="F5" s="16"/>
      <c r="G5" s="16">
        <f>C5*F5</f>
        <v>0</v>
      </c>
      <c r="H5" s="16">
        <f>D5+F5</f>
        <v>0</v>
      </c>
      <c r="I5" s="16">
        <f>E5+G5</f>
        <v>0</v>
      </c>
      <c r="J5" s="3"/>
      <c r="K5" s="3"/>
    </row>
    <row r="6" spans="1:12" x14ac:dyDescent="0.3">
      <c r="A6" s="14" t="s">
        <v>68</v>
      </c>
      <c r="B6" s="14" t="s">
        <v>15</v>
      </c>
      <c r="C6" s="15"/>
      <c r="D6" s="15"/>
      <c r="E6" s="15"/>
      <c r="F6" s="15"/>
      <c r="G6" s="15"/>
      <c r="H6" s="15"/>
      <c r="I6" s="15"/>
      <c r="J6" s="3"/>
      <c r="K6" s="3"/>
    </row>
    <row r="7" spans="1:12" x14ac:dyDescent="0.3">
      <c r="A7" s="7" t="s">
        <v>69</v>
      </c>
      <c r="B7" s="7" t="s">
        <v>66</v>
      </c>
      <c r="C7" s="16">
        <v>1</v>
      </c>
      <c r="D7" s="16"/>
      <c r="E7" s="16">
        <f>C7*D7</f>
        <v>0</v>
      </c>
      <c r="F7" s="16"/>
      <c r="G7" s="16">
        <f>C7*F7</f>
        <v>0</v>
      </c>
      <c r="H7" s="16">
        <f>D7+F7</f>
        <v>0</v>
      </c>
      <c r="I7" s="16">
        <f>E7+G7</f>
        <v>0</v>
      </c>
      <c r="J7" s="3"/>
      <c r="K7" s="3"/>
    </row>
    <row r="8" spans="1:12" x14ac:dyDescent="0.3">
      <c r="A8" s="7" t="s">
        <v>70</v>
      </c>
      <c r="B8" s="7" t="s">
        <v>66</v>
      </c>
      <c r="C8" s="16">
        <v>2</v>
      </c>
      <c r="D8" s="16"/>
      <c r="E8" s="16">
        <f>C8*D8</f>
        <v>0</v>
      </c>
      <c r="F8" s="16"/>
      <c r="G8" s="16">
        <f>C8*F8</f>
        <v>0</v>
      </c>
      <c r="H8" s="16">
        <f>D8+F8</f>
        <v>0</v>
      </c>
      <c r="I8" s="16">
        <f>E8+G8</f>
        <v>0</v>
      </c>
      <c r="J8" s="3"/>
      <c r="K8" s="3"/>
    </row>
    <row r="9" spans="1:12" x14ac:dyDescent="0.3">
      <c r="A9" s="14" t="s">
        <v>71</v>
      </c>
      <c r="B9" s="14" t="s">
        <v>15</v>
      </c>
      <c r="C9" s="15"/>
      <c r="D9" s="15"/>
      <c r="E9" s="15"/>
      <c r="F9" s="15"/>
      <c r="G9" s="15"/>
      <c r="H9" s="15"/>
      <c r="I9" s="15"/>
      <c r="J9" s="3"/>
      <c r="K9" s="3"/>
    </row>
    <row r="10" spans="1:12" x14ac:dyDescent="0.3">
      <c r="A10" s="7" t="s">
        <v>72</v>
      </c>
      <c r="B10" s="7" t="s">
        <v>66</v>
      </c>
      <c r="C10" s="16">
        <v>1</v>
      </c>
      <c r="D10" s="16"/>
      <c r="E10" s="16">
        <f>C10*D10</f>
        <v>0</v>
      </c>
      <c r="F10" s="16"/>
      <c r="G10" s="16">
        <f>C10*F10</f>
        <v>0</v>
      </c>
      <c r="H10" s="16">
        <f>D10+F10</f>
        <v>0</v>
      </c>
      <c r="I10" s="16">
        <f>E10+G10</f>
        <v>0</v>
      </c>
      <c r="J10" s="3"/>
      <c r="K10" s="3"/>
    </row>
    <row r="11" spans="1:12" x14ac:dyDescent="0.3">
      <c r="A11" s="14" t="s">
        <v>73</v>
      </c>
      <c r="B11" s="14" t="s">
        <v>15</v>
      </c>
      <c r="C11" s="15"/>
      <c r="D11" s="15"/>
      <c r="E11" s="15"/>
      <c r="F11" s="15"/>
      <c r="G11" s="15"/>
      <c r="H11" s="15"/>
      <c r="I11" s="15"/>
      <c r="J11" s="3"/>
      <c r="K11" s="3"/>
    </row>
    <row r="12" spans="1:12" x14ac:dyDescent="0.3">
      <c r="A12" s="7" t="s">
        <v>74</v>
      </c>
      <c r="B12" s="7" t="s">
        <v>66</v>
      </c>
      <c r="C12" s="16">
        <v>1</v>
      </c>
      <c r="D12" s="16"/>
      <c r="E12" s="16">
        <f>C12*D12</f>
        <v>0</v>
      </c>
      <c r="F12" s="16"/>
      <c r="G12" s="16">
        <f>C12*F12</f>
        <v>0</v>
      </c>
      <c r="H12" s="16">
        <f>D12+F12</f>
        <v>0</v>
      </c>
      <c r="I12" s="16">
        <f>E12+G12</f>
        <v>0</v>
      </c>
      <c r="J12" s="3"/>
      <c r="K12" s="3"/>
    </row>
    <row r="13" spans="1:12" x14ac:dyDescent="0.3">
      <c r="A13" s="14" t="s">
        <v>75</v>
      </c>
      <c r="B13" s="14" t="s">
        <v>15</v>
      </c>
      <c r="C13" s="15"/>
      <c r="D13" s="15"/>
      <c r="E13" s="15"/>
      <c r="F13" s="15"/>
      <c r="G13" s="15"/>
      <c r="H13" s="15"/>
      <c r="I13" s="15"/>
      <c r="J13" s="3"/>
      <c r="K13" s="3"/>
    </row>
    <row r="14" spans="1:12" x14ac:dyDescent="0.3">
      <c r="A14" s="14" t="s">
        <v>76</v>
      </c>
      <c r="B14" s="14" t="s">
        <v>15</v>
      </c>
      <c r="C14" s="15"/>
      <c r="D14" s="15"/>
      <c r="E14" s="15"/>
      <c r="F14" s="15"/>
      <c r="G14" s="15"/>
      <c r="H14" s="15"/>
      <c r="I14" s="15"/>
      <c r="J14" s="3"/>
      <c r="K14" s="3"/>
    </row>
    <row r="15" spans="1:12" x14ac:dyDescent="0.3">
      <c r="A15" s="7" t="s">
        <v>77</v>
      </c>
      <c r="B15" s="7" t="s">
        <v>66</v>
      </c>
      <c r="C15" s="16">
        <v>6</v>
      </c>
      <c r="D15" s="16"/>
      <c r="E15" s="16">
        <f>C15*D15</f>
        <v>0</v>
      </c>
      <c r="F15" s="16"/>
      <c r="G15" s="16">
        <f>C15*F15</f>
        <v>0</v>
      </c>
      <c r="H15" s="16">
        <f>D15+F15</f>
        <v>0</v>
      </c>
      <c r="I15" s="16">
        <f>E15+G15</f>
        <v>0</v>
      </c>
      <c r="J15" s="3"/>
      <c r="K15" s="3"/>
    </row>
    <row r="16" spans="1:12" x14ac:dyDescent="0.3">
      <c r="A16" s="7" t="s">
        <v>78</v>
      </c>
      <c r="B16" s="7" t="s">
        <v>66</v>
      </c>
      <c r="C16" s="16">
        <v>18</v>
      </c>
      <c r="D16" s="16"/>
      <c r="E16" s="16">
        <f>C16*D16</f>
        <v>0</v>
      </c>
      <c r="F16" s="16"/>
      <c r="G16" s="16">
        <f>C16*F16</f>
        <v>0</v>
      </c>
      <c r="H16" s="16">
        <f>D16+F16</f>
        <v>0</v>
      </c>
      <c r="I16" s="16">
        <f>E16+G16</f>
        <v>0</v>
      </c>
      <c r="J16" s="3"/>
      <c r="K16" s="3"/>
    </row>
    <row r="17" spans="1:11" x14ac:dyDescent="0.3">
      <c r="A17" s="7" t="s">
        <v>79</v>
      </c>
      <c r="B17" s="7" t="s">
        <v>66</v>
      </c>
      <c r="C17" s="16">
        <v>1</v>
      </c>
      <c r="D17" s="16"/>
      <c r="E17" s="16">
        <f>C17*D17</f>
        <v>0</v>
      </c>
      <c r="F17" s="16"/>
      <c r="G17" s="16">
        <f>C17*F17</f>
        <v>0</v>
      </c>
      <c r="H17" s="16">
        <f>D17+F17</f>
        <v>0</v>
      </c>
      <c r="I17" s="16">
        <f>E17+G17</f>
        <v>0</v>
      </c>
      <c r="J17" s="3"/>
      <c r="K17" s="3"/>
    </row>
    <row r="18" spans="1:11" x14ac:dyDescent="0.3">
      <c r="A18" s="7" t="s">
        <v>80</v>
      </c>
      <c r="B18" s="7" t="s">
        <v>66</v>
      </c>
      <c r="C18" s="16">
        <v>6</v>
      </c>
      <c r="D18" s="16"/>
      <c r="E18" s="16">
        <f>C18*D18</f>
        <v>0</v>
      </c>
      <c r="F18" s="16"/>
      <c r="G18" s="16">
        <f>C18*F18</f>
        <v>0</v>
      </c>
      <c r="H18" s="16">
        <f>D18+F18</f>
        <v>0</v>
      </c>
      <c r="I18" s="16">
        <f>E18+G18</f>
        <v>0</v>
      </c>
      <c r="J18" s="3"/>
      <c r="K18" s="3"/>
    </row>
    <row r="19" spans="1:11" x14ac:dyDescent="0.3">
      <c r="A19" s="14" t="s">
        <v>81</v>
      </c>
      <c r="B19" s="14" t="s">
        <v>15</v>
      </c>
      <c r="C19" s="15"/>
      <c r="D19" s="15"/>
      <c r="E19" s="15"/>
      <c r="F19" s="15"/>
      <c r="G19" s="15"/>
      <c r="H19" s="15"/>
      <c r="I19" s="15"/>
      <c r="J19" s="3"/>
      <c r="K19" s="3"/>
    </row>
    <row r="20" spans="1:11" x14ac:dyDescent="0.3">
      <c r="A20" s="7" t="s">
        <v>82</v>
      </c>
      <c r="B20" s="7" t="s">
        <v>66</v>
      </c>
      <c r="C20" s="16">
        <v>1</v>
      </c>
      <c r="D20" s="16"/>
      <c r="E20" s="16">
        <f>C20*D20</f>
        <v>0</v>
      </c>
      <c r="F20" s="16"/>
      <c r="G20" s="16">
        <f>C20*F20</f>
        <v>0</v>
      </c>
      <c r="H20" s="16">
        <f>D20+F20</f>
        <v>0</v>
      </c>
      <c r="I20" s="16">
        <f>E20+G20</f>
        <v>0</v>
      </c>
      <c r="J20" s="3"/>
      <c r="K20" s="3"/>
    </row>
    <row r="21" spans="1:11" x14ac:dyDescent="0.3">
      <c r="A21" s="14" t="s">
        <v>83</v>
      </c>
      <c r="B21" s="14" t="s">
        <v>15</v>
      </c>
      <c r="C21" s="15"/>
      <c r="D21" s="15"/>
      <c r="E21" s="15"/>
      <c r="F21" s="15"/>
      <c r="G21" s="15"/>
      <c r="H21" s="15"/>
      <c r="I21" s="15"/>
      <c r="J21" s="3"/>
      <c r="K21" s="3"/>
    </row>
    <row r="22" spans="1:11" x14ac:dyDescent="0.3">
      <c r="A22" s="7" t="s">
        <v>84</v>
      </c>
      <c r="B22" s="7" t="s">
        <v>66</v>
      </c>
      <c r="C22" s="16">
        <v>3</v>
      </c>
      <c r="D22" s="16"/>
      <c r="E22" s="16">
        <f>C22*D22</f>
        <v>0</v>
      </c>
      <c r="F22" s="16"/>
      <c r="G22" s="16">
        <f>C22*F22</f>
        <v>0</v>
      </c>
      <c r="H22" s="16">
        <f>D22+F22</f>
        <v>0</v>
      </c>
      <c r="I22" s="16">
        <f>E22+G22</f>
        <v>0</v>
      </c>
      <c r="J22" s="3"/>
      <c r="K22" s="3"/>
    </row>
    <row r="23" spans="1:11" x14ac:dyDescent="0.3">
      <c r="A23" s="14" t="s">
        <v>85</v>
      </c>
      <c r="B23" s="14" t="s">
        <v>15</v>
      </c>
      <c r="C23" s="15"/>
      <c r="D23" s="15"/>
      <c r="E23" s="15"/>
      <c r="F23" s="15"/>
      <c r="G23" s="15"/>
      <c r="H23" s="15"/>
      <c r="I23" s="15"/>
      <c r="J23" s="3"/>
      <c r="K23" s="3"/>
    </row>
    <row r="24" spans="1:11" x14ac:dyDescent="0.3">
      <c r="A24" s="7" t="s">
        <v>86</v>
      </c>
      <c r="B24" s="7" t="s">
        <v>66</v>
      </c>
      <c r="C24" s="16">
        <v>33</v>
      </c>
      <c r="D24" s="16"/>
      <c r="E24" s="16">
        <f>C24*D24</f>
        <v>0</v>
      </c>
      <c r="F24" s="16"/>
      <c r="G24" s="16">
        <f>C24*F24</f>
        <v>0</v>
      </c>
      <c r="H24" s="16">
        <f>D24+F24</f>
        <v>0</v>
      </c>
      <c r="I24" s="16">
        <f>E24+G24</f>
        <v>0</v>
      </c>
      <c r="J24" s="3"/>
      <c r="K24" s="3"/>
    </row>
    <row r="25" spans="1:11" x14ac:dyDescent="0.3">
      <c r="A25" s="7" t="s">
        <v>87</v>
      </c>
      <c r="B25" s="7" t="s">
        <v>66</v>
      </c>
      <c r="C25" s="16">
        <v>3</v>
      </c>
      <c r="D25" s="16"/>
      <c r="E25" s="16">
        <f>C25*D25</f>
        <v>0</v>
      </c>
      <c r="F25" s="16"/>
      <c r="G25" s="16">
        <f>C25*F25</f>
        <v>0</v>
      </c>
      <c r="H25" s="16">
        <f>D25+F25</f>
        <v>0</v>
      </c>
      <c r="I25" s="16">
        <f>E25+G25</f>
        <v>0</v>
      </c>
      <c r="J25" s="3"/>
      <c r="K25" s="3"/>
    </row>
    <row r="26" spans="1:11" x14ac:dyDescent="0.3">
      <c r="A26" s="14" t="s">
        <v>88</v>
      </c>
      <c r="B26" s="14" t="s">
        <v>15</v>
      </c>
      <c r="C26" s="15"/>
      <c r="D26" s="15"/>
      <c r="E26" s="15"/>
      <c r="F26" s="15"/>
      <c r="G26" s="15"/>
      <c r="H26" s="15"/>
      <c r="I26" s="15"/>
      <c r="J26" s="3"/>
      <c r="K26" s="3"/>
    </row>
    <row r="27" spans="1:11" x14ac:dyDescent="0.3">
      <c r="A27" s="7" t="s">
        <v>89</v>
      </c>
      <c r="B27" s="7" t="s">
        <v>66</v>
      </c>
      <c r="C27" s="16">
        <v>3</v>
      </c>
      <c r="D27" s="16"/>
      <c r="E27" s="16">
        <f>C27*D27</f>
        <v>0</v>
      </c>
      <c r="F27" s="16"/>
      <c r="G27" s="16">
        <f>C27*F27</f>
        <v>0</v>
      </c>
      <c r="H27" s="16">
        <f>D27+F27</f>
        <v>0</v>
      </c>
      <c r="I27" s="16">
        <f>E27+G27</f>
        <v>0</v>
      </c>
      <c r="J27" s="3"/>
      <c r="K27" s="3"/>
    </row>
    <row r="28" spans="1:11" x14ac:dyDescent="0.3">
      <c r="A28" s="4" t="s">
        <v>90</v>
      </c>
      <c r="B28" s="4" t="s">
        <v>15</v>
      </c>
      <c r="C28" s="13"/>
      <c r="D28" s="13"/>
      <c r="E28" s="13">
        <f>SUM(E3:E27)</f>
        <v>0</v>
      </c>
      <c r="F28" s="13"/>
      <c r="G28" s="13">
        <f>SUM(G3:G27)</f>
        <v>0</v>
      </c>
      <c r="H28" s="13"/>
      <c r="I28" s="13">
        <f>SUM(I3:I27)</f>
        <v>0</v>
      </c>
      <c r="J28" s="3"/>
      <c r="K28" s="3"/>
    </row>
    <row r="29" spans="1:11" x14ac:dyDescent="0.3">
      <c r="A29" s="4" t="s">
        <v>91</v>
      </c>
      <c r="B29" s="4" t="s">
        <v>15</v>
      </c>
      <c r="C29" s="13"/>
      <c r="D29" s="13"/>
      <c r="E29" s="13"/>
      <c r="F29" s="13"/>
      <c r="G29" s="13"/>
      <c r="H29" s="13"/>
      <c r="I29" s="13"/>
      <c r="J29" s="3"/>
      <c r="K29" s="3"/>
    </row>
    <row r="30" spans="1:11" x14ac:dyDescent="0.3">
      <c r="A30" s="14" t="s">
        <v>64</v>
      </c>
      <c r="B30" s="14" t="s">
        <v>15</v>
      </c>
      <c r="C30" s="15"/>
      <c r="D30" s="15"/>
      <c r="E30" s="15"/>
      <c r="F30" s="15"/>
      <c r="G30" s="15"/>
      <c r="H30" s="15"/>
      <c r="I30" s="15"/>
      <c r="J30" s="3"/>
      <c r="K30" s="3"/>
    </row>
    <row r="31" spans="1:11" x14ac:dyDescent="0.3">
      <c r="A31" s="7" t="s">
        <v>65</v>
      </c>
      <c r="B31" s="7" t="s">
        <v>66</v>
      </c>
      <c r="C31" s="16">
        <v>1</v>
      </c>
      <c r="D31" s="16"/>
      <c r="E31" s="16">
        <f>C31*D31</f>
        <v>0</v>
      </c>
      <c r="F31" s="16"/>
      <c r="G31" s="16">
        <f>C31*F31</f>
        <v>0</v>
      </c>
      <c r="H31" s="16">
        <f>D31+F31</f>
        <v>0</v>
      </c>
      <c r="I31" s="16">
        <f>E31+G31</f>
        <v>0</v>
      </c>
      <c r="J31" s="3"/>
      <c r="K31" s="3"/>
    </row>
    <row r="32" spans="1:11" x14ac:dyDescent="0.3">
      <c r="A32" s="7" t="s">
        <v>67</v>
      </c>
      <c r="B32" s="7" t="s">
        <v>66</v>
      </c>
      <c r="C32" s="16">
        <v>1</v>
      </c>
      <c r="D32" s="16"/>
      <c r="E32" s="16">
        <f>C32*D32</f>
        <v>0</v>
      </c>
      <c r="F32" s="16"/>
      <c r="G32" s="16">
        <f>C32*F32</f>
        <v>0</v>
      </c>
      <c r="H32" s="16">
        <f>D32+F32</f>
        <v>0</v>
      </c>
      <c r="I32" s="16">
        <f>E32+G32</f>
        <v>0</v>
      </c>
      <c r="J32" s="3"/>
      <c r="K32" s="3"/>
    </row>
    <row r="33" spans="1:11" x14ac:dyDescent="0.3">
      <c r="A33" s="14" t="s">
        <v>68</v>
      </c>
      <c r="B33" s="14" t="s">
        <v>15</v>
      </c>
      <c r="C33" s="15"/>
      <c r="D33" s="15"/>
      <c r="E33" s="15"/>
      <c r="F33" s="15"/>
      <c r="G33" s="15"/>
      <c r="H33" s="15"/>
      <c r="I33" s="15"/>
      <c r="J33" s="3"/>
      <c r="K33" s="3"/>
    </row>
    <row r="34" spans="1:11" x14ac:dyDescent="0.3">
      <c r="A34" s="7" t="s">
        <v>69</v>
      </c>
      <c r="B34" s="7" t="s">
        <v>66</v>
      </c>
      <c r="C34" s="16">
        <v>1</v>
      </c>
      <c r="D34" s="16"/>
      <c r="E34" s="16">
        <f>C34*D34</f>
        <v>0</v>
      </c>
      <c r="F34" s="16"/>
      <c r="G34" s="16">
        <f>C34*F34</f>
        <v>0</v>
      </c>
      <c r="H34" s="16">
        <f>D34+F34</f>
        <v>0</v>
      </c>
      <c r="I34" s="16">
        <f>E34+G34</f>
        <v>0</v>
      </c>
      <c r="J34" s="3"/>
      <c r="K34" s="3"/>
    </row>
    <row r="35" spans="1:11" x14ac:dyDescent="0.3">
      <c r="A35" s="7" t="s">
        <v>70</v>
      </c>
      <c r="B35" s="7" t="s">
        <v>66</v>
      </c>
      <c r="C35" s="16">
        <v>2</v>
      </c>
      <c r="D35" s="16"/>
      <c r="E35" s="16">
        <f>C35*D35</f>
        <v>0</v>
      </c>
      <c r="F35" s="16"/>
      <c r="G35" s="16">
        <f>C35*F35</f>
        <v>0</v>
      </c>
      <c r="H35" s="16">
        <f>D35+F35</f>
        <v>0</v>
      </c>
      <c r="I35" s="16">
        <f>E35+G35</f>
        <v>0</v>
      </c>
      <c r="J35" s="3"/>
      <c r="K35" s="3"/>
    </row>
    <row r="36" spans="1:11" x14ac:dyDescent="0.3">
      <c r="A36" s="14" t="s">
        <v>71</v>
      </c>
      <c r="B36" s="14" t="s">
        <v>15</v>
      </c>
      <c r="C36" s="15"/>
      <c r="D36" s="15"/>
      <c r="E36" s="15"/>
      <c r="F36" s="15"/>
      <c r="G36" s="15"/>
      <c r="H36" s="15"/>
      <c r="I36" s="15"/>
      <c r="J36" s="3"/>
      <c r="K36" s="3"/>
    </row>
    <row r="37" spans="1:11" x14ac:dyDescent="0.3">
      <c r="A37" s="7" t="s">
        <v>92</v>
      </c>
      <c r="B37" s="7" t="s">
        <v>66</v>
      </c>
      <c r="C37" s="16">
        <v>1</v>
      </c>
      <c r="D37" s="16"/>
      <c r="E37" s="16">
        <f>C37*D37</f>
        <v>0</v>
      </c>
      <c r="F37" s="16"/>
      <c r="G37" s="16">
        <f>C37*F37</f>
        <v>0</v>
      </c>
      <c r="H37" s="16">
        <f>D37+F37</f>
        <v>0</v>
      </c>
      <c r="I37" s="16">
        <f>E37+G37</f>
        <v>0</v>
      </c>
      <c r="J37" s="3"/>
      <c r="K37" s="3"/>
    </row>
    <row r="38" spans="1:11" x14ac:dyDescent="0.3">
      <c r="A38" s="14" t="s">
        <v>73</v>
      </c>
      <c r="B38" s="14" t="s">
        <v>15</v>
      </c>
      <c r="C38" s="15"/>
      <c r="D38" s="15"/>
      <c r="E38" s="15"/>
      <c r="F38" s="15"/>
      <c r="G38" s="15"/>
      <c r="H38" s="15"/>
      <c r="I38" s="15"/>
      <c r="J38" s="3"/>
      <c r="K38" s="3"/>
    </row>
    <row r="39" spans="1:11" x14ac:dyDescent="0.3">
      <c r="A39" s="7" t="s">
        <v>74</v>
      </c>
      <c r="B39" s="7" t="s">
        <v>66</v>
      </c>
      <c r="C39" s="16">
        <v>1</v>
      </c>
      <c r="D39" s="16"/>
      <c r="E39" s="16">
        <f>C39*D39</f>
        <v>0</v>
      </c>
      <c r="F39" s="16"/>
      <c r="G39" s="16">
        <f>C39*F39</f>
        <v>0</v>
      </c>
      <c r="H39" s="16">
        <f>D39+F39</f>
        <v>0</v>
      </c>
      <c r="I39" s="16">
        <f>E39+G39</f>
        <v>0</v>
      </c>
      <c r="J39" s="3"/>
      <c r="K39" s="3"/>
    </row>
    <row r="40" spans="1:11" x14ac:dyDescent="0.3">
      <c r="A40" s="14" t="s">
        <v>75</v>
      </c>
      <c r="B40" s="14" t="s">
        <v>15</v>
      </c>
      <c r="C40" s="15"/>
      <c r="D40" s="15"/>
      <c r="E40" s="15"/>
      <c r="F40" s="15"/>
      <c r="G40" s="15"/>
      <c r="H40" s="15"/>
      <c r="I40" s="15"/>
      <c r="J40" s="3"/>
      <c r="K40" s="3"/>
    </row>
    <row r="41" spans="1:11" x14ac:dyDescent="0.3">
      <c r="A41" s="14" t="s">
        <v>76</v>
      </c>
      <c r="B41" s="14" t="s">
        <v>15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 x14ac:dyDescent="0.3">
      <c r="A42" s="7" t="s">
        <v>77</v>
      </c>
      <c r="B42" s="7" t="s">
        <v>66</v>
      </c>
      <c r="C42" s="16">
        <v>4</v>
      </c>
      <c r="D42" s="16"/>
      <c r="E42" s="16">
        <f>C42*D42</f>
        <v>0</v>
      </c>
      <c r="F42" s="16"/>
      <c r="G42" s="16">
        <f>C42*F42</f>
        <v>0</v>
      </c>
      <c r="H42" s="16">
        <f>D42+F42</f>
        <v>0</v>
      </c>
      <c r="I42" s="16">
        <f>E42+G42</f>
        <v>0</v>
      </c>
      <c r="J42" s="3"/>
      <c r="K42" s="3"/>
    </row>
    <row r="43" spans="1:11" x14ac:dyDescent="0.3">
      <c r="A43" s="7" t="s">
        <v>78</v>
      </c>
      <c r="B43" s="7" t="s">
        <v>66</v>
      </c>
      <c r="C43" s="16">
        <v>12</v>
      </c>
      <c r="D43" s="16"/>
      <c r="E43" s="16">
        <f>C43*D43</f>
        <v>0</v>
      </c>
      <c r="F43" s="16"/>
      <c r="G43" s="16">
        <f>C43*F43</f>
        <v>0</v>
      </c>
      <c r="H43" s="16">
        <f>D43+F43</f>
        <v>0</v>
      </c>
      <c r="I43" s="16">
        <f>E43+G43</f>
        <v>0</v>
      </c>
      <c r="J43" s="3"/>
      <c r="K43" s="3"/>
    </row>
    <row r="44" spans="1:11" x14ac:dyDescent="0.3">
      <c r="A44" s="7" t="s">
        <v>93</v>
      </c>
      <c r="B44" s="7" t="s">
        <v>66</v>
      </c>
      <c r="C44" s="16">
        <v>1</v>
      </c>
      <c r="D44" s="16"/>
      <c r="E44" s="16">
        <f>C44*D44</f>
        <v>0</v>
      </c>
      <c r="F44" s="16"/>
      <c r="G44" s="16">
        <f>C44*F44</f>
        <v>0</v>
      </c>
      <c r="H44" s="16">
        <f>D44+F44</f>
        <v>0</v>
      </c>
      <c r="I44" s="16">
        <f>E44+G44</f>
        <v>0</v>
      </c>
      <c r="J44" s="3"/>
      <c r="K44" s="3"/>
    </row>
    <row r="45" spans="1:11" x14ac:dyDescent="0.3">
      <c r="A45" s="7" t="s">
        <v>94</v>
      </c>
      <c r="B45" s="7" t="s">
        <v>66</v>
      </c>
      <c r="C45" s="16">
        <v>1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3"/>
      <c r="K45" s="3"/>
    </row>
    <row r="46" spans="1:11" x14ac:dyDescent="0.3">
      <c r="A46" s="7" t="s">
        <v>95</v>
      </c>
      <c r="B46" s="7" t="s">
        <v>66</v>
      </c>
      <c r="C46" s="16">
        <v>1</v>
      </c>
      <c r="D46" s="16"/>
      <c r="E46" s="16">
        <f>C46*D46</f>
        <v>0</v>
      </c>
      <c r="F46" s="16"/>
      <c r="G46" s="16">
        <f>C46*F46</f>
        <v>0</v>
      </c>
      <c r="H46" s="16">
        <f>D46+F46</f>
        <v>0</v>
      </c>
      <c r="I46" s="16">
        <f>E46+G46</f>
        <v>0</v>
      </c>
      <c r="J46" s="3"/>
      <c r="K46" s="3"/>
    </row>
    <row r="47" spans="1:11" x14ac:dyDescent="0.3">
      <c r="A47" s="7" t="s">
        <v>96</v>
      </c>
      <c r="B47" s="7" t="s">
        <v>66</v>
      </c>
      <c r="C47" s="16">
        <v>1</v>
      </c>
      <c r="D47" s="16"/>
      <c r="E47" s="16">
        <f>C47*D47</f>
        <v>0</v>
      </c>
      <c r="F47" s="16"/>
      <c r="G47" s="16">
        <f>C47*F47</f>
        <v>0</v>
      </c>
      <c r="H47" s="16">
        <f>D47+F47</f>
        <v>0</v>
      </c>
      <c r="I47" s="16">
        <f>E47+G47</f>
        <v>0</v>
      </c>
      <c r="J47" s="3"/>
      <c r="K47" s="3"/>
    </row>
    <row r="48" spans="1:11" x14ac:dyDescent="0.3">
      <c r="A48" s="7" t="s">
        <v>80</v>
      </c>
      <c r="B48" s="7" t="s">
        <v>66</v>
      </c>
      <c r="C48" s="16">
        <v>3</v>
      </c>
      <c r="D48" s="16"/>
      <c r="E48" s="16">
        <f>C48*D48</f>
        <v>0</v>
      </c>
      <c r="F48" s="16"/>
      <c r="G48" s="16">
        <f>C48*F48</f>
        <v>0</v>
      </c>
      <c r="H48" s="16">
        <f>D48+F48</f>
        <v>0</v>
      </c>
      <c r="I48" s="16">
        <f>E48+G48</f>
        <v>0</v>
      </c>
      <c r="J48" s="3"/>
      <c r="K48" s="3"/>
    </row>
    <row r="49" spans="1:11" x14ac:dyDescent="0.3">
      <c r="A49" s="14" t="s">
        <v>83</v>
      </c>
      <c r="B49" s="14" t="s">
        <v>15</v>
      </c>
      <c r="C49" s="15"/>
      <c r="D49" s="15"/>
      <c r="E49" s="15"/>
      <c r="F49" s="15"/>
      <c r="G49" s="15"/>
      <c r="H49" s="15"/>
      <c r="I49" s="15"/>
      <c r="J49" s="3"/>
      <c r="K49" s="3"/>
    </row>
    <row r="50" spans="1:11" x14ac:dyDescent="0.3">
      <c r="A50" s="7" t="s">
        <v>84</v>
      </c>
      <c r="B50" s="7" t="s">
        <v>66</v>
      </c>
      <c r="C50" s="16">
        <v>2</v>
      </c>
      <c r="D50" s="16"/>
      <c r="E50" s="16">
        <f>C50*D50</f>
        <v>0</v>
      </c>
      <c r="F50" s="16"/>
      <c r="G50" s="16">
        <f>C50*F50</f>
        <v>0</v>
      </c>
      <c r="H50" s="16">
        <f>D50+F50</f>
        <v>0</v>
      </c>
      <c r="I50" s="16">
        <f>E50+G50</f>
        <v>0</v>
      </c>
      <c r="J50" s="3"/>
      <c r="K50" s="3"/>
    </row>
    <row r="51" spans="1:11" x14ac:dyDescent="0.3">
      <c r="A51" s="14" t="s">
        <v>85</v>
      </c>
      <c r="B51" s="14" t="s">
        <v>15</v>
      </c>
      <c r="C51" s="15"/>
      <c r="D51" s="15"/>
      <c r="E51" s="15"/>
      <c r="F51" s="15"/>
      <c r="G51" s="15"/>
      <c r="H51" s="15"/>
      <c r="I51" s="15"/>
      <c r="J51" s="3"/>
      <c r="K51" s="3"/>
    </row>
    <row r="52" spans="1:11" x14ac:dyDescent="0.3">
      <c r="A52" s="7" t="s">
        <v>86</v>
      </c>
      <c r="B52" s="7" t="s">
        <v>66</v>
      </c>
      <c r="C52" s="16">
        <v>23</v>
      </c>
      <c r="D52" s="16"/>
      <c r="E52" s="16">
        <f>C52*D52</f>
        <v>0</v>
      </c>
      <c r="F52" s="16"/>
      <c r="G52" s="16">
        <f>C52*F52</f>
        <v>0</v>
      </c>
      <c r="H52" s="16">
        <f>D52+F52</f>
        <v>0</v>
      </c>
      <c r="I52" s="16">
        <f>E52+G52</f>
        <v>0</v>
      </c>
      <c r="J52" s="3"/>
      <c r="K52" s="3"/>
    </row>
    <row r="53" spans="1:11" x14ac:dyDescent="0.3">
      <c r="A53" s="7" t="s">
        <v>87</v>
      </c>
      <c r="B53" s="7" t="s">
        <v>66</v>
      </c>
      <c r="C53" s="16">
        <v>4</v>
      </c>
      <c r="D53" s="16"/>
      <c r="E53" s="16">
        <f>C53*D53</f>
        <v>0</v>
      </c>
      <c r="F53" s="16"/>
      <c r="G53" s="16">
        <f>C53*F53</f>
        <v>0</v>
      </c>
      <c r="H53" s="16">
        <f>D53+F53</f>
        <v>0</v>
      </c>
      <c r="I53" s="16">
        <f>E53+G53</f>
        <v>0</v>
      </c>
      <c r="J53" s="3"/>
      <c r="K53" s="3"/>
    </row>
    <row r="54" spans="1:11" x14ac:dyDescent="0.3">
      <c r="A54" s="7" t="s">
        <v>97</v>
      </c>
      <c r="B54" s="7" t="s">
        <v>66</v>
      </c>
      <c r="C54" s="16">
        <v>3</v>
      </c>
      <c r="D54" s="16"/>
      <c r="E54" s="16">
        <f>C54*D54</f>
        <v>0</v>
      </c>
      <c r="F54" s="16"/>
      <c r="G54" s="16">
        <f>C54*F54</f>
        <v>0</v>
      </c>
      <c r="H54" s="16">
        <f>D54+F54</f>
        <v>0</v>
      </c>
      <c r="I54" s="16">
        <f>E54+G54</f>
        <v>0</v>
      </c>
      <c r="J54" s="3"/>
      <c r="K54" s="3"/>
    </row>
    <row r="55" spans="1:11" x14ac:dyDescent="0.3">
      <c r="A55" s="14" t="s">
        <v>88</v>
      </c>
      <c r="B55" s="14" t="s">
        <v>15</v>
      </c>
      <c r="C55" s="15"/>
      <c r="D55" s="15"/>
      <c r="E55" s="15"/>
      <c r="F55" s="15"/>
      <c r="G55" s="15"/>
      <c r="H55" s="15"/>
      <c r="I55" s="15"/>
      <c r="J55" s="3"/>
      <c r="K55" s="3"/>
    </row>
    <row r="56" spans="1:11" x14ac:dyDescent="0.3">
      <c r="A56" s="7" t="s">
        <v>89</v>
      </c>
      <c r="B56" s="7" t="s">
        <v>66</v>
      </c>
      <c r="C56" s="16">
        <v>2</v>
      </c>
      <c r="D56" s="16"/>
      <c r="E56" s="16">
        <f>C56*D56</f>
        <v>0</v>
      </c>
      <c r="F56" s="16"/>
      <c r="G56" s="16">
        <f>C56*F56</f>
        <v>0</v>
      </c>
      <c r="H56" s="16">
        <f>D56+F56</f>
        <v>0</v>
      </c>
      <c r="I56" s="16">
        <f>E56+G56</f>
        <v>0</v>
      </c>
      <c r="J56" s="3"/>
      <c r="K56" s="3"/>
    </row>
    <row r="57" spans="1:11" x14ac:dyDescent="0.3">
      <c r="A57" s="4" t="s">
        <v>98</v>
      </c>
      <c r="B57" s="4" t="s">
        <v>15</v>
      </c>
      <c r="C57" s="13"/>
      <c r="D57" s="13"/>
      <c r="E57" s="13">
        <f>SUM(E30:E56)</f>
        <v>0</v>
      </c>
      <c r="F57" s="13"/>
      <c r="G57" s="13">
        <f>SUM(G30:G56)</f>
        <v>0</v>
      </c>
      <c r="H57" s="13"/>
      <c r="I57" s="13">
        <f>SUM(I30:I56)</f>
        <v>0</v>
      </c>
      <c r="J57" s="3"/>
      <c r="K57" s="3"/>
    </row>
    <row r="58" spans="1:11" x14ac:dyDescent="0.3">
      <c r="A58" s="4" t="s">
        <v>99</v>
      </c>
      <c r="B58" s="4" t="s">
        <v>15</v>
      </c>
      <c r="C58" s="13"/>
      <c r="D58" s="13"/>
      <c r="E58" s="13"/>
      <c r="F58" s="13"/>
      <c r="G58" s="13"/>
      <c r="H58" s="13"/>
      <c r="I58" s="13"/>
      <c r="J58" s="3"/>
      <c r="K58" s="3"/>
    </row>
    <row r="59" spans="1:11" x14ac:dyDescent="0.3">
      <c r="A59" s="7" t="s">
        <v>63</v>
      </c>
      <c r="B59" s="7" t="s">
        <v>66</v>
      </c>
      <c r="C59" s="16">
        <v>1</v>
      </c>
      <c r="D59" s="16">
        <f>I28</f>
        <v>0</v>
      </c>
      <c r="E59" s="16">
        <f>C59*D59</f>
        <v>0</v>
      </c>
      <c r="F59" s="16"/>
      <c r="G59" s="16">
        <f>C59*F59</f>
        <v>0</v>
      </c>
      <c r="H59" s="16">
        <f>D59+F59</f>
        <v>0</v>
      </c>
      <c r="I59" s="16">
        <f>E59+G59</f>
        <v>0</v>
      </c>
      <c r="J59" s="3"/>
      <c r="K59" s="3"/>
    </row>
    <row r="60" spans="1:11" x14ac:dyDescent="0.3">
      <c r="A60" s="7" t="s">
        <v>91</v>
      </c>
      <c r="B60" s="7" t="s">
        <v>66</v>
      </c>
      <c r="C60" s="16">
        <v>1</v>
      </c>
      <c r="D60" s="16">
        <f>I57</f>
        <v>0</v>
      </c>
      <c r="E60" s="16">
        <f>C60*D60</f>
        <v>0</v>
      </c>
      <c r="F60" s="16"/>
      <c r="G60" s="16">
        <f>C60*F60</f>
        <v>0</v>
      </c>
      <c r="H60" s="16">
        <f>D60+F60</f>
        <v>0</v>
      </c>
      <c r="I60" s="16">
        <f>E60+G60</f>
        <v>0</v>
      </c>
      <c r="J60" s="3"/>
      <c r="K60" s="3"/>
    </row>
    <row r="61" spans="1:11" x14ac:dyDescent="0.3">
      <c r="A61" s="4" t="s">
        <v>100</v>
      </c>
      <c r="B61" s="4" t="s">
        <v>15</v>
      </c>
      <c r="C61" s="13"/>
      <c r="D61" s="13"/>
      <c r="E61" s="13">
        <f>SUM(E59:E60)</f>
        <v>0</v>
      </c>
      <c r="F61" s="13"/>
      <c r="G61" s="13">
        <f>SUM(G59:G60)</f>
        <v>0</v>
      </c>
      <c r="H61" s="13"/>
      <c r="I61" s="13">
        <f>SUM(I59:I60)</f>
        <v>0</v>
      </c>
      <c r="J61" s="3"/>
      <c r="K61" s="3"/>
    </row>
    <row r="62" spans="1:11" x14ac:dyDescent="0.3">
      <c r="A62" s="17" t="s">
        <v>101</v>
      </c>
      <c r="B62" s="17" t="s">
        <v>15</v>
      </c>
      <c r="C62" s="18"/>
      <c r="D62" s="18"/>
      <c r="E62" s="18"/>
      <c r="F62" s="18"/>
      <c r="G62" s="18"/>
      <c r="H62" s="18"/>
      <c r="I62" s="18"/>
      <c r="J62" s="3"/>
      <c r="K62" s="3"/>
    </row>
    <row r="63" spans="1:11" x14ac:dyDescent="0.3">
      <c r="A63" s="6" t="s">
        <v>102</v>
      </c>
      <c r="B63" s="6" t="s">
        <v>15</v>
      </c>
      <c r="C63" s="19"/>
      <c r="D63" s="19"/>
      <c r="E63" s="19"/>
      <c r="F63" s="19"/>
      <c r="G63" s="19"/>
      <c r="H63" s="19"/>
      <c r="I63" s="19"/>
      <c r="J63" s="3"/>
      <c r="K63" s="3"/>
    </row>
    <row r="64" spans="1:11" x14ac:dyDescent="0.3">
      <c r="A64" s="14" t="s">
        <v>75</v>
      </c>
      <c r="B64" s="14" t="s">
        <v>15</v>
      </c>
      <c r="C64" s="15"/>
      <c r="D64" s="15"/>
      <c r="E64" s="15"/>
      <c r="F64" s="15"/>
      <c r="G64" s="15"/>
      <c r="H64" s="15"/>
      <c r="I64" s="15"/>
      <c r="J64" s="3"/>
      <c r="K64" s="3"/>
    </row>
    <row r="65" spans="1:11" x14ac:dyDescent="0.3">
      <c r="A65" s="14" t="s">
        <v>76</v>
      </c>
      <c r="B65" s="14" t="s">
        <v>15</v>
      </c>
      <c r="C65" s="15"/>
      <c r="D65" s="15"/>
      <c r="E65" s="15"/>
      <c r="F65" s="15"/>
      <c r="G65" s="15"/>
      <c r="H65" s="15"/>
      <c r="I65" s="15"/>
      <c r="J65" s="3"/>
      <c r="K65" s="3"/>
    </row>
    <row r="66" spans="1:11" x14ac:dyDescent="0.3">
      <c r="A66" s="7" t="s">
        <v>78</v>
      </c>
      <c r="B66" s="7" t="s">
        <v>66</v>
      </c>
      <c r="C66" s="16">
        <v>1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 x14ac:dyDescent="0.3">
      <c r="A67" s="7" t="s">
        <v>103</v>
      </c>
      <c r="B67" s="7" t="s">
        <v>66</v>
      </c>
      <c r="C67" s="16">
        <v>1</v>
      </c>
      <c r="D67" s="16"/>
      <c r="E67" s="16">
        <f>C67*D67</f>
        <v>0</v>
      </c>
      <c r="F67" s="16"/>
      <c r="G67" s="16">
        <f>C67*F67</f>
        <v>0</v>
      </c>
      <c r="H67" s="16">
        <f>D67+F67</f>
        <v>0</v>
      </c>
      <c r="I67" s="16">
        <f>E67+G67</f>
        <v>0</v>
      </c>
      <c r="J67" s="3"/>
      <c r="K67" s="3"/>
    </row>
    <row r="68" spans="1:11" x14ac:dyDescent="0.3">
      <c r="A68" s="14" t="s">
        <v>81</v>
      </c>
      <c r="B68" s="14" t="s">
        <v>15</v>
      </c>
      <c r="C68" s="15"/>
      <c r="D68" s="15"/>
      <c r="E68" s="15"/>
      <c r="F68" s="15"/>
      <c r="G68" s="15"/>
      <c r="H68" s="15"/>
      <c r="I68" s="15"/>
      <c r="J68" s="3"/>
      <c r="K68" s="3"/>
    </row>
    <row r="69" spans="1:11" x14ac:dyDescent="0.3">
      <c r="A69" s="7" t="s">
        <v>82</v>
      </c>
      <c r="B69" s="7" t="s">
        <v>66</v>
      </c>
      <c r="C69" s="16">
        <v>2</v>
      </c>
      <c r="D69" s="16"/>
      <c r="E69" s="16">
        <f>C69*D69</f>
        <v>0</v>
      </c>
      <c r="F69" s="16"/>
      <c r="G69" s="16">
        <f>C69*F69</f>
        <v>0</v>
      </c>
      <c r="H69" s="16">
        <f>D69+F69</f>
        <v>0</v>
      </c>
      <c r="I69" s="16">
        <f>E69+G69</f>
        <v>0</v>
      </c>
      <c r="J69" s="3"/>
      <c r="K69" s="3"/>
    </row>
    <row r="70" spans="1:11" x14ac:dyDescent="0.3">
      <c r="A70" s="14" t="s">
        <v>85</v>
      </c>
      <c r="B70" s="14" t="s">
        <v>15</v>
      </c>
      <c r="C70" s="15"/>
      <c r="D70" s="15"/>
      <c r="E70" s="15"/>
      <c r="F70" s="15"/>
      <c r="G70" s="15"/>
      <c r="H70" s="15"/>
      <c r="I70" s="15"/>
      <c r="J70" s="3"/>
      <c r="K70" s="3"/>
    </row>
    <row r="71" spans="1:11" x14ac:dyDescent="0.3">
      <c r="A71" s="7" t="s">
        <v>86</v>
      </c>
      <c r="B71" s="7" t="s">
        <v>66</v>
      </c>
      <c r="C71" s="16">
        <v>5</v>
      </c>
      <c r="D71" s="16"/>
      <c r="E71" s="16">
        <f>C71*D71</f>
        <v>0</v>
      </c>
      <c r="F71" s="16"/>
      <c r="G71" s="16">
        <f>C71*F71</f>
        <v>0</v>
      </c>
      <c r="H71" s="16">
        <f>D71+F71</f>
        <v>0</v>
      </c>
      <c r="I71" s="16">
        <f>E71+G71</f>
        <v>0</v>
      </c>
      <c r="J71" s="3"/>
      <c r="K71" s="3"/>
    </row>
    <row r="72" spans="1:11" x14ac:dyDescent="0.3">
      <c r="A72" s="7" t="s">
        <v>97</v>
      </c>
      <c r="B72" s="7" t="s">
        <v>66</v>
      </c>
      <c r="C72" s="16">
        <v>3</v>
      </c>
      <c r="D72" s="16"/>
      <c r="E72" s="16">
        <f>C72*D72</f>
        <v>0</v>
      </c>
      <c r="F72" s="16"/>
      <c r="G72" s="16">
        <f>C72*F72</f>
        <v>0</v>
      </c>
      <c r="H72" s="16">
        <f>D72+F72</f>
        <v>0</v>
      </c>
      <c r="I72" s="16">
        <f>E72+G72</f>
        <v>0</v>
      </c>
      <c r="J72" s="3"/>
      <c r="K72" s="3"/>
    </row>
    <row r="73" spans="1:11" x14ac:dyDescent="0.3">
      <c r="A73" s="14" t="s">
        <v>104</v>
      </c>
      <c r="B73" s="14" t="s">
        <v>15</v>
      </c>
      <c r="C73" s="15"/>
      <c r="D73" s="15"/>
      <c r="E73" s="15"/>
      <c r="F73" s="15"/>
      <c r="G73" s="15"/>
      <c r="H73" s="15"/>
      <c r="I73" s="15"/>
      <c r="J73" s="3"/>
      <c r="K73" s="3"/>
    </row>
    <row r="74" spans="1:11" x14ac:dyDescent="0.3">
      <c r="A74" s="7" t="s">
        <v>105</v>
      </c>
      <c r="B74" s="7" t="s">
        <v>106</v>
      </c>
      <c r="C74" s="16">
        <v>6</v>
      </c>
      <c r="D74" s="16"/>
      <c r="E74" s="16">
        <f>C74*D74</f>
        <v>0</v>
      </c>
      <c r="F74" s="16"/>
      <c r="G74" s="16">
        <f>C74*F74</f>
        <v>0</v>
      </c>
      <c r="H74" s="16">
        <f>D74+F74</f>
        <v>0</v>
      </c>
      <c r="I74" s="16">
        <f>E74+G74</f>
        <v>0</v>
      </c>
      <c r="J74" s="3"/>
      <c r="K74" s="3"/>
    </row>
    <row r="75" spans="1:11" x14ac:dyDescent="0.3">
      <c r="A75" s="6" t="s">
        <v>107</v>
      </c>
      <c r="B75" s="6" t="s">
        <v>15</v>
      </c>
      <c r="C75" s="19"/>
      <c r="D75" s="19"/>
      <c r="E75" s="19">
        <f>SUM(E64:E74)</f>
        <v>0</v>
      </c>
      <c r="F75" s="19"/>
      <c r="G75" s="19">
        <f>SUM(G64:G74)</f>
        <v>0</v>
      </c>
      <c r="H75" s="19"/>
      <c r="I75" s="19">
        <f>SUM(I64:I74)</f>
        <v>0</v>
      </c>
      <c r="J75" s="3"/>
      <c r="K75" s="3"/>
    </row>
    <row r="76" spans="1:11" x14ac:dyDescent="0.3">
      <c r="A76" s="14" t="s">
        <v>108</v>
      </c>
      <c r="B76" s="14" t="s">
        <v>15</v>
      </c>
      <c r="C76" s="15"/>
      <c r="D76" s="15"/>
      <c r="E76" s="15"/>
      <c r="F76" s="15"/>
      <c r="G76" s="15"/>
      <c r="H76" s="15"/>
      <c r="I76" s="15"/>
      <c r="J76" s="3"/>
      <c r="K76" s="3"/>
    </row>
    <row r="77" spans="1:11" x14ac:dyDescent="0.3">
      <c r="A77" s="7" t="s">
        <v>109</v>
      </c>
      <c r="B77" s="7" t="s">
        <v>66</v>
      </c>
      <c r="C77" s="16">
        <v>3</v>
      </c>
      <c r="D77" s="16"/>
      <c r="E77" s="16">
        <f>C77*D77</f>
        <v>0</v>
      </c>
      <c r="F77" s="16"/>
      <c r="G77" s="16">
        <f>C77*F77</f>
        <v>0</v>
      </c>
      <c r="H77" s="16">
        <f>D77+F77</f>
        <v>0</v>
      </c>
      <c r="I77" s="16">
        <f>E77+G77</f>
        <v>0</v>
      </c>
      <c r="J77" s="3"/>
      <c r="K77" s="3"/>
    </row>
    <row r="78" spans="1:11" x14ac:dyDescent="0.3">
      <c r="A78" s="14" t="s">
        <v>110</v>
      </c>
      <c r="B78" s="14" t="s">
        <v>15</v>
      </c>
      <c r="C78" s="15"/>
      <c r="D78" s="15"/>
      <c r="E78" s="15"/>
      <c r="F78" s="15"/>
      <c r="G78" s="15"/>
      <c r="H78" s="15"/>
      <c r="I78" s="15"/>
      <c r="J78" s="3"/>
      <c r="K78" s="3"/>
    </row>
    <row r="79" spans="1:11" x14ac:dyDescent="0.3">
      <c r="A79" s="7" t="s">
        <v>111</v>
      </c>
      <c r="B79" s="7" t="s">
        <v>66</v>
      </c>
      <c r="C79" s="16">
        <v>160</v>
      </c>
      <c r="D79" s="16"/>
      <c r="E79" s="16">
        <f>C79*D79</f>
        <v>0</v>
      </c>
      <c r="F79" s="16"/>
      <c r="G79" s="16">
        <f>C79*F79</f>
        <v>0</v>
      </c>
      <c r="H79" s="16">
        <f>D79+F79</f>
        <v>0</v>
      </c>
      <c r="I79" s="16">
        <f>E79+G79</f>
        <v>0</v>
      </c>
      <c r="J79" s="3"/>
      <c r="K79" s="3"/>
    </row>
    <row r="80" spans="1:11" x14ac:dyDescent="0.3">
      <c r="A80" s="7" t="s">
        <v>112</v>
      </c>
      <c r="B80" s="7" t="s">
        <v>66</v>
      </c>
      <c r="C80" s="16">
        <v>30</v>
      </c>
      <c r="D80" s="16"/>
      <c r="E80" s="16">
        <f>C80*D80</f>
        <v>0</v>
      </c>
      <c r="F80" s="16"/>
      <c r="G80" s="16">
        <f>C80*F80</f>
        <v>0</v>
      </c>
      <c r="H80" s="16">
        <f>D80+F80</f>
        <v>0</v>
      </c>
      <c r="I80" s="16">
        <f>E80+G80</f>
        <v>0</v>
      </c>
      <c r="J80" s="3"/>
      <c r="K80" s="3"/>
    </row>
    <row r="81" spans="1:11" x14ac:dyDescent="0.3">
      <c r="A81" s="14" t="s">
        <v>113</v>
      </c>
      <c r="B81" s="14" t="s">
        <v>15</v>
      </c>
      <c r="C81" s="15"/>
      <c r="D81" s="15"/>
      <c r="E81" s="15"/>
      <c r="F81" s="15"/>
      <c r="G81" s="15"/>
      <c r="H81" s="15"/>
      <c r="I81" s="15"/>
      <c r="J81" s="3"/>
      <c r="K81" s="3"/>
    </row>
    <row r="82" spans="1:11" x14ac:dyDescent="0.3">
      <c r="A82" s="7" t="s">
        <v>114</v>
      </c>
      <c r="B82" s="7" t="s">
        <v>66</v>
      </c>
      <c r="C82" s="16">
        <v>120</v>
      </c>
      <c r="D82" s="16"/>
      <c r="E82" s="16">
        <f>C82*D82</f>
        <v>0</v>
      </c>
      <c r="F82" s="16"/>
      <c r="G82" s="16">
        <f>C82*F82</f>
        <v>0</v>
      </c>
      <c r="H82" s="16">
        <f>D82+F82</f>
        <v>0</v>
      </c>
      <c r="I82" s="16">
        <f>E82+G82</f>
        <v>0</v>
      </c>
      <c r="J82" s="3"/>
      <c r="K82" s="3"/>
    </row>
    <row r="83" spans="1:11" x14ac:dyDescent="0.3">
      <c r="A83" s="7" t="s">
        <v>115</v>
      </c>
      <c r="B83" s="7" t="s">
        <v>66</v>
      </c>
      <c r="C83" s="16">
        <v>20</v>
      </c>
      <c r="D83" s="16"/>
      <c r="E83" s="16">
        <f>C83*D83</f>
        <v>0</v>
      </c>
      <c r="F83" s="16"/>
      <c r="G83" s="16">
        <f>C83*F83</f>
        <v>0</v>
      </c>
      <c r="H83" s="16">
        <f>D83+F83</f>
        <v>0</v>
      </c>
      <c r="I83" s="16">
        <f>E83+G83</f>
        <v>0</v>
      </c>
      <c r="J83" s="3"/>
      <c r="K83" s="3"/>
    </row>
    <row r="84" spans="1:11" x14ac:dyDescent="0.3">
      <c r="A84" s="14" t="s">
        <v>116</v>
      </c>
      <c r="B84" s="14" t="s">
        <v>15</v>
      </c>
      <c r="C84" s="15"/>
      <c r="D84" s="15"/>
      <c r="E84" s="15"/>
      <c r="F84" s="15"/>
      <c r="G84" s="15"/>
      <c r="H84" s="15"/>
      <c r="I84" s="15"/>
      <c r="J84" s="3"/>
      <c r="K84" s="3"/>
    </row>
    <row r="85" spans="1:11" x14ac:dyDescent="0.3">
      <c r="A85" s="7" t="s">
        <v>117</v>
      </c>
      <c r="B85" s="7" t="s">
        <v>66</v>
      </c>
      <c r="C85" s="16">
        <v>13</v>
      </c>
      <c r="D85" s="16"/>
      <c r="E85" s="16">
        <f>C85*D85</f>
        <v>0</v>
      </c>
      <c r="F85" s="16"/>
      <c r="G85" s="16">
        <f>C85*F85</f>
        <v>0</v>
      </c>
      <c r="H85" s="16">
        <f>D85+F85</f>
        <v>0</v>
      </c>
      <c r="I85" s="16">
        <f>E85+G85</f>
        <v>0</v>
      </c>
      <c r="J85" s="3"/>
      <c r="K85" s="3"/>
    </row>
    <row r="86" spans="1:11" x14ac:dyDescent="0.3">
      <c r="A86" s="7" t="s">
        <v>118</v>
      </c>
      <c r="B86" s="7" t="s">
        <v>66</v>
      </c>
      <c r="C86" s="16">
        <v>2</v>
      </c>
      <c r="D86" s="16"/>
      <c r="E86" s="16">
        <f>C86*D86</f>
        <v>0</v>
      </c>
      <c r="F86" s="16"/>
      <c r="G86" s="16">
        <f>C86*F86</f>
        <v>0</v>
      </c>
      <c r="H86" s="16">
        <f>D86+F86</f>
        <v>0</v>
      </c>
      <c r="I86" s="16">
        <f>E86+G86</f>
        <v>0</v>
      </c>
      <c r="J86" s="3"/>
      <c r="K86" s="3"/>
    </row>
    <row r="87" spans="1:11" x14ac:dyDescent="0.3">
      <c r="A87" s="7" t="s">
        <v>119</v>
      </c>
      <c r="B87" s="7" t="s">
        <v>66</v>
      </c>
      <c r="C87" s="16">
        <v>8</v>
      </c>
      <c r="D87" s="16"/>
      <c r="E87" s="16">
        <f>C87*D87</f>
        <v>0</v>
      </c>
      <c r="F87" s="16"/>
      <c r="G87" s="16">
        <f>C87*F87</f>
        <v>0</v>
      </c>
      <c r="H87" s="16">
        <f>D87+F87</f>
        <v>0</v>
      </c>
      <c r="I87" s="16">
        <f>E87+G87</f>
        <v>0</v>
      </c>
      <c r="J87" s="3"/>
      <c r="K87" s="3"/>
    </row>
    <row r="88" spans="1:11" x14ac:dyDescent="0.3">
      <c r="A88" s="7" t="s">
        <v>120</v>
      </c>
      <c r="B88" s="7" t="s">
        <v>66</v>
      </c>
      <c r="C88" s="16">
        <v>2</v>
      </c>
      <c r="D88" s="16"/>
      <c r="E88" s="16">
        <f>C88*D88</f>
        <v>0</v>
      </c>
      <c r="F88" s="16"/>
      <c r="G88" s="16">
        <f>C88*F88</f>
        <v>0</v>
      </c>
      <c r="H88" s="16">
        <f>D88+F88</f>
        <v>0</v>
      </c>
      <c r="I88" s="16">
        <f>E88+G88</f>
        <v>0</v>
      </c>
      <c r="J88" s="3"/>
      <c r="K88" s="3"/>
    </row>
    <row r="89" spans="1:11" x14ac:dyDescent="0.3">
      <c r="A89" s="14" t="s">
        <v>121</v>
      </c>
      <c r="B89" s="14" t="s">
        <v>15</v>
      </c>
      <c r="C89" s="15"/>
      <c r="D89" s="15"/>
      <c r="E89" s="15"/>
      <c r="F89" s="15"/>
      <c r="G89" s="15"/>
      <c r="H89" s="15"/>
      <c r="I89" s="15"/>
      <c r="J89" s="3"/>
      <c r="K89" s="3"/>
    </row>
    <row r="90" spans="1:11" x14ac:dyDescent="0.3">
      <c r="A90" s="7" t="s">
        <v>122</v>
      </c>
      <c r="B90" s="7" t="s">
        <v>66</v>
      </c>
      <c r="C90" s="16">
        <v>2</v>
      </c>
      <c r="D90" s="16"/>
      <c r="E90" s="16">
        <f>C90*D90</f>
        <v>0</v>
      </c>
      <c r="F90" s="16"/>
      <c r="G90" s="16">
        <f>C90*F90</f>
        <v>0</v>
      </c>
      <c r="H90" s="16">
        <f>D90+F90</f>
        <v>0</v>
      </c>
      <c r="I90" s="16">
        <f>E90+G90</f>
        <v>0</v>
      </c>
      <c r="J90" s="3"/>
      <c r="K90" s="3"/>
    </row>
    <row r="91" spans="1:11" x14ac:dyDescent="0.3">
      <c r="A91" s="14" t="s">
        <v>123</v>
      </c>
      <c r="B91" s="14" t="s">
        <v>15</v>
      </c>
      <c r="C91" s="15"/>
      <c r="D91" s="15"/>
      <c r="E91" s="15"/>
      <c r="F91" s="15"/>
      <c r="G91" s="15"/>
      <c r="H91" s="15"/>
      <c r="I91" s="15"/>
      <c r="J91" s="3"/>
      <c r="K91" s="3"/>
    </row>
    <row r="92" spans="1:11" x14ac:dyDescent="0.3">
      <c r="A92" s="7" t="s">
        <v>124</v>
      </c>
      <c r="B92" s="7" t="s">
        <v>66</v>
      </c>
      <c r="C92" s="16">
        <v>110</v>
      </c>
      <c r="D92" s="16"/>
      <c r="E92" s="16">
        <f>C92*D92</f>
        <v>0</v>
      </c>
      <c r="F92" s="16"/>
      <c r="G92" s="16">
        <f>C92*F92</f>
        <v>0</v>
      </c>
      <c r="H92" s="16">
        <f>D92+F92</f>
        <v>0</v>
      </c>
      <c r="I92" s="16">
        <f>E92+G92</f>
        <v>0</v>
      </c>
      <c r="J92" s="3"/>
      <c r="K92" s="3"/>
    </row>
    <row r="93" spans="1:11" x14ac:dyDescent="0.3">
      <c r="A93" s="7" t="s">
        <v>125</v>
      </c>
      <c r="B93" s="7" t="s">
        <v>66</v>
      </c>
      <c r="C93" s="16">
        <v>14</v>
      </c>
      <c r="D93" s="16"/>
      <c r="E93" s="16">
        <f>C93*D93</f>
        <v>0</v>
      </c>
      <c r="F93" s="16"/>
      <c r="G93" s="16">
        <f>C93*F93</f>
        <v>0</v>
      </c>
      <c r="H93" s="16">
        <f>D93+F93</f>
        <v>0</v>
      </c>
      <c r="I93" s="16">
        <f>E93+G93</f>
        <v>0</v>
      </c>
      <c r="J93" s="3"/>
      <c r="K93" s="3"/>
    </row>
    <row r="94" spans="1:11" x14ac:dyDescent="0.3">
      <c r="A94" s="14" t="s">
        <v>126</v>
      </c>
      <c r="B94" s="14" t="s">
        <v>15</v>
      </c>
      <c r="C94" s="15"/>
      <c r="D94" s="15"/>
      <c r="E94" s="15"/>
      <c r="F94" s="15"/>
      <c r="G94" s="15"/>
      <c r="H94" s="15"/>
      <c r="I94" s="15"/>
      <c r="J94" s="3"/>
      <c r="K94" s="3"/>
    </row>
    <row r="95" spans="1:11" x14ac:dyDescent="0.3">
      <c r="A95" s="7" t="s">
        <v>127</v>
      </c>
      <c r="B95" s="7" t="s">
        <v>66</v>
      </c>
      <c r="C95" s="16">
        <v>8</v>
      </c>
      <c r="D95" s="16"/>
      <c r="E95" s="16">
        <f>C95*D95</f>
        <v>0</v>
      </c>
      <c r="F95" s="16"/>
      <c r="G95" s="16">
        <f>C95*F95</f>
        <v>0</v>
      </c>
      <c r="H95" s="16">
        <f>D95+F95</f>
        <v>0</v>
      </c>
      <c r="I95" s="16">
        <f>E95+G95</f>
        <v>0</v>
      </c>
      <c r="J95" s="3"/>
      <c r="K95" s="3"/>
    </row>
    <row r="96" spans="1:11" x14ac:dyDescent="0.3">
      <c r="A96" s="14" t="s">
        <v>128</v>
      </c>
      <c r="B96" s="14" t="s">
        <v>15</v>
      </c>
      <c r="C96" s="15"/>
      <c r="D96" s="15"/>
      <c r="E96" s="15"/>
      <c r="F96" s="15"/>
      <c r="G96" s="15"/>
      <c r="H96" s="15"/>
      <c r="I96" s="15"/>
      <c r="J96" s="3"/>
      <c r="K96" s="3"/>
    </row>
    <row r="97" spans="1:11" x14ac:dyDescent="0.3">
      <c r="A97" s="7" t="s">
        <v>129</v>
      </c>
      <c r="B97" s="7" t="s">
        <v>66</v>
      </c>
      <c r="C97" s="16">
        <v>7</v>
      </c>
      <c r="D97" s="16"/>
      <c r="E97" s="16">
        <f>C97*D97</f>
        <v>0</v>
      </c>
      <c r="F97" s="16"/>
      <c r="G97" s="16">
        <f>C97*F97</f>
        <v>0</v>
      </c>
      <c r="H97" s="16">
        <f>D97+F97</f>
        <v>0</v>
      </c>
      <c r="I97" s="16">
        <f>E97+G97</f>
        <v>0</v>
      </c>
      <c r="J97" s="3"/>
      <c r="K97" s="3"/>
    </row>
    <row r="98" spans="1:11" x14ac:dyDescent="0.3">
      <c r="A98" s="14" t="s">
        <v>130</v>
      </c>
      <c r="B98" s="14" t="s">
        <v>15</v>
      </c>
      <c r="C98" s="15"/>
      <c r="D98" s="15"/>
      <c r="E98" s="15"/>
      <c r="F98" s="15"/>
      <c r="G98" s="15"/>
      <c r="H98" s="15"/>
      <c r="I98" s="15"/>
      <c r="J98" s="3"/>
      <c r="K98" s="3"/>
    </row>
    <row r="99" spans="1:11" x14ac:dyDescent="0.3">
      <c r="A99" s="7" t="s">
        <v>131</v>
      </c>
      <c r="B99" s="7" t="s">
        <v>132</v>
      </c>
      <c r="C99" s="16">
        <v>115</v>
      </c>
      <c r="D99" s="16"/>
      <c r="E99" s="16">
        <f>C99*D99</f>
        <v>0</v>
      </c>
      <c r="F99" s="16"/>
      <c r="G99" s="16">
        <f>C99*F99</f>
        <v>0</v>
      </c>
      <c r="H99" s="16">
        <f>D99+F99</f>
        <v>0</v>
      </c>
      <c r="I99" s="16">
        <f>E99+G99</f>
        <v>0</v>
      </c>
      <c r="J99" s="3"/>
      <c r="K99" s="3"/>
    </row>
    <row r="100" spans="1:11" x14ac:dyDescent="0.3">
      <c r="A100" s="14" t="s">
        <v>133</v>
      </c>
      <c r="B100" s="14" t="s">
        <v>15</v>
      </c>
      <c r="C100" s="15"/>
      <c r="D100" s="15"/>
      <c r="E100" s="15"/>
      <c r="F100" s="15"/>
      <c r="G100" s="15"/>
      <c r="H100" s="15"/>
      <c r="I100" s="15"/>
      <c r="J100" s="3"/>
      <c r="K100" s="3"/>
    </row>
    <row r="101" spans="1:11" x14ac:dyDescent="0.3">
      <c r="A101" s="7" t="s">
        <v>134</v>
      </c>
      <c r="B101" s="7" t="s">
        <v>132</v>
      </c>
      <c r="C101" s="16">
        <v>300</v>
      </c>
      <c r="D101" s="16"/>
      <c r="E101" s="16">
        <f>C101*D101</f>
        <v>0</v>
      </c>
      <c r="F101" s="16"/>
      <c r="G101" s="16">
        <f>C101*F101</f>
        <v>0</v>
      </c>
      <c r="H101" s="16">
        <f>D101+F101</f>
        <v>0</v>
      </c>
      <c r="I101" s="16">
        <f>E101+G101</f>
        <v>0</v>
      </c>
      <c r="J101" s="3"/>
      <c r="K101" s="3"/>
    </row>
    <row r="102" spans="1:11" x14ac:dyDescent="0.3">
      <c r="A102" s="7" t="s">
        <v>135</v>
      </c>
      <c r="B102" s="7" t="s">
        <v>132</v>
      </c>
      <c r="C102" s="16">
        <v>520</v>
      </c>
      <c r="D102" s="16"/>
      <c r="E102" s="16">
        <f>C102*D102</f>
        <v>0</v>
      </c>
      <c r="F102" s="16"/>
      <c r="G102" s="16">
        <f>C102*F102</f>
        <v>0</v>
      </c>
      <c r="H102" s="16">
        <f>D102+F102</f>
        <v>0</v>
      </c>
      <c r="I102" s="16">
        <f>E102+G102</f>
        <v>0</v>
      </c>
      <c r="J102" s="3"/>
      <c r="K102" s="3"/>
    </row>
    <row r="103" spans="1:11" x14ac:dyDescent="0.3">
      <c r="A103" s="7" t="s">
        <v>136</v>
      </c>
      <c r="B103" s="7" t="s">
        <v>132</v>
      </c>
      <c r="C103" s="16">
        <v>20</v>
      </c>
      <c r="D103" s="16"/>
      <c r="E103" s="16">
        <f>C103*D103</f>
        <v>0</v>
      </c>
      <c r="F103" s="16"/>
      <c r="G103" s="16">
        <f>C103*F103</f>
        <v>0</v>
      </c>
      <c r="H103" s="16">
        <f>D103+F103</f>
        <v>0</v>
      </c>
      <c r="I103" s="16">
        <f>E103+G103</f>
        <v>0</v>
      </c>
      <c r="J103" s="3"/>
      <c r="K103" s="3"/>
    </row>
    <row r="104" spans="1:11" x14ac:dyDescent="0.3">
      <c r="A104" s="7" t="s">
        <v>137</v>
      </c>
      <c r="B104" s="7" t="s">
        <v>132</v>
      </c>
      <c r="C104" s="16">
        <v>20</v>
      </c>
      <c r="D104" s="16"/>
      <c r="E104" s="16">
        <f>C104*D104</f>
        <v>0</v>
      </c>
      <c r="F104" s="16"/>
      <c r="G104" s="16">
        <f>C104*F104</f>
        <v>0</v>
      </c>
      <c r="H104" s="16">
        <f>D104+F104</f>
        <v>0</v>
      </c>
      <c r="I104" s="16">
        <f>E104+G104</f>
        <v>0</v>
      </c>
      <c r="J104" s="3"/>
      <c r="K104" s="3"/>
    </row>
    <row r="105" spans="1:11" x14ac:dyDescent="0.3">
      <c r="A105" s="7" t="s">
        <v>138</v>
      </c>
      <c r="B105" s="7" t="s">
        <v>132</v>
      </c>
      <c r="C105" s="16">
        <v>20</v>
      </c>
      <c r="D105" s="16"/>
      <c r="E105" s="16">
        <f>C105*D105</f>
        <v>0</v>
      </c>
      <c r="F105" s="16"/>
      <c r="G105" s="16">
        <f>C105*F105</f>
        <v>0</v>
      </c>
      <c r="H105" s="16">
        <f>D105+F105</f>
        <v>0</v>
      </c>
      <c r="I105" s="16">
        <f>E105+G105</f>
        <v>0</v>
      </c>
      <c r="J105" s="3"/>
      <c r="K105" s="3"/>
    </row>
    <row r="106" spans="1:11" x14ac:dyDescent="0.3">
      <c r="A106" s="7" t="s">
        <v>139</v>
      </c>
      <c r="B106" s="7" t="s">
        <v>132</v>
      </c>
      <c r="C106" s="16">
        <v>4</v>
      </c>
      <c r="D106" s="16"/>
      <c r="E106" s="16">
        <f>C106*D106</f>
        <v>0</v>
      </c>
      <c r="F106" s="16"/>
      <c r="G106" s="16">
        <f>C106*F106</f>
        <v>0</v>
      </c>
      <c r="H106" s="16">
        <f>D106+F106</f>
        <v>0</v>
      </c>
      <c r="I106" s="16">
        <f>E106+G106</f>
        <v>0</v>
      </c>
      <c r="J106" s="3"/>
      <c r="K106" s="3"/>
    </row>
    <row r="107" spans="1:11" x14ac:dyDescent="0.3">
      <c r="A107" s="7" t="s">
        <v>140</v>
      </c>
      <c r="B107" s="7" t="s">
        <v>132</v>
      </c>
      <c r="C107" s="16">
        <v>30</v>
      </c>
      <c r="D107" s="16"/>
      <c r="E107" s="16">
        <f>C107*D107</f>
        <v>0</v>
      </c>
      <c r="F107" s="16"/>
      <c r="G107" s="16">
        <f>C107*F107</f>
        <v>0</v>
      </c>
      <c r="H107" s="16">
        <f>D107+F107</f>
        <v>0</v>
      </c>
      <c r="I107" s="16">
        <f>E107+G107</f>
        <v>0</v>
      </c>
      <c r="J107" s="3"/>
      <c r="K107" s="3"/>
    </row>
    <row r="108" spans="1:11" x14ac:dyDescent="0.3">
      <c r="A108" s="14" t="s">
        <v>141</v>
      </c>
      <c r="B108" s="14" t="s">
        <v>15</v>
      </c>
      <c r="C108" s="15"/>
      <c r="D108" s="15"/>
      <c r="E108" s="15"/>
      <c r="F108" s="15"/>
      <c r="G108" s="15"/>
      <c r="H108" s="15"/>
      <c r="I108" s="15"/>
      <c r="J108" s="3"/>
      <c r="K108" s="3"/>
    </row>
    <row r="109" spans="1:11" x14ac:dyDescent="0.3">
      <c r="A109" s="7" t="s">
        <v>142</v>
      </c>
      <c r="B109" s="7" t="s">
        <v>132</v>
      </c>
      <c r="C109" s="16">
        <v>20</v>
      </c>
      <c r="D109" s="16"/>
      <c r="E109" s="16">
        <f>C109*D109</f>
        <v>0</v>
      </c>
      <c r="F109" s="16"/>
      <c r="G109" s="16">
        <f>C109*F109</f>
        <v>0</v>
      </c>
      <c r="H109" s="16">
        <f>D109+F109</f>
        <v>0</v>
      </c>
      <c r="I109" s="16">
        <f>E109+G109</f>
        <v>0</v>
      </c>
      <c r="J109" s="3"/>
      <c r="K109" s="3"/>
    </row>
    <row r="110" spans="1:11" x14ac:dyDescent="0.3">
      <c r="A110" s="7" t="s">
        <v>143</v>
      </c>
      <c r="B110" s="7" t="s">
        <v>132</v>
      </c>
      <c r="C110" s="16">
        <v>50</v>
      </c>
      <c r="D110" s="16"/>
      <c r="E110" s="16">
        <f>C110*D110</f>
        <v>0</v>
      </c>
      <c r="F110" s="16"/>
      <c r="G110" s="16">
        <f>C110*F110</f>
        <v>0</v>
      </c>
      <c r="H110" s="16">
        <f>D110+F110</f>
        <v>0</v>
      </c>
      <c r="I110" s="16">
        <f>E110+G110</f>
        <v>0</v>
      </c>
      <c r="J110" s="3"/>
      <c r="K110" s="3"/>
    </row>
    <row r="111" spans="1:11" x14ac:dyDescent="0.3">
      <c r="A111" s="14" t="s">
        <v>144</v>
      </c>
      <c r="B111" s="14" t="s">
        <v>15</v>
      </c>
      <c r="C111" s="15"/>
      <c r="D111" s="15"/>
      <c r="E111" s="15"/>
      <c r="F111" s="15"/>
      <c r="G111" s="15"/>
      <c r="H111" s="15"/>
      <c r="I111" s="15"/>
      <c r="J111" s="3"/>
      <c r="K111" s="3"/>
    </row>
    <row r="112" spans="1:11" x14ac:dyDescent="0.3">
      <c r="A112" s="7" t="s">
        <v>145</v>
      </c>
      <c r="B112" s="7" t="s">
        <v>66</v>
      </c>
      <c r="C112" s="16">
        <v>10</v>
      </c>
      <c r="D112" s="16"/>
      <c r="E112" s="16">
        <f>C112*D112</f>
        <v>0</v>
      </c>
      <c r="F112" s="16"/>
      <c r="G112" s="16">
        <f>C112*F112</f>
        <v>0</v>
      </c>
      <c r="H112" s="16">
        <f>D112+F112</f>
        <v>0</v>
      </c>
      <c r="I112" s="16">
        <f>E112+G112</f>
        <v>0</v>
      </c>
      <c r="J112" s="3"/>
      <c r="K112" s="3"/>
    </row>
    <row r="113" spans="1:11" x14ac:dyDescent="0.3">
      <c r="A113" s="7" t="s">
        <v>146</v>
      </c>
      <c r="B113" s="7" t="s">
        <v>66</v>
      </c>
      <c r="C113" s="16">
        <v>5</v>
      </c>
      <c r="D113" s="16"/>
      <c r="E113" s="16">
        <f>C113*D113</f>
        <v>0</v>
      </c>
      <c r="F113" s="16"/>
      <c r="G113" s="16">
        <f>C113*F113</f>
        <v>0</v>
      </c>
      <c r="H113" s="16">
        <f>D113+F113</f>
        <v>0</v>
      </c>
      <c r="I113" s="16">
        <f>E113+G113</f>
        <v>0</v>
      </c>
      <c r="J113" s="3"/>
      <c r="K113" s="3"/>
    </row>
    <row r="114" spans="1:11" x14ac:dyDescent="0.3">
      <c r="A114" s="14" t="s">
        <v>147</v>
      </c>
      <c r="B114" s="14" t="s">
        <v>15</v>
      </c>
      <c r="C114" s="15"/>
      <c r="D114" s="15"/>
      <c r="E114" s="15"/>
      <c r="F114" s="15"/>
      <c r="G114" s="15"/>
      <c r="H114" s="15"/>
      <c r="I114" s="15"/>
      <c r="J114" s="3"/>
      <c r="K114" s="3"/>
    </row>
    <row r="115" spans="1:11" x14ac:dyDescent="0.3">
      <c r="A115" s="7" t="s">
        <v>148</v>
      </c>
      <c r="B115" s="7" t="s">
        <v>66</v>
      </c>
      <c r="C115" s="16">
        <v>124</v>
      </c>
      <c r="D115" s="16"/>
      <c r="E115" s="16">
        <f>C115*D115</f>
        <v>0</v>
      </c>
      <c r="F115" s="16"/>
      <c r="G115" s="16">
        <f>C115*F115</f>
        <v>0</v>
      </c>
      <c r="H115" s="16">
        <f>D115+F115</f>
        <v>0</v>
      </c>
      <c r="I115" s="16">
        <f>E115+G115</f>
        <v>0</v>
      </c>
      <c r="J115" s="3"/>
      <c r="K115" s="3"/>
    </row>
    <row r="116" spans="1:11" x14ac:dyDescent="0.3">
      <c r="A116" s="7" t="s">
        <v>149</v>
      </c>
      <c r="B116" s="7" t="s">
        <v>66</v>
      </c>
      <c r="C116" s="16">
        <v>10</v>
      </c>
      <c r="D116" s="16"/>
      <c r="E116" s="16">
        <f>C116*D116</f>
        <v>0</v>
      </c>
      <c r="F116" s="16"/>
      <c r="G116" s="16">
        <f>C116*F116</f>
        <v>0</v>
      </c>
      <c r="H116" s="16">
        <f>D116+F116</f>
        <v>0</v>
      </c>
      <c r="I116" s="16">
        <f>E116+G116</f>
        <v>0</v>
      </c>
      <c r="J116" s="3"/>
      <c r="K116" s="3"/>
    </row>
    <row r="117" spans="1:11" x14ac:dyDescent="0.3">
      <c r="A117" s="7" t="s">
        <v>150</v>
      </c>
      <c r="B117" s="7" t="s">
        <v>66</v>
      </c>
      <c r="C117" s="16">
        <v>10</v>
      </c>
      <c r="D117" s="16"/>
      <c r="E117" s="16">
        <f>C117*D117</f>
        <v>0</v>
      </c>
      <c r="F117" s="16"/>
      <c r="G117" s="16">
        <f>C117*F117</f>
        <v>0</v>
      </c>
      <c r="H117" s="16">
        <f>D117+F117</f>
        <v>0</v>
      </c>
      <c r="I117" s="16">
        <f>E117+G117</f>
        <v>0</v>
      </c>
      <c r="J117" s="3"/>
      <c r="K117" s="3"/>
    </row>
    <row r="118" spans="1:11" x14ac:dyDescent="0.3">
      <c r="A118" s="14" t="s">
        <v>151</v>
      </c>
      <c r="B118" s="14" t="s">
        <v>15</v>
      </c>
      <c r="C118" s="15"/>
      <c r="D118" s="15"/>
      <c r="E118" s="15"/>
      <c r="F118" s="15"/>
      <c r="G118" s="15"/>
      <c r="H118" s="15"/>
      <c r="I118" s="15"/>
      <c r="J118" s="3"/>
      <c r="K118" s="3"/>
    </row>
    <row r="119" spans="1:11" x14ac:dyDescent="0.3">
      <c r="A119" s="7" t="s">
        <v>152</v>
      </c>
      <c r="B119" s="7" t="s">
        <v>153</v>
      </c>
      <c r="C119" s="16">
        <v>0.5</v>
      </c>
      <c r="D119" s="16"/>
      <c r="E119" s="16">
        <f>C119*D119</f>
        <v>0</v>
      </c>
      <c r="F119" s="16"/>
      <c r="G119" s="16">
        <f>C119*F119</f>
        <v>0</v>
      </c>
      <c r="H119" s="16">
        <f>D119+F119</f>
        <v>0</v>
      </c>
      <c r="I119" s="16">
        <f>E119+G119</f>
        <v>0</v>
      </c>
      <c r="J119" s="3"/>
      <c r="K119" s="3"/>
    </row>
    <row r="120" spans="1:11" x14ac:dyDescent="0.3">
      <c r="A120" s="14" t="s">
        <v>154</v>
      </c>
      <c r="B120" s="14" t="s">
        <v>15</v>
      </c>
      <c r="C120" s="15"/>
      <c r="D120" s="15"/>
      <c r="E120" s="15"/>
      <c r="F120" s="15"/>
      <c r="G120" s="15"/>
      <c r="H120" s="15"/>
      <c r="I120" s="15"/>
      <c r="J120" s="3"/>
      <c r="K120" s="3"/>
    </row>
    <row r="121" spans="1:11" x14ac:dyDescent="0.3">
      <c r="A121" s="7" t="s">
        <v>155</v>
      </c>
      <c r="B121" s="7" t="s">
        <v>132</v>
      </c>
      <c r="C121" s="16">
        <v>20</v>
      </c>
      <c r="D121" s="16"/>
      <c r="E121" s="16">
        <f>C121*D121</f>
        <v>0</v>
      </c>
      <c r="F121" s="16"/>
      <c r="G121" s="16">
        <f>C121*F121</f>
        <v>0</v>
      </c>
      <c r="H121" s="16">
        <f>D121+F121</f>
        <v>0</v>
      </c>
      <c r="I121" s="16">
        <f>E121+G121</f>
        <v>0</v>
      </c>
      <c r="J121" s="3"/>
      <c r="K121" s="3"/>
    </row>
    <row r="122" spans="1:11" x14ac:dyDescent="0.3">
      <c r="A122" s="7" t="s">
        <v>156</v>
      </c>
      <c r="B122" s="7" t="s">
        <v>132</v>
      </c>
      <c r="C122" s="16">
        <v>30</v>
      </c>
      <c r="D122" s="16"/>
      <c r="E122" s="16">
        <f>C122*D122</f>
        <v>0</v>
      </c>
      <c r="F122" s="16"/>
      <c r="G122" s="16">
        <f>C122*F122</f>
        <v>0</v>
      </c>
      <c r="H122" s="16">
        <f>D122+F122</f>
        <v>0</v>
      </c>
      <c r="I122" s="16">
        <f>E122+G122</f>
        <v>0</v>
      </c>
      <c r="J122" s="3"/>
      <c r="K122" s="3"/>
    </row>
    <row r="123" spans="1:11" x14ac:dyDescent="0.3">
      <c r="A123" s="7" t="s">
        <v>157</v>
      </c>
      <c r="B123" s="7" t="s">
        <v>66</v>
      </c>
      <c r="C123" s="16">
        <v>40</v>
      </c>
      <c r="D123" s="16"/>
      <c r="E123" s="16">
        <f>C123*D123</f>
        <v>0</v>
      </c>
      <c r="F123" s="16"/>
      <c r="G123" s="16">
        <f>C123*F123</f>
        <v>0</v>
      </c>
      <c r="H123" s="16">
        <f>D123+F123</f>
        <v>0</v>
      </c>
      <c r="I123" s="16">
        <f>E123+G123</f>
        <v>0</v>
      </c>
      <c r="J123" s="3"/>
      <c r="K123" s="3"/>
    </row>
    <row r="124" spans="1:11" x14ac:dyDescent="0.3">
      <c r="A124" s="14" t="s">
        <v>158</v>
      </c>
      <c r="B124" s="14" t="s">
        <v>15</v>
      </c>
      <c r="C124" s="15"/>
      <c r="D124" s="15"/>
      <c r="E124" s="15"/>
      <c r="F124" s="15"/>
      <c r="G124" s="15"/>
      <c r="H124" s="15"/>
      <c r="I124" s="15"/>
      <c r="J124" s="3"/>
      <c r="K124" s="3"/>
    </row>
    <row r="125" spans="1:11" x14ac:dyDescent="0.3">
      <c r="A125" s="7" t="s">
        <v>159</v>
      </c>
      <c r="B125" s="7" t="s">
        <v>132</v>
      </c>
      <c r="C125" s="16">
        <v>50</v>
      </c>
      <c r="D125" s="16"/>
      <c r="E125" s="16">
        <f>C125*D125</f>
        <v>0</v>
      </c>
      <c r="F125" s="16"/>
      <c r="G125" s="16">
        <f>C125*F125</f>
        <v>0</v>
      </c>
      <c r="H125" s="16">
        <f>D125+F125</f>
        <v>0</v>
      </c>
      <c r="I125" s="16">
        <f>E125+G125</f>
        <v>0</v>
      </c>
      <c r="J125" s="3"/>
      <c r="K125" s="3"/>
    </row>
    <row r="126" spans="1:11" x14ac:dyDescent="0.3">
      <c r="A126" s="14" t="s">
        <v>160</v>
      </c>
      <c r="B126" s="14" t="s">
        <v>15</v>
      </c>
      <c r="C126" s="15"/>
      <c r="D126" s="15"/>
      <c r="E126" s="15"/>
      <c r="F126" s="15"/>
      <c r="G126" s="15"/>
      <c r="H126" s="15"/>
      <c r="I126" s="15"/>
      <c r="J126" s="3"/>
      <c r="K126" s="3"/>
    </row>
    <row r="127" spans="1:11" x14ac:dyDescent="0.3">
      <c r="A127" s="14" t="s">
        <v>161</v>
      </c>
      <c r="B127" s="14" t="s">
        <v>15</v>
      </c>
      <c r="C127" s="15"/>
      <c r="D127" s="15"/>
      <c r="E127" s="15"/>
      <c r="F127" s="15"/>
      <c r="G127" s="15"/>
      <c r="H127" s="15"/>
      <c r="I127" s="15"/>
      <c r="J127" s="3"/>
      <c r="K127" s="3"/>
    </row>
    <row r="128" spans="1:11" x14ac:dyDescent="0.3">
      <c r="A128" s="7" t="s">
        <v>162</v>
      </c>
      <c r="B128" s="7" t="s">
        <v>66</v>
      </c>
      <c r="C128" s="16">
        <v>50</v>
      </c>
      <c r="D128" s="16"/>
      <c r="E128" s="16">
        <f>C128*D128</f>
        <v>0</v>
      </c>
      <c r="F128" s="16"/>
      <c r="G128" s="16">
        <f>C128*F128</f>
        <v>0</v>
      </c>
      <c r="H128" s="16">
        <f>D128+F128</f>
        <v>0</v>
      </c>
      <c r="I128" s="16">
        <f>E128+G128</f>
        <v>0</v>
      </c>
      <c r="J128" s="3"/>
      <c r="K128" s="3"/>
    </row>
    <row r="129" spans="1:11" x14ac:dyDescent="0.3">
      <c r="A129" s="7" t="s">
        <v>163</v>
      </c>
      <c r="B129" s="7" t="s">
        <v>66</v>
      </c>
      <c r="C129" s="16">
        <v>50</v>
      </c>
      <c r="D129" s="16"/>
      <c r="E129" s="16">
        <f>C129*D129</f>
        <v>0</v>
      </c>
      <c r="F129" s="16"/>
      <c r="G129" s="16">
        <f>C129*F129</f>
        <v>0</v>
      </c>
      <c r="H129" s="16">
        <f>D129+F129</f>
        <v>0</v>
      </c>
      <c r="I129" s="16">
        <f>E129+G129</f>
        <v>0</v>
      </c>
      <c r="J129" s="3"/>
      <c r="K129" s="3"/>
    </row>
    <row r="130" spans="1:11" x14ac:dyDescent="0.3">
      <c r="A130" s="7" t="s">
        <v>164</v>
      </c>
      <c r="B130" s="7" t="s">
        <v>66</v>
      </c>
      <c r="C130" s="16">
        <v>20</v>
      </c>
      <c r="D130" s="16"/>
      <c r="E130" s="16">
        <f>C130*D130</f>
        <v>0</v>
      </c>
      <c r="F130" s="16"/>
      <c r="G130" s="16">
        <f>C130*F130</f>
        <v>0</v>
      </c>
      <c r="H130" s="16">
        <f>D130+F130</f>
        <v>0</v>
      </c>
      <c r="I130" s="16">
        <f>E130+G130</f>
        <v>0</v>
      </c>
      <c r="J130" s="3"/>
      <c r="K130" s="3"/>
    </row>
    <row r="131" spans="1:11" x14ac:dyDescent="0.3">
      <c r="A131" s="7" t="s">
        <v>165</v>
      </c>
      <c r="B131" s="7" t="s">
        <v>66</v>
      </c>
      <c r="C131" s="16">
        <v>50</v>
      </c>
      <c r="D131" s="16"/>
      <c r="E131" s="16">
        <f>C131*D131</f>
        <v>0</v>
      </c>
      <c r="F131" s="16"/>
      <c r="G131" s="16">
        <f>C131*F131</f>
        <v>0</v>
      </c>
      <c r="H131" s="16">
        <f>D131+F131</f>
        <v>0</v>
      </c>
      <c r="I131" s="16">
        <f>E131+G131</f>
        <v>0</v>
      </c>
      <c r="J131" s="3"/>
      <c r="K131" s="3"/>
    </row>
    <row r="132" spans="1:11" x14ac:dyDescent="0.3">
      <c r="A132" s="7" t="s">
        <v>166</v>
      </c>
      <c r="B132" s="7" t="s">
        <v>66</v>
      </c>
      <c r="C132" s="16">
        <v>50</v>
      </c>
      <c r="D132" s="16"/>
      <c r="E132" s="16">
        <f>C132*D132</f>
        <v>0</v>
      </c>
      <c r="F132" s="16"/>
      <c r="G132" s="16">
        <f>C132*F132</f>
        <v>0</v>
      </c>
      <c r="H132" s="16">
        <f>D132+F132</f>
        <v>0</v>
      </c>
      <c r="I132" s="16">
        <f>E132+G132</f>
        <v>0</v>
      </c>
      <c r="J132" s="3"/>
      <c r="K132" s="3"/>
    </row>
    <row r="133" spans="1:11" x14ac:dyDescent="0.3">
      <c r="A133" s="14" t="s">
        <v>167</v>
      </c>
      <c r="B133" s="14" t="s">
        <v>15</v>
      </c>
      <c r="C133" s="15"/>
      <c r="D133" s="15"/>
      <c r="E133" s="15"/>
      <c r="F133" s="15"/>
      <c r="G133" s="15"/>
      <c r="H133" s="15"/>
      <c r="I133" s="15"/>
      <c r="J133" s="3"/>
      <c r="K133" s="3"/>
    </row>
    <row r="134" spans="1:11" x14ac:dyDescent="0.3">
      <c r="A134" s="7" t="s">
        <v>168</v>
      </c>
      <c r="B134" s="7" t="s">
        <v>66</v>
      </c>
      <c r="C134" s="16">
        <v>60</v>
      </c>
      <c r="D134" s="16"/>
      <c r="E134" s="16">
        <f>C134*D134</f>
        <v>0</v>
      </c>
      <c r="F134" s="16"/>
      <c r="G134" s="16">
        <f>C134*F134</f>
        <v>0</v>
      </c>
      <c r="H134" s="16">
        <f>D134+F134</f>
        <v>0</v>
      </c>
      <c r="I134" s="16">
        <f>E134+G134</f>
        <v>0</v>
      </c>
      <c r="J134" s="3"/>
      <c r="K134" s="3"/>
    </row>
    <row r="135" spans="1:11" x14ac:dyDescent="0.3">
      <c r="A135" s="14" t="s">
        <v>169</v>
      </c>
      <c r="B135" s="14" t="s">
        <v>15</v>
      </c>
      <c r="C135" s="15"/>
      <c r="D135" s="15"/>
      <c r="E135" s="15"/>
      <c r="F135" s="15"/>
      <c r="G135" s="15"/>
      <c r="H135" s="15"/>
      <c r="I135" s="15"/>
      <c r="J135" s="3"/>
      <c r="K135" s="3"/>
    </row>
    <row r="136" spans="1:11" x14ac:dyDescent="0.3">
      <c r="A136" s="7" t="s">
        <v>170</v>
      </c>
      <c r="B136" s="7" t="s">
        <v>66</v>
      </c>
      <c r="C136" s="16">
        <v>4</v>
      </c>
      <c r="D136" s="16"/>
      <c r="E136" s="16">
        <f>C136*D136</f>
        <v>0</v>
      </c>
      <c r="F136" s="16"/>
      <c r="G136" s="16">
        <f>C136*F136</f>
        <v>0</v>
      </c>
      <c r="H136" s="16">
        <f>D136+F136</f>
        <v>0</v>
      </c>
      <c r="I136" s="16">
        <f>E136+G136</f>
        <v>0</v>
      </c>
      <c r="J136" s="3"/>
      <c r="K136" s="3"/>
    </row>
    <row r="137" spans="1:11" x14ac:dyDescent="0.3">
      <c r="A137" s="14" t="s">
        <v>104</v>
      </c>
      <c r="B137" s="14" t="s">
        <v>15</v>
      </c>
      <c r="C137" s="15"/>
      <c r="D137" s="15"/>
      <c r="E137" s="15"/>
      <c r="F137" s="15"/>
      <c r="G137" s="15"/>
      <c r="H137" s="15"/>
      <c r="I137" s="15"/>
      <c r="J137" s="3"/>
      <c r="K137" s="3"/>
    </row>
    <row r="138" spans="1:11" x14ac:dyDescent="0.3">
      <c r="A138" s="7" t="s">
        <v>171</v>
      </c>
      <c r="B138" s="7" t="s">
        <v>106</v>
      </c>
      <c r="C138" s="16">
        <v>16</v>
      </c>
      <c r="D138" s="16"/>
      <c r="E138" s="16">
        <f>C138*D138</f>
        <v>0</v>
      </c>
      <c r="F138" s="16"/>
      <c r="G138" s="16">
        <f>C138*F138</f>
        <v>0</v>
      </c>
      <c r="H138" s="16">
        <f>D138+F138</f>
        <v>0</v>
      </c>
      <c r="I138" s="16">
        <f>E138+G138</f>
        <v>0</v>
      </c>
      <c r="J138" s="3"/>
      <c r="K138" s="3"/>
    </row>
    <row r="139" spans="1:11" x14ac:dyDescent="0.3">
      <c r="A139" s="7" t="s">
        <v>172</v>
      </c>
      <c r="B139" s="7" t="s">
        <v>106</v>
      </c>
      <c r="C139" s="16">
        <v>20</v>
      </c>
      <c r="D139" s="16"/>
      <c r="E139" s="16">
        <f>C139*D139</f>
        <v>0</v>
      </c>
      <c r="F139" s="16"/>
      <c r="G139" s="16">
        <f>C139*F139</f>
        <v>0</v>
      </c>
      <c r="H139" s="16">
        <f>D139+F139</f>
        <v>0</v>
      </c>
      <c r="I139" s="16">
        <f>E139+G139</f>
        <v>0</v>
      </c>
      <c r="J139" s="3"/>
      <c r="K139" s="3"/>
    </row>
    <row r="140" spans="1:11" x14ac:dyDescent="0.3">
      <c r="A140" s="7" t="s">
        <v>173</v>
      </c>
      <c r="B140" s="7" t="s">
        <v>106</v>
      </c>
      <c r="C140" s="16">
        <v>12</v>
      </c>
      <c r="D140" s="16"/>
      <c r="E140" s="16">
        <f>C140*D140</f>
        <v>0</v>
      </c>
      <c r="F140" s="16"/>
      <c r="G140" s="16">
        <f>C140*F140</f>
        <v>0</v>
      </c>
      <c r="H140" s="16">
        <f>D140+F140</f>
        <v>0</v>
      </c>
      <c r="I140" s="16">
        <f>E140+G140</f>
        <v>0</v>
      </c>
      <c r="J140" s="3"/>
      <c r="K140" s="3"/>
    </row>
    <row r="141" spans="1:11" x14ac:dyDescent="0.3">
      <c r="A141" s="7" t="s">
        <v>174</v>
      </c>
      <c r="B141" s="7" t="s">
        <v>106</v>
      </c>
      <c r="C141" s="16">
        <v>20</v>
      </c>
      <c r="D141" s="16"/>
      <c r="E141" s="16">
        <f>C141*D141</f>
        <v>0</v>
      </c>
      <c r="F141" s="16"/>
      <c r="G141" s="16">
        <f>C141*F141</f>
        <v>0</v>
      </c>
      <c r="H141" s="16">
        <f>D141+F141</f>
        <v>0</v>
      </c>
      <c r="I141" s="16">
        <f>E141+G141</f>
        <v>0</v>
      </c>
      <c r="J141" s="3"/>
      <c r="K141" s="3"/>
    </row>
    <row r="142" spans="1:11" x14ac:dyDescent="0.3">
      <c r="A142" s="14" t="s">
        <v>175</v>
      </c>
      <c r="B142" s="14" t="s">
        <v>15</v>
      </c>
      <c r="C142" s="15"/>
      <c r="D142" s="15"/>
      <c r="E142" s="15"/>
      <c r="F142" s="15"/>
      <c r="G142" s="15"/>
      <c r="H142" s="15"/>
      <c r="I142" s="15"/>
      <c r="J142" s="3"/>
      <c r="K142" s="3"/>
    </row>
    <row r="143" spans="1:11" x14ac:dyDescent="0.3">
      <c r="A143" s="7" t="s">
        <v>176</v>
      </c>
      <c r="B143" s="7" t="s">
        <v>106</v>
      </c>
      <c r="C143" s="16">
        <v>12</v>
      </c>
      <c r="D143" s="16"/>
      <c r="E143" s="16">
        <f>C143*D143</f>
        <v>0</v>
      </c>
      <c r="F143" s="16"/>
      <c r="G143" s="16">
        <f>C143*F143</f>
        <v>0</v>
      </c>
      <c r="H143" s="16">
        <f>D143+F143</f>
        <v>0</v>
      </c>
      <c r="I143" s="16">
        <f>E143+G143</f>
        <v>0</v>
      </c>
      <c r="J143" s="3"/>
      <c r="K143" s="3"/>
    </row>
    <row r="144" spans="1:11" x14ac:dyDescent="0.3">
      <c r="A144" s="14" t="s">
        <v>177</v>
      </c>
      <c r="B144" s="14" t="s">
        <v>15</v>
      </c>
      <c r="C144" s="15"/>
      <c r="D144" s="15"/>
      <c r="E144" s="15"/>
      <c r="F144" s="15"/>
      <c r="G144" s="15"/>
      <c r="H144" s="15"/>
      <c r="I144" s="15"/>
      <c r="J144" s="3"/>
      <c r="K144" s="3"/>
    </row>
    <row r="145" spans="1:11" x14ac:dyDescent="0.3">
      <c r="A145" s="14" t="s">
        <v>178</v>
      </c>
      <c r="B145" s="14" t="s">
        <v>15</v>
      </c>
      <c r="C145" s="15"/>
      <c r="D145" s="15"/>
      <c r="E145" s="15"/>
      <c r="F145" s="15"/>
      <c r="G145" s="15"/>
      <c r="H145" s="15"/>
      <c r="I145" s="15"/>
      <c r="J145" s="3"/>
      <c r="K145" s="3"/>
    </row>
    <row r="146" spans="1:11" x14ac:dyDescent="0.3">
      <c r="A146" s="7" t="s">
        <v>179</v>
      </c>
      <c r="B146" s="7" t="s">
        <v>106</v>
      </c>
      <c r="C146" s="16">
        <v>20</v>
      </c>
      <c r="D146" s="16"/>
      <c r="E146" s="16">
        <f>C146*D146</f>
        <v>0</v>
      </c>
      <c r="F146" s="16"/>
      <c r="G146" s="16">
        <f>C146*F146</f>
        <v>0</v>
      </c>
      <c r="H146" s="16">
        <f>D146+F146</f>
        <v>0</v>
      </c>
      <c r="I146" s="16">
        <f>E146+G146</f>
        <v>0</v>
      </c>
      <c r="J146" s="3"/>
      <c r="K146" s="3"/>
    </row>
    <row r="147" spans="1:11" x14ac:dyDescent="0.3">
      <c r="A147" s="7" t="s">
        <v>180</v>
      </c>
      <c r="B147" s="7" t="s">
        <v>106</v>
      </c>
      <c r="C147" s="16">
        <v>10</v>
      </c>
      <c r="D147" s="16"/>
      <c r="E147" s="16">
        <f>C147*D147</f>
        <v>0</v>
      </c>
      <c r="F147" s="16"/>
      <c r="G147" s="16">
        <f>C147*F147</f>
        <v>0</v>
      </c>
      <c r="H147" s="16">
        <f>D147+F147</f>
        <v>0</v>
      </c>
      <c r="I147" s="16">
        <f>E147+G147</f>
        <v>0</v>
      </c>
      <c r="J147" s="3"/>
      <c r="K147" s="3"/>
    </row>
    <row r="148" spans="1:11" x14ac:dyDescent="0.3">
      <c r="A148" s="20" t="s">
        <v>181</v>
      </c>
      <c r="B148" s="20" t="s">
        <v>15</v>
      </c>
      <c r="C148" s="21"/>
      <c r="D148" s="21"/>
      <c r="E148" s="21"/>
      <c r="F148" s="21"/>
      <c r="G148" s="21"/>
      <c r="H148" s="21"/>
      <c r="I148" s="21"/>
      <c r="J148" s="3"/>
      <c r="K148" s="3"/>
    </row>
    <row r="149" spans="1:11" x14ac:dyDescent="0.3">
      <c r="A149" s="14" t="s">
        <v>182</v>
      </c>
      <c r="B149" s="14" t="s">
        <v>15</v>
      </c>
      <c r="C149" s="15"/>
      <c r="D149" s="15"/>
      <c r="E149" s="15"/>
      <c r="F149" s="15"/>
      <c r="G149" s="15"/>
      <c r="H149" s="15"/>
      <c r="I149" s="15"/>
      <c r="J149" s="3"/>
      <c r="K149" s="3"/>
    </row>
    <row r="150" spans="1:11" x14ac:dyDescent="0.3">
      <c r="A150" s="7" t="s">
        <v>183</v>
      </c>
      <c r="B150" s="7" t="s">
        <v>66</v>
      </c>
      <c r="C150" s="16">
        <v>38</v>
      </c>
      <c r="D150" s="16"/>
      <c r="E150" s="16">
        <f>C150*D150</f>
        <v>0</v>
      </c>
      <c r="F150" s="16"/>
      <c r="G150" s="16">
        <f>C150*F150</f>
        <v>0</v>
      </c>
      <c r="H150" s="16">
        <f>D150+F150</f>
        <v>0</v>
      </c>
      <c r="I150" s="16">
        <f>E150+G150</f>
        <v>0</v>
      </c>
      <c r="J150" s="3"/>
      <c r="K150" s="3"/>
    </row>
    <row r="151" spans="1:11" x14ac:dyDescent="0.3">
      <c r="A151" s="14" t="s">
        <v>184</v>
      </c>
      <c r="B151" s="14" t="s">
        <v>15</v>
      </c>
      <c r="C151" s="15"/>
      <c r="D151" s="15"/>
      <c r="E151" s="15"/>
      <c r="F151" s="15"/>
      <c r="G151" s="15"/>
      <c r="H151" s="15"/>
      <c r="I151" s="15"/>
      <c r="J151" s="3"/>
      <c r="K151" s="3"/>
    </row>
    <row r="152" spans="1:11" x14ac:dyDescent="0.3">
      <c r="A152" s="7" t="s">
        <v>185</v>
      </c>
      <c r="B152" s="7" t="s">
        <v>66</v>
      </c>
      <c r="C152" s="16">
        <v>15</v>
      </c>
      <c r="D152" s="16"/>
      <c r="E152" s="16">
        <f>C152*D152</f>
        <v>0</v>
      </c>
      <c r="F152" s="16"/>
      <c r="G152" s="16">
        <f>C152*F152</f>
        <v>0</v>
      </c>
      <c r="H152" s="16">
        <f>D152+F152</f>
        <v>0</v>
      </c>
      <c r="I152" s="16">
        <f>E152+G152</f>
        <v>0</v>
      </c>
      <c r="J152" s="3"/>
      <c r="K152" s="3"/>
    </row>
    <row r="153" spans="1:11" x14ac:dyDescent="0.3">
      <c r="A153" s="14" t="s">
        <v>186</v>
      </c>
      <c r="B153" s="14" t="s">
        <v>15</v>
      </c>
      <c r="C153" s="15"/>
      <c r="D153" s="15"/>
      <c r="E153" s="15"/>
      <c r="F153" s="15"/>
      <c r="G153" s="15"/>
      <c r="H153" s="15"/>
      <c r="I153" s="15"/>
      <c r="J153" s="3"/>
      <c r="K153" s="3"/>
    </row>
    <row r="154" spans="1:11" x14ac:dyDescent="0.3">
      <c r="A154" s="7" t="s">
        <v>187</v>
      </c>
      <c r="B154" s="7" t="s">
        <v>66</v>
      </c>
      <c r="C154" s="16">
        <v>1</v>
      </c>
      <c r="D154" s="16"/>
      <c r="E154" s="16">
        <f>C154*D154</f>
        <v>0</v>
      </c>
      <c r="F154" s="16"/>
      <c r="G154" s="16">
        <f>C154*F154</f>
        <v>0</v>
      </c>
      <c r="H154" s="16">
        <f>D154+F154</f>
        <v>0</v>
      </c>
      <c r="I154" s="16">
        <f>E154+G154</f>
        <v>0</v>
      </c>
      <c r="J154" s="3"/>
      <c r="K154" s="3"/>
    </row>
    <row r="155" spans="1:11" x14ac:dyDescent="0.3">
      <c r="A155" s="14" t="s">
        <v>188</v>
      </c>
      <c r="B155" s="14" t="s">
        <v>15</v>
      </c>
      <c r="C155" s="15"/>
      <c r="D155" s="15"/>
      <c r="E155" s="15"/>
      <c r="F155" s="15"/>
      <c r="G155" s="15"/>
      <c r="H155" s="15"/>
      <c r="I155" s="15"/>
      <c r="J155" s="3"/>
      <c r="K155" s="3"/>
    </row>
    <row r="156" spans="1:11" x14ac:dyDescent="0.3">
      <c r="A156" s="7" t="s">
        <v>189</v>
      </c>
      <c r="B156" s="7" t="s">
        <v>66</v>
      </c>
      <c r="C156" s="16">
        <v>6</v>
      </c>
      <c r="D156" s="16"/>
      <c r="E156" s="16">
        <f>C156*D156</f>
        <v>0</v>
      </c>
      <c r="F156" s="16"/>
      <c r="G156" s="16">
        <f>C156*F156</f>
        <v>0</v>
      </c>
      <c r="H156" s="16">
        <f>D156+F156</f>
        <v>0</v>
      </c>
      <c r="I156" s="16">
        <f>E156+G156</f>
        <v>0</v>
      </c>
      <c r="J156" s="3"/>
      <c r="K156" s="3"/>
    </row>
    <row r="157" spans="1:11" x14ac:dyDescent="0.3">
      <c r="A157" s="14" t="s">
        <v>190</v>
      </c>
      <c r="B157" s="14" t="s">
        <v>15</v>
      </c>
      <c r="C157" s="15"/>
      <c r="D157" s="15"/>
      <c r="E157" s="15"/>
      <c r="F157" s="15"/>
      <c r="G157" s="15"/>
      <c r="H157" s="15"/>
      <c r="I157" s="15"/>
      <c r="J157" s="3"/>
      <c r="K157" s="3"/>
    </row>
    <row r="158" spans="1:11" x14ac:dyDescent="0.3">
      <c r="A158" s="7" t="s">
        <v>191</v>
      </c>
      <c r="B158" s="7" t="s">
        <v>66</v>
      </c>
      <c r="C158" s="16">
        <v>10</v>
      </c>
      <c r="D158" s="16"/>
      <c r="E158" s="16">
        <f>C158*D158</f>
        <v>0</v>
      </c>
      <c r="F158" s="16"/>
      <c r="G158" s="16">
        <f>C158*F158</f>
        <v>0</v>
      </c>
      <c r="H158" s="16">
        <f>D158+F158</f>
        <v>0</v>
      </c>
      <c r="I158" s="16">
        <f>E158+G158</f>
        <v>0</v>
      </c>
      <c r="J158" s="3"/>
      <c r="K158" s="3"/>
    </row>
    <row r="159" spans="1:11" x14ac:dyDescent="0.3">
      <c r="A159" s="14" t="s">
        <v>192</v>
      </c>
      <c r="B159" s="14" t="s">
        <v>15</v>
      </c>
      <c r="C159" s="15"/>
      <c r="D159" s="15"/>
      <c r="E159" s="15"/>
      <c r="F159" s="15"/>
      <c r="G159" s="15"/>
      <c r="H159" s="15"/>
      <c r="I159" s="15"/>
      <c r="J159" s="3"/>
      <c r="K159" s="3"/>
    </row>
    <row r="160" spans="1:11" x14ac:dyDescent="0.3">
      <c r="A160" s="7" t="s">
        <v>193</v>
      </c>
      <c r="B160" s="7" t="s">
        <v>66</v>
      </c>
      <c r="C160" s="16">
        <v>70</v>
      </c>
      <c r="D160" s="16"/>
      <c r="E160" s="16">
        <f>C160*D160</f>
        <v>0</v>
      </c>
      <c r="F160" s="16"/>
      <c r="G160" s="16">
        <f>C160*F160</f>
        <v>0</v>
      </c>
      <c r="H160" s="16">
        <f>D160+F160</f>
        <v>0</v>
      </c>
      <c r="I160" s="16">
        <f>E160+G160</f>
        <v>0</v>
      </c>
      <c r="J160" s="3"/>
      <c r="K160" s="3"/>
    </row>
    <row r="161" spans="1:11" x14ac:dyDescent="0.3">
      <c r="A161" s="7" t="s">
        <v>194</v>
      </c>
      <c r="B161" s="7" t="s">
        <v>66</v>
      </c>
      <c r="C161" s="16">
        <v>70</v>
      </c>
      <c r="D161" s="16"/>
      <c r="E161" s="16">
        <f>C161*D161</f>
        <v>0</v>
      </c>
      <c r="F161" s="16"/>
      <c r="G161" s="16">
        <f>C161*F161</f>
        <v>0</v>
      </c>
      <c r="H161" s="16">
        <f>D161+F161</f>
        <v>0</v>
      </c>
      <c r="I161" s="16">
        <f>E161+G161</f>
        <v>0</v>
      </c>
      <c r="J161" s="3"/>
      <c r="K161" s="3"/>
    </row>
    <row r="162" spans="1:11" x14ac:dyDescent="0.3">
      <c r="A162" s="20" t="s">
        <v>195</v>
      </c>
      <c r="B162" s="20" t="s">
        <v>15</v>
      </c>
      <c r="C162" s="21"/>
      <c r="D162" s="21"/>
      <c r="E162" s="21">
        <f>SUM(E149:E161)</f>
        <v>0</v>
      </c>
      <c r="F162" s="21"/>
      <c r="G162" s="21">
        <f>SUM(G149:G161)</f>
        <v>0</v>
      </c>
      <c r="H162" s="21"/>
      <c r="I162" s="21">
        <f>SUM(I149:I161)</f>
        <v>0</v>
      </c>
      <c r="J162" s="3"/>
      <c r="K162" s="3"/>
    </row>
    <row r="163" spans="1:11" x14ac:dyDescent="0.3">
      <c r="A163" s="7" t="s">
        <v>196</v>
      </c>
      <c r="B163" s="7" t="s">
        <v>15</v>
      </c>
      <c r="C163" s="16"/>
      <c r="D163" s="16"/>
      <c r="E163" s="16">
        <f>L2+Parametry!B33/100*E140+Parametry!B33/100*E141+Parametry!B33/100*E143+Parametry!B33/100*E146+Parametry!B33/100*E147+Parametry!B33/100*E150+Parametry!B33/100*E152+Parametry!B33/100*E154+Parametry!B33/100*E156+Parametry!B33/100*E158+Parametry!B33/100*E160+Parametry!B33/100*E161</f>
        <v>0</v>
      </c>
      <c r="F163" s="16"/>
      <c r="G163" s="16"/>
      <c r="H163" s="16">
        <f>D163+F163</f>
        <v>0</v>
      </c>
      <c r="I163" s="16">
        <f>E163+G163</f>
        <v>0</v>
      </c>
      <c r="J163" s="3"/>
      <c r="K163" s="3"/>
    </row>
    <row r="164" spans="1:11" x14ac:dyDescent="0.3">
      <c r="A164" s="4" t="s">
        <v>197</v>
      </c>
      <c r="B164" s="4" t="s">
        <v>15</v>
      </c>
      <c r="C164" s="13"/>
      <c r="D164" s="13"/>
      <c r="E164" s="13">
        <f>SUM(E63:E74,E76:E147,E149:E161,E163:E163)</f>
        <v>0</v>
      </c>
      <c r="F164" s="13"/>
      <c r="G164" s="13">
        <f>SUM(G63:G74,G76:G147,G149:G161,G163:G163)</f>
        <v>0</v>
      </c>
      <c r="H164" s="13"/>
      <c r="I164" s="13">
        <f>SUM(I63:I74,I76:I147,I149:I161,I163:I163)</f>
        <v>0</v>
      </c>
      <c r="J164" s="3"/>
      <c r="K164" s="3"/>
    </row>
    <row r="165" spans="1:11" x14ac:dyDescent="0.3">
      <c r="A165" s="22" t="s">
        <v>198</v>
      </c>
      <c r="B165" s="22" t="s">
        <v>15</v>
      </c>
      <c r="C165" s="23"/>
      <c r="D165" s="23"/>
      <c r="E165" s="23"/>
      <c r="F165" s="23"/>
      <c r="G165" s="23"/>
      <c r="H165" s="23"/>
      <c r="I165" s="23"/>
      <c r="J165" s="3"/>
      <c r="K165" s="3"/>
    </row>
    <row r="166" spans="1:11" x14ac:dyDescent="0.3">
      <c r="A166" s="14" t="s">
        <v>199</v>
      </c>
      <c r="B166" s="14" t="s">
        <v>15</v>
      </c>
      <c r="C166" s="15"/>
      <c r="D166" s="15"/>
      <c r="E166" s="15"/>
      <c r="F166" s="15"/>
      <c r="G166" s="15"/>
      <c r="H166" s="15"/>
      <c r="I166" s="15"/>
      <c r="J166" s="3"/>
      <c r="K166" s="3"/>
    </row>
    <row r="167" spans="1:11" x14ac:dyDescent="0.3">
      <c r="A167" s="7" t="s">
        <v>200</v>
      </c>
      <c r="B167" s="7" t="s">
        <v>66</v>
      </c>
      <c r="C167" s="16">
        <v>160</v>
      </c>
      <c r="D167" s="16"/>
      <c r="E167" s="16">
        <f>C167*D167</f>
        <v>0</v>
      </c>
      <c r="F167" s="16"/>
      <c r="G167" s="16">
        <f>C167*F167</f>
        <v>0</v>
      </c>
      <c r="H167" s="16">
        <f>D167+F167</f>
        <v>0</v>
      </c>
      <c r="I167" s="16">
        <f>E167+G167</f>
        <v>0</v>
      </c>
      <c r="J167" s="3"/>
      <c r="K167" s="3"/>
    </row>
    <row r="168" spans="1:11" x14ac:dyDescent="0.3">
      <c r="A168" s="14" t="s">
        <v>201</v>
      </c>
      <c r="B168" s="14" t="s">
        <v>15</v>
      </c>
      <c r="C168" s="15"/>
      <c r="D168" s="15"/>
      <c r="E168" s="15"/>
      <c r="F168" s="15"/>
      <c r="G168" s="15"/>
      <c r="H168" s="15"/>
      <c r="I168" s="15"/>
      <c r="J168" s="3"/>
      <c r="K168" s="3"/>
    </row>
    <row r="169" spans="1:11" x14ac:dyDescent="0.3">
      <c r="A169" s="7" t="s">
        <v>202</v>
      </c>
      <c r="B169" s="7" t="s">
        <v>66</v>
      </c>
      <c r="C169" s="16">
        <v>10</v>
      </c>
      <c r="D169" s="16"/>
      <c r="E169" s="16">
        <f>C169*D169</f>
        <v>0</v>
      </c>
      <c r="F169" s="16"/>
      <c r="G169" s="16">
        <f>C169*F169</f>
        <v>0</v>
      </c>
      <c r="H169" s="16">
        <f>D169+F169</f>
        <v>0</v>
      </c>
      <c r="I169" s="16">
        <f>E169+G169</f>
        <v>0</v>
      </c>
      <c r="J169" s="3"/>
      <c r="K169" s="3"/>
    </row>
    <row r="170" spans="1:11" x14ac:dyDescent="0.3">
      <c r="A170" s="7" t="s">
        <v>203</v>
      </c>
      <c r="B170" s="7" t="s">
        <v>66</v>
      </c>
      <c r="C170" s="16">
        <v>2</v>
      </c>
      <c r="D170" s="16"/>
      <c r="E170" s="16">
        <f>C170*D170</f>
        <v>0</v>
      </c>
      <c r="F170" s="16"/>
      <c r="G170" s="16">
        <f>C170*F170</f>
        <v>0</v>
      </c>
      <c r="H170" s="16">
        <f>D170+F170</f>
        <v>0</v>
      </c>
      <c r="I170" s="16">
        <f>E170+G170</f>
        <v>0</v>
      </c>
      <c r="J170" s="3"/>
      <c r="K170" s="3"/>
    </row>
    <row r="171" spans="1:11" x14ac:dyDescent="0.3">
      <c r="A171" s="14" t="s">
        <v>204</v>
      </c>
      <c r="B171" s="14" t="s">
        <v>15</v>
      </c>
      <c r="C171" s="15"/>
      <c r="D171" s="15"/>
      <c r="E171" s="15"/>
      <c r="F171" s="15"/>
      <c r="G171" s="15"/>
      <c r="H171" s="15"/>
      <c r="I171" s="15"/>
      <c r="J171" s="3"/>
      <c r="K171" s="3"/>
    </row>
    <row r="172" spans="1:11" x14ac:dyDescent="0.3">
      <c r="A172" s="7" t="s">
        <v>203</v>
      </c>
      <c r="B172" s="7" t="s">
        <v>66</v>
      </c>
      <c r="C172" s="16">
        <v>1</v>
      </c>
      <c r="D172" s="16"/>
      <c r="E172" s="16">
        <f>C172*D172</f>
        <v>0</v>
      </c>
      <c r="F172" s="16"/>
      <c r="G172" s="16">
        <f>C172*F172</f>
        <v>0</v>
      </c>
      <c r="H172" s="16">
        <f>D172+F172</f>
        <v>0</v>
      </c>
      <c r="I172" s="16">
        <f>E172+G172</f>
        <v>0</v>
      </c>
      <c r="J172" s="3"/>
      <c r="K172" s="3"/>
    </row>
    <row r="173" spans="1:11" x14ac:dyDescent="0.3">
      <c r="A173" s="14" t="s">
        <v>205</v>
      </c>
      <c r="B173" s="14" t="s">
        <v>15</v>
      </c>
      <c r="C173" s="15"/>
      <c r="D173" s="15"/>
      <c r="E173" s="15"/>
      <c r="F173" s="15"/>
      <c r="G173" s="15"/>
      <c r="H173" s="15"/>
      <c r="I173" s="15"/>
      <c r="J173" s="3"/>
      <c r="K173" s="3"/>
    </row>
    <row r="174" spans="1:11" x14ac:dyDescent="0.3">
      <c r="A174" s="14" t="s">
        <v>206</v>
      </c>
      <c r="B174" s="14" t="s">
        <v>15</v>
      </c>
      <c r="C174" s="15"/>
      <c r="D174" s="15"/>
      <c r="E174" s="15"/>
      <c r="F174" s="15"/>
      <c r="G174" s="15"/>
      <c r="H174" s="15"/>
      <c r="I174" s="15"/>
      <c r="J174" s="3"/>
      <c r="K174" s="3"/>
    </row>
    <row r="175" spans="1:11" x14ac:dyDescent="0.3">
      <c r="A175" s="7" t="s">
        <v>207</v>
      </c>
      <c r="B175" s="7" t="s">
        <v>132</v>
      </c>
      <c r="C175" s="16">
        <v>100</v>
      </c>
      <c r="D175" s="16"/>
      <c r="E175" s="16">
        <f>C175*D175</f>
        <v>0</v>
      </c>
      <c r="F175" s="16"/>
      <c r="G175" s="16">
        <f>C175*F175</f>
        <v>0</v>
      </c>
      <c r="H175" s="16">
        <f>D175+F175</f>
        <v>0</v>
      </c>
      <c r="I175" s="16">
        <f>E175+G175</f>
        <v>0</v>
      </c>
      <c r="J175" s="3"/>
      <c r="K175" s="3"/>
    </row>
    <row r="176" spans="1:11" x14ac:dyDescent="0.3">
      <c r="A176" s="14" t="s">
        <v>208</v>
      </c>
      <c r="B176" s="14" t="s">
        <v>15</v>
      </c>
      <c r="C176" s="15"/>
      <c r="D176" s="15"/>
      <c r="E176" s="15"/>
      <c r="F176" s="15"/>
      <c r="G176" s="15"/>
      <c r="H176" s="15"/>
      <c r="I176" s="15"/>
      <c r="J176" s="3"/>
      <c r="K176" s="3"/>
    </row>
    <row r="177" spans="1:11" x14ac:dyDescent="0.3">
      <c r="A177" s="7" t="s">
        <v>209</v>
      </c>
      <c r="B177" s="7" t="s">
        <v>153</v>
      </c>
      <c r="C177" s="16">
        <v>3</v>
      </c>
      <c r="D177" s="16"/>
      <c r="E177" s="16">
        <f>C177*D177</f>
        <v>0</v>
      </c>
      <c r="F177" s="16"/>
      <c r="G177" s="16">
        <f>C177*F177</f>
        <v>0</v>
      </c>
      <c r="H177" s="16">
        <f>D177+F177</f>
        <v>0</v>
      </c>
      <c r="I177" s="16">
        <f>E177+G177</f>
        <v>0</v>
      </c>
      <c r="J177" s="3"/>
      <c r="K177" s="3"/>
    </row>
    <row r="178" spans="1:11" x14ac:dyDescent="0.3">
      <c r="A178" s="14" t="s">
        <v>210</v>
      </c>
      <c r="B178" s="14" t="s">
        <v>15</v>
      </c>
      <c r="C178" s="15"/>
      <c r="D178" s="15"/>
      <c r="E178" s="15"/>
      <c r="F178" s="15"/>
      <c r="G178" s="15"/>
      <c r="H178" s="15"/>
      <c r="I178" s="15"/>
      <c r="J178" s="3"/>
      <c r="K178" s="3"/>
    </row>
    <row r="179" spans="1:11" x14ac:dyDescent="0.3">
      <c r="A179" s="14" t="s">
        <v>211</v>
      </c>
      <c r="B179" s="14" t="s">
        <v>15</v>
      </c>
      <c r="C179" s="15"/>
      <c r="D179" s="15"/>
      <c r="E179" s="15"/>
      <c r="F179" s="15"/>
      <c r="G179" s="15"/>
      <c r="H179" s="15"/>
      <c r="I179" s="15"/>
      <c r="J179" s="3"/>
      <c r="K179" s="3"/>
    </row>
    <row r="180" spans="1:11" x14ac:dyDescent="0.3">
      <c r="A180" s="7" t="s">
        <v>212</v>
      </c>
      <c r="B180" s="7" t="s">
        <v>153</v>
      </c>
      <c r="C180" s="16">
        <v>180</v>
      </c>
      <c r="D180" s="16"/>
      <c r="E180" s="16">
        <f>C180*D180</f>
        <v>0</v>
      </c>
      <c r="F180" s="16"/>
      <c r="G180" s="16">
        <f>C180*F180</f>
        <v>0</v>
      </c>
      <c r="H180" s="16">
        <f>D180+F180</f>
        <v>0</v>
      </c>
      <c r="I180" s="16">
        <f>E180+G180</f>
        <v>0</v>
      </c>
      <c r="J180" s="3"/>
      <c r="K180" s="3"/>
    </row>
    <row r="181" spans="1:11" x14ac:dyDescent="0.3">
      <c r="A181" s="22" t="s">
        <v>213</v>
      </c>
      <c r="B181" s="22" t="s">
        <v>15</v>
      </c>
      <c r="C181" s="23"/>
      <c r="D181" s="23"/>
      <c r="E181" s="23">
        <f>SUM(E166:E180)</f>
        <v>0</v>
      </c>
      <c r="F181" s="23"/>
      <c r="G181" s="23">
        <f>SUM(G166:G180)</f>
        <v>0</v>
      </c>
      <c r="H181" s="23"/>
      <c r="I181" s="23">
        <f>SUM(I166:I180)</f>
        <v>0</v>
      </c>
      <c r="J181" s="3"/>
      <c r="K181" s="3"/>
    </row>
    <row r="182" spans="1:11" x14ac:dyDescent="0.3">
      <c r="A182" s="7" t="s">
        <v>214</v>
      </c>
      <c r="B182" s="7" t="s">
        <v>15</v>
      </c>
      <c r="C182" s="16"/>
      <c r="D182" s="16"/>
      <c r="E182" s="16"/>
      <c r="F182" s="16"/>
      <c r="G182" s="16"/>
      <c r="H182" s="16">
        <f>D182+F182</f>
        <v>0</v>
      </c>
      <c r="I182" s="16">
        <f>E182+G182</f>
        <v>0</v>
      </c>
      <c r="J182" s="3"/>
      <c r="K182" s="3"/>
    </row>
    <row r="183" spans="1:11" x14ac:dyDescent="0.3">
      <c r="A183" s="7" t="s">
        <v>215</v>
      </c>
      <c r="B183" s="7" t="s">
        <v>15</v>
      </c>
      <c r="C183" s="16"/>
      <c r="D183" s="16"/>
      <c r="E183" s="16"/>
      <c r="F183" s="16"/>
      <c r="G183" s="16"/>
      <c r="H183" s="16">
        <f>D183+F183</f>
        <v>0</v>
      </c>
      <c r="I183" s="16">
        <f>E183+G183</f>
        <v>0</v>
      </c>
      <c r="J183" s="3"/>
      <c r="K183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F9792-7FF3-4748-9EF0-0FD071579855}">
  <dimension ref="A1:D33"/>
  <sheetViews>
    <sheetView workbookViewId="0"/>
  </sheetViews>
  <sheetFormatPr defaultRowHeight="14.4" x14ac:dyDescent="0.3"/>
  <cols>
    <col min="1" max="1" width="23.33203125" style="1" bestFit="1" customWidth="1"/>
    <col min="2" max="2" width="47.44140625" style="1" bestFit="1" customWidth="1"/>
    <col min="4" max="4" width="0" style="10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ht="24.6" x14ac:dyDescent="0.3">
      <c r="A3" s="2" t="s">
        <v>4</v>
      </c>
      <c r="B3" s="5" t="s">
        <v>5</v>
      </c>
      <c r="C3" s="3"/>
    </row>
    <row r="4" spans="1:3" x14ac:dyDescent="0.3">
      <c r="A4" s="2" t="s">
        <v>6</v>
      </c>
      <c r="B4" s="6" t="s">
        <v>7</v>
      </c>
      <c r="C4" s="3"/>
    </row>
    <row r="5" spans="1:3" x14ac:dyDescent="0.3">
      <c r="A5" s="2" t="s">
        <v>8</v>
      </c>
      <c r="B5" s="6" t="s">
        <v>9</v>
      </c>
      <c r="C5" s="3"/>
    </row>
    <row r="6" spans="1:3" x14ac:dyDescent="0.3">
      <c r="A6" s="2" t="s">
        <v>10</v>
      </c>
      <c r="B6" s="6" t="s">
        <v>11</v>
      </c>
      <c r="C6" s="3"/>
    </row>
    <row r="7" spans="1:3" x14ac:dyDescent="0.3">
      <c r="A7" s="2" t="s">
        <v>12</v>
      </c>
      <c r="B7" s="6" t="s">
        <v>13</v>
      </c>
      <c r="C7" s="3"/>
    </row>
    <row r="8" spans="1:3" x14ac:dyDescent="0.3">
      <c r="A8" s="2" t="s">
        <v>14</v>
      </c>
      <c r="B8" s="6" t="s">
        <v>15</v>
      </c>
      <c r="C8" s="3"/>
    </row>
    <row r="9" spans="1:3" x14ac:dyDescent="0.3">
      <c r="A9" s="2" t="s">
        <v>16</v>
      </c>
      <c r="B9" s="6" t="s">
        <v>17</v>
      </c>
      <c r="C9" s="3"/>
    </row>
    <row r="10" spans="1:3" x14ac:dyDescent="0.3">
      <c r="A10" s="2" t="s">
        <v>18</v>
      </c>
      <c r="B10" s="6" t="s">
        <v>15</v>
      </c>
      <c r="C10" s="3"/>
    </row>
    <row r="11" spans="1:3" x14ac:dyDescent="0.3">
      <c r="A11" s="2" t="s">
        <v>19</v>
      </c>
      <c r="B11" s="6" t="s">
        <v>20</v>
      </c>
      <c r="C11" s="3"/>
    </row>
    <row r="12" spans="1:3" x14ac:dyDescent="0.3">
      <c r="A12" s="2" t="s">
        <v>21</v>
      </c>
      <c r="B12" s="6" t="s">
        <v>22</v>
      </c>
      <c r="C12" s="3"/>
    </row>
    <row r="13" spans="1:3" x14ac:dyDescent="0.3">
      <c r="A13" s="2" t="s">
        <v>23</v>
      </c>
      <c r="B13" s="6" t="s">
        <v>24</v>
      </c>
      <c r="C13" s="3"/>
    </row>
    <row r="14" spans="1:3" x14ac:dyDescent="0.3">
      <c r="A14" s="2" t="s">
        <v>25</v>
      </c>
      <c r="B14" s="6" t="s">
        <v>26</v>
      </c>
      <c r="C14" s="3"/>
    </row>
    <row r="15" spans="1:3" x14ac:dyDescent="0.3">
      <c r="A15" s="2" t="s">
        <v>15</v>
      </c>
      <c r="B15" s="7" t="s">
        <v>15</v>
      </c>
      <c r="C15" s="3"/>
    </row>
    <row r="16" spans="1:3" x14ac:dyDescent="0.3">
      <c r="A16" s="2" t="s">
        <v>27</v>
      </c>
      <c r="B16" s="8" t="s">
        <v>28</v>
      </c>
      <c r="C16" s="3"/>
    </row>
    <row r="17" spans="1:3" x14ac:dyDescent="0.3">
      <c r="A17" s="2" t="s">
        <v>29</v>
      </c>
      <c r="B17" s="8" t="s">
        <v>30</v>
      </c>
      <c r="C17" s="3"/>
    </row>
    <row r="18" spans="1:3" x14ac:dyDescent="0.3">
      <c r="A18" s="2" t="s">
        <v>31</v>
      </c>
      <c r="B18" s="8" t="s">
        <v>32</v>
      </c>
      <c r="C18" s="3"/>
    </row>
    <row r="19" spans="1:3" x14ac:dyDescent="0.3">
      <c r="A19" s="2" t="s">
        <v>33</v>
      </c>
      <c r="B19" s="8" t="s">
        <v>30</v>
      </c>
      <c r="C19" s="3"/>
    </row>
    <row r="20" spans="1:3" x14ac:dyDescent="0.3">
      <c r="A20" s="2" t="s">
        <v>34</v>
      </c>
      <c r="B20" s="8" t="s">
        <v>30</v>
      </c>
      <c r="C20" s="3"/>
    </row>
    <row r="21" spans="1:3" x14ac:dyDescent="0.3">
      <c r="A21" s="2" t="s">
        <v>35</v>
      </c>
      <c r="B21" s="8" t="s">
        <v>30</v>
      </c>
      <c r="C21" s="3"/>
    </row>
    <row r="22" spans="1:3" x14ac:dyDescent="0.3">
      <c r="A22" s="2" t="s">
        <v>36</v>
      </c>
      <c r="B22" s="8" t="s">
        <v>37</v>
      </c>
      <c r="C22" s="3"/>
    </row>
    <row r="23" spans="1:3" x14ac:dyDescent="0.3">
      <c r="A23" s="2" t="s">
        <v>38</v>
      </c>
      <c r="B23" s="8" t="s">
        <v>39</v>
      </c>
      <c r="C23" s="3"/>
    </row>
    <row r="24" spans="1:3" x14ac:dyDescent="0.3">
      <c r="A24" s="2" t="s">
        <v>40</v>
      </c>
      <c r="B24" s="8" t="s">
        <v>41</v>
      </c>
      <c r="C24" s="3"/>
    </row>
    <row r="25" spans="1:3" x14ac:dyDescent="0.3">
      <c r="A25" s="2" t="s">
        <v>42</v>
      </c>
      <c r="B25" s="8" t="s">
        <v>43</v>
      </c>
      <c r="C25" s="3"/>
    </row>
    <row r="26" spans="1:3" x14ac:dyDescent="0.3">
      <c r="A26" s="2" t="s">
        <v>44</v>
      </c>
      <c r="B26" s="8" t="s">
        <v>45</v>
      </c>
      <c r="C26" s="3"/>
    </row>
    <row r="27" spans="1:3" x14ac:dyDescent="0.3">
      <c r="A27" s="2" t="s">
        <v>46</v>
      </c>
      <c r="B27" s="8" t="s">
        <v>43</v>
      </c>
      <c r="C27" s="3"/>
    </row>
    <row r="28" spans="1:3" x14ac:dyDescent="0.3">
      <c r="A28" s="2" t="s">
        <v>47</v>
      </c>
      <c r="B28" s="8" t="s">
        <v>43</v>
      </c>
      <c r="C28" s="3"/>
    </row>
    <row r="29" spans="1:3" x14ac:dyDescent="0.3">
      <c r="A29" s="2" t="s">
        <v>48</v>
      </c>
      <c r="B29" s="8" t="s">
        <v>43</v>
      </c>
      <c r="C29" s="3"/>
    </row>
    <row r="30" spans="1:3" x14ac:dyDescent="0.3">
      <c r="A30" s="2" t="s">
        <v>49</v>
      </c>
      <c r="B30" s="8" t="s">
        <v>43</v>
      </c>
      <c r="C30" s="3"/>
    </row>
    <row r="31" spans="1:3" ht="21.6" x14ac:dyDescent="0.3">
      <c r="A31" s="9" t="s">
        <v>50</v>
      </c>
      <c r="B31" s="8" t="s">
        <v>51</v>
      </c>
      <c r="C31" s="3"/>
    </row>
    <row r="32" spans="1:3" x14ac:dyDescent="0.3">
      <c r="A32" s="2" t="s">
        <v>52</v>
      </c>
      <c r="B32" s="8" t="s">
        <v>53</v>
      </c>
      <c r="C32" s="3"/>
    </row>
    <row r="33" spans="1:2" x14ac:dyDescent="0.3">
      <c r="A33" s="1" t="s">
        <v>54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2023-06-30T14:56:20Z</dcterms:created>
  <dcterms:modified xsi:type="dcterms:W3CDTF">2023-06-30T14:57:01Z</dcterms:modified>
</cp:coreProperties>
</file>