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2595" yWindow="1065" windowWidth="21600" windowHeight="1138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<sst xmlns="http://schemas.openxmlformats.org/spreadsheetml/2006/main" count="211" uniqueCount="68">
  <si>
    <t>P.č.</t>
  </si>
  <si>
    <t>DPH</t>
  </si>
  <si>
    <t>Cena celkem vč. DPH</t>
  </si>
  <si>
    <t>Celkem za 12 měsíců :</t>
  </si>
  <si>
    <t>Cena celkem v Kč bez DPH</t>
  </si>
  <si>
    <t>Cena za 1 kontrolu v Kč bez DPH</t>
  </si>
  <si>
    <t>Předpokládaný počet kontrol za 12 měsíců Chrudim</t>
  </si>
  <si>
    <t>Předpokládaný počet kontrol za 12 měsíců Celkem NPK</t>
  </si>
  <si>
    <t>Celkem za 48 měsíců :</t>
  </si>
  <si>
    <t>Bude účtováno po skončení záruční lhůty. 2023 + 36 měsíců.</t>
  </si>
  <si>
    <t>Bude účtováno po roce od montáže. 2023 + 12 měsíců.</t>
  </si>
  <si>
    <t>Celkem za 48 měsíců po doplnění o realizované zakázky :</t>
  </si>
  <si>
    <t>zak. č. 210172 CUP</t>
  </si>
  <si>
    <t>zak. č. 220103 Kardio</t>
  </si>
  <si>
    <t>zak.  č. 220104  Budova č. 27</t>
  </si>
  <si>
    <t>Příloha č. 1 - Oceněný soupis zdravotnických prostředků</t>
  </si>
  <si>
    <t>Hodinová sazba v Kč/1 hod.</t>
  </si>
  <si>
    <t>Cestovné v Kč/1 km</t>
  </si>
  <si>
    <t>Podmínky pro účely servisní smlouvy:</t>
  </si>
  <si>
    <t>v Kč bez DPH</t>
  </si>
  <si>
    <t>doplní dodavatel</t>
  </si>
  <si>
    <t xml:space="preserve">Název položky </t>
  </si>
  <si>
    <t>modelový název</t>
  </si>
  <si>
    <t>výrobce</t>
  </si>
  <si>
    <t>UR 17</t>
  </si>
  <si>
    <t>UR 94</t>
  </si>
  <si>
    <t>Linea</t>
  </si>
  <si>
    <t>ZM</t>
  </si>
  <si>
    <t>Ponta</t>
  </si>
  <si>
    <t>MZ</t>
  </si>
  <si>
    <t>OK</t>
  </si>
  <si>
    <t>SMP</t>
  </si>
  <si>
    <t>SU 03</t>
  </si>
  <si>
    <t>MZ Liberec</t>
  </si>
  <si>
    <t>Dräger</t>
  </si>
  <si>
    <t>JAPE</t>
  </si>
  <si>
    <t xml:space="preserve">Předpokládaný počet kontrol za 12 měsíců Chrudim </t>
  </si>
  <si>
    <t xml:space="preserve">Předpokládaný počet kontrol za 12 měsíců Litomyšl </t>
  </si>
  <si>
    <t xml:space="preserve">Předpokládaný počet kontrol za 12 měsíců Pardubice </t>
  </si>
  <si>
    <t xml:space="preserve">Předpokládaný počet kontrol za 12 měsíců       Ústí nad Orlicí </t>
  </si>
  <si>
    <t>TU</t>
  </si>
  <si>
    <t>ACU3</t>
  </si>
  <si>
    <t>Movita</t>
  </si>
  <si>
    <t>SMP, ACU</t>
  </si>
  <si>
    <t xml:space="preserve">Uzávěr skupinový </t>
  </si>
  <si>
    <t xml:space="preserve">Klinický alarm </t>
  </si>
  <si>
    <t xml:space="preserve">Stativ stropní otočný </t>
  </si>
  <si>
    <t>Stativ stropní pevný</t>
  </si>
  <si>
    <t xml:space="preserve">Stativ stropní </t>
  </si>
  <si>
    <t>Most stropní dvoulůžkový</t>
  </si>
  <si>
    <t xml:space="preserve">Most stropní jednolůžkový </t>
  </si>
  <si>
    <t xml:space="preserve">Rampa dvoulůžková </t>
  </si>
  <si>
    <t xml:space="preserve">Rampa jednolůžková </t>
  </si>
  <si>
    <t xml:space="preserve">Rampa trojlůžková </t>
  </si>
  <si>
    <t xml:space="preserve">Panel manometru </t>
  </si>
  <si>
    <t xml:space="preserve">Panel rychlospojky </t>
  </si>
  <si>
    <t xml:space="preserve">Ponta </t>
  </si>
  <si>
    <t>PS 07</t>
  </si>
  <si>
    <t>SMP, MZU</t>
  </si>
  <si>
    <t xml:space="preserve">modelový název </t>
  </si>
  <si>
    <t>ACU</t>
  </si>
  <si>
    <t>Klinický alarm</t>
  </si>
  <si>
    <t>Dräger, MZ Liberec</t>
  </si>
  <si>
    <t>Uzávěr skupinový</t>
  </si>
  <si>
    <t xml:space="preserve">Most stropní čtyřlůžkový </t>
  </si>
  <si>
    <t xml:space="preserve">Most stropní trojlůžkový </t>
  </si>
  <si>
    <t xml:space="preserve">Most stropní dvoulůžkový </t>
  </si>
  <si>
    <t>Panel rychlospojky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</si>
</sst>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A"/>
      <name val="Calibri"/>
      <family val="2"/>
    </font>
    <font>
      <sz val="10"/>
      <color rgb="FF000000"/>
      <name val="Calibri"/>
      <family val="2"/>
    </font>
    <font>
      <b/>
      <sz val="10"/>
      <color rgb="FF00000A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justify"/>
    </xf>
    <xf numFmtId="0" fontId="7" fillId="0" borderId="0" xfId="0" applyFont="1"/>
    <xf numFmtId="1" fontId="3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2" fontId="3" fillId="5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vertical="center" wrapText="1"/>
    </xf>
    <xf numFmtId="0" fontId="8" fillId="5" borderId="0" xfId="0" applyFont="1" applyFill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zoomScale="80" zoomScaleNormal="80" workbookViewId="0" topLeftCell="A17">
      <selection activeCell="B41" sqref="B41"/>
    </sheetView>
  </sheetViews>
  <sheetFormatPr defaultColWidth="9.140625" defaultRowHeight="15"/>
  <cols>
    <col min="1" max="1" width="4.8515625" style="1" customWidth="1"/>
    <col min="2" max="2" width="33.8515625" style="1" customWidth="1"/>
    <col min="3" max="15" width="13.7109375" style="1" customWidth="1"/>
    <col min="16" max="16" width="15.00390625" style="1" customWidth="1"/>
    <col min="17" max="17" width="13.421875" style="1" customWidth="1"/>
    <col min="18" max="18" width="13.28125" style="1" customWidth="1"/>
    <col min="19" max="19" width="15.57421875" style="1" customWidth="1"/>
    <col min="20" max="16384" width="9.140625" style="1" customWidth="1"/>
  </cols>
  <sheetData>
    <row r="1" spans="1:11" ht="15">
      <c r="A1" s="9" t="s">
        <v>15</v>
      </c>
      <c r="I1" s="17"/>
      <c r="J1" s="17"/>
      <c r="K1" s="17"/>
    </row>
    <row r="2" ht="15">
      <c r="B2" s="14" t="s">
        <v>20</v>
      </c>
    </row>
    <row r="3" spans="1:19" s="5" customFormat="1" ht="114" customHeight="1">
      <c r="A3" s="6" t="s">
        <v>0</v>
      </c>
      <c r="B3" s="7" t="s">
        <v>21</v>
      </c>
      <c r="C3" s="28" t="s">
        <v>36</v>
      </c>
      <c r="D3" s="28" t="s">
        <v>59</v>
      </c>
      <c r="E3" s="28" t="s">
        <v>23</v>
      </c>
      <c r="F3" s="29" t="s">
        <v>37</v>
      </c>
      <c r="G3" s="29" t="s">
        <v>22</v>
      </c>
      <c r="H3" s="29" t="s">
        <v>23</v>
      </c>
      <c r="I3" s="6" t="s">
        <v>38</v>
      </c>
      <c r="J3" s="6" t="s">
        <v>22</v>
      </c>
      <c r="K3" s="6" t="s">
        <v>23</v>
      </c>
      <c r="L3" s="30" t="s">
        <v>39</v>
      </c>
      <c r="M3" s="30" t="s">
        <v>22</v>
      </c>
      <c r="N3" s="30" t="s">
        <v>23</v>
      </c>
      <c r="O3" s="6" t="s">
        <v>7</v>
      </c>
      <c r="P3" s="6" t="s">
        <v>5</v>
      </c>
      <c r="Q3" s="6" t="s">
        <v>4</v>
      </c>
      <c r="R3" s="8" t="s">
        <v>1</v>
      </c>
      <c r="S3" s="8" t="s">
        <v>2</v>
      </c>
    </row>
    <row r="4" spans="1:19" ht="15">
      <c r="A4" s="2">
        <v>1</v>
      </c>
      <c r="B4" s="3" t="s">
        <v>55</v>
      </c>
      <c r="C4" s="12">
        <v>84</v>
      </c>
      <c r="D4" s="3" t="s">
        <v>24</v>
      </c>
      <c r="E4" s="3" t="s">
        <v>33</v>
      </c>
      <c r="F4" s="12">
        <v>6</v>
      </c>
      <c r="G4" s="3" t="s">
        <v>40</v>
      </c>
      <c r="H4" s="3" t="s">
        <v>34</v>
      </c>
      <c r="I4" s="12">
        <v>889</v>
      </c>
      <c r="J4" s="3" t="s">
        <v>24</v>
      </c>
      <c r="K4" s="3" t="s">
        <v>33</v>
      </c>
      <c r="L4" s="12">
        <v>56</v>
      </c>
      <c r="M4" s="3" t="s">
        <v>24</v>
      </c>
      <c r="N4" s="3" t="s">
        <v>33</v>
      </c>
      <c r="O4" s="16">
        <f>C4+F4+I4+L4</f>
        <v>1035</v>
      </c>
      <c r="P4" s="15"/>
      <c r="Q4" s="23">
        <f>O4*P4</f>
        <v>0</v>
      </c>
      <c r="R4" s="24">
        <f>Q4*0.21</f>
        <v>0</v>
      </c>
      <c r="S4" s="24">
        <f>Q4+R4</f>
        <v>0</v>
      </c>
    </row>
    <row r="5" spans="1:19" ht="15">
      <c r="A5" s="2">
        <v>2</v>
      </c>
      <c r="B5" s="4" t="s">
        <v>54</v>
      </c>
      <c r="C5" s="13">
        <v>15</v>
      </c>
      <c r="D5" s="3" t="s">
        <v>24</v>
      </c>
      <c r="E5" s="3" t="s">
        <v>33</v>
      </c>
      <c r="F5" s="13">
        <v>0</v>
      </c>
      <c r="G5" s="3"/>
      <c r="H5" s="13"/>
      <c r="I5" s="13">
        <v>89</v>
      </c>
      <c r="J5" s="3" t="s">
        <v>24</v>
      </c>
      <c r="K5" s="3" t="s">
        <v>33</v>
      </c>
      <c r="L5" s="13">
        <v>24</v>
      </c>
      <c r="M5" s="3" t="s">
        <v>24</v>
      </c>
      <c r="N5" s="3" t="s">
        <v>33</v>
      </c>
      <c r="O5" s="16">
        <f aca="true" t="shared" si="0" ref="O5:O17">C5+F5+I5+L5</f>
        <v>128</v>
      </c>
      <c r="P5" s="15"/>
      <c r="Q5" s="23">
        <f aca="true" t="shared" si="1" ref="Q5:Q17">O5*P5</f>
        <v>0</v>
      </c>
      <c r="R5" s="24">
        <f aca="true" t="shared" si="2" ref="R5:R17">Q5*0.21</f>
        <v>0</v>
      </c>
      <c r="S5" s="24">
        <f aca="true" t="shared" si="3" ref="S5:S17">Q5+R5</f>
        <v>0</v>
      </c>
    </row>
    <row r="6" spans="1:19" ht="15">
      <c r="A6" s="2">
        <v>3</v>
      </c>
      <c r="B6" s="4" t="s">
        <v>52</v>
      </c>
      <c r="C6" s="13">
        <v>3</v>
      </c>
      <c r="D6" s="3" t="s">
        <v>25</v>
      </c>
      <c r="E6" s="3" t="s">
        <v>33</v>
      </c>
      <c r="F6" s="13">
        <v>0</v>
      </c>
      <c r="G6" s="3"/>
      <c r="H6" s="13"/>
      <c r="I6" s="13">
        <v>0</v>
      </c>
      <c r="J6" s="3"/>
      <c r="K6" s="3"/>
      <c r="L6" s="13">
        <v>0</v>
      </c>
      <c r="M6" s="3"/>
      <c r="N6" s="3"/>
      <c r="O6" s="16">
        <f t="shared" si="0"/>
        <v>3</v>
      </c>
      <c r="P6" s="15"/>
      <c r="Q6" s="23">
        <f t="shared" si="1"/>
        <v>0</v>
      </c>
      <c r="R6" s="24">
        <f t="shared" si="2"/>
        <v>0</v>
      </c>
      <c r="S6" s="24">
        <f t="shared" si="3"/>
        <v>0</v>
      </c>
    </row>
    <row r="7" spans="1:19" ht="15">
      <c r="A7" s="2">
        <v>4</v>
      </c>
      <c r="B7" s="4" t="s">
        <v>51</v>
      </c>
      <c r="C7" s="13">
        <v>11</v>
      </c>
      <c r="D7" s="3" t="s">
        <v>25</v>
      </c>
      <c r="E7" s="3" t="s">
        <v>33</v>
      </c>
      <c r="F7" s="13">
        <v>0</v>
      </c>
      <c r="G7" s="3"/>
      <c r="H7" s="13"/>
      <c r="I7" s="13">
        <v>0</v>
      </c>
      <c r="J7" s="3"/>
      <c r="K7" s="3"/>
      <c r="L7" s="13">
        <v>0</v>
      </c>
      <c r="M7" s="3"/>
      <c r="N7" s="3"/>
      <c r="O7" s="16">
        <f t="shared" si="0"/>
        <v>11</v>
      </c>
      <c r="P7" s="15"/>
      <c r="Q7" s="23">
        <f t="shared" si="1"/>
        <v>0</v>
      </c>
      <c r="R7" s="24">
        <f t="shared" si="2"/>
        <v>0</v>
      </c>
      <c r="S7" s="24">
        <f t="shared" si="3"/>
        <v>0</v>
      </c>
    </row>
    <row r="8" spans="1:19" ht="15" customHeight="1">
      <c r="A8" s="2">
        <v>5</v>
      </c>
      <c r="B8" s="4" t="s">
        <v>53</v>
      </c>
      <c r="C8" s="13">
        <v>5</v>
      </c>
      <c r="D8" s="3" t="s">
        <v>25</v>
      </c>
      <c r="E8" s="3" t="s">
        <v>33</v>
      </c>
      <c r="F8" s="13">
        <v>0</v>
      </c>
      <c r="G8" s="3"/>
      <c r="H8" s="13"/>
      <c r="I8" s="13">
        <v>0</v>
      </c>
      <c r="J8" s="3"/>
      <c r="K8" s="3"/>
      <c r="L8" s="13">
        <v>0</v>
      </c>
      <c r="M8" s="3"/>
      <c r="N8" s="3"/>
      <c r="O8" s="16">
        <f t="shared" si="0"/>
        <v>5</v>
      </c>
      <c r="P8" s="15"/>
      <c r="Q8" s="23">
        <f t="shared" si="1"/>
        <v>0</v>
      </c>
      <c r="R8" s="24">
        <f t="shared" si="2"/>
        <v>0</v>
      </c>
      <c r="S8" s="24">
        <f t="shared" si="3"/>
        <v>0</v>
      </c>
    </row>
    <row r="9" spans="1:19" ht="15">
      <c r="A9" s="2">
        <v>3</v>
      </c>
      <c r="B9" s="4" t="s">
        <v>52</v>
      </c>
      <c r="C9" s="13">
        <v>2</v>
      </c>
      <c r="D9" s="3" t="s">
        <v>26</v>
      </c>
      <c r="E9" s="3" t="s">
        <v>34</v>
      </c>
      <c r="F9" s="13">
        <v>5</v>
      </c>
      <c r="G9" s="3" t="s">
        <v>26</v>
      </c>
      <c r="H9" s="3" t="s">
        <v>34</v>
      </c>
      <c r="I9" s="13">
        <v>1</v>
      </c>
      <c r="J9" s="3" t="s">
        <v>26</v>
      </c>
      <c r="K9" s="3" t="s">
        <v>34</v>
      </c>
      <c r="L9" s="13">
        <v>3</v>
      </c>
      <c r="M9" s="3" t="s">
        <v>26</v>
      </c>
      <c r="N9" s="3" t="s">
        <v>34</v>
      </c>
      <c r="O9" s="16">
        <f t="shared" si="0"/>
        <v>11</v>
      </c>
      <c r="P9" s="15"/>
      <c r="Q9" s="23">
        <f aca="true" t="shared" si="4" ref="Q9">O9*P9</f>
        <v>0</v>
      </c>
      <c r="R9" s="24">
        <f aca="true" t="shared" si="5" ref="R9">Q9*0.21</f>
        <v>0</v>
      </c>
      <c r="S9" s="24">
        <f aca="true" t="shared" si="6" ref="S9">Q9+R9</f>
        <v>0</v>
      </c>
    </row>
    <row r="10" spans="1:19" ht="15">
      <c r="A10" s="2">
        <v>4</v>
      </c>
      <c r="B10" s="4" t="s">
        <v>51</v>
      </c>
      <c r="C10" s="13">
        <v>8</v>
      </c>
      <c r="D10" s="3" t="s">
        <v>26</v>
      </c>
      <c r="E10" s="3" t="s">
        <v>34</v>
      </c>
      <c r="F10" s="13">
        <v>0</v>
      </c>
      <c r="G10" s="3"/>
      <c r="H10" s="13"/>
      <c r="I10" s="13">
        <v>5</v>
      </c>
      <c r="J10" s="3" t="s">
        <v>26</v>
      </c>
      <c r="K10" s="3" t="s">
        <v>34</v>
      </c>
      <c r="L10" s="13">
        <v>14</v>
      </c>
      <c r="M10" s="3" t="s">
        <v>26</v>
      </c>
      <c r="N10" s="3" t="s">
        <v>34</v>
      </c>
      <c r="O10" s="16">
        <f t="shared" si="0"/>
        <v>27</v>
      </c>
      <c r="P10" s="15"/>
      <c r="Q10" s="23">
        <f t="shared" si="1"/>
        <v>0</v>
      </c>
      <c r="R10" s="24">
        <f t="shared" si="2"/>
        <v>0</v>
      </c>
      <c r="S10" s="24">
        <f t="shared" si="3"/>
        <v>0</v>
      </c>
    </row>
    <row r="11" spans="1:19" ht="15">
      <c r="A11" s="2">
        <v>6</v>
      </c>
      <c r="B11" s="4" t="s">
        <v>50</v>
      </c>
      <c r="C11" s="13">
        <v>5</v>
      </c>
      <c r="D11" s="3" t="s">
        <v>27</v>
      </c>
      <c r="E11" s="3" t="s">
        <v>35</v>
      </c>
      <c r="F11" s="13">
        <v>0</v>
      </c>
      <c r="G11" s="3"/>
      <c r="H11" s="13"/>
      <c r="I11" s="13">
        <v>0</v>
      </c>
      <c r="J11" s="3"/>
      <c r="K11" s="3"/>
      <c r="L11" s="13">
        <v>50</v>
      </c>
      <c r="M11" s="3" t="s">
        <v>56</v>
      </c>
      <c r="N11" s="3" t="s">
        <v>34</v>
      </c>
      <c r="O11" s="16">
        <f t="shared" si="0"/>
        <v>55</v>
      </c>
      <c r="P11" s="15"/>
      <c r="Q11" s="23">
        <f aca="true" t="shared" si="7" ref="Q11:Q15">O11*P11</f>
        <v>0</v>
      </c>
      <c r="R11" s="24">
        <f aca="true" t="shared" si="8" ref="R11:R15">Q11*0.21</f>
        <v>0</v>
      </c>
      <c r="S11" s="24">
        <f aca="true" t="shared" si="9" ref="S11:S15">Q11+R11</f>
        <v>0</v>
      </c>
    </row>
    <row r="12" spans="1:19" ht="15">
      <c r="A12" s="2">
        <v>7</v>
      </c>
      <c r="B12" s="4" t="s">
        <v>49</v>
      </c>
      <c r="C12" s="13">
        <v>7</v>
      </c>
      <c r="D12" s="3" t="s">
        <v>28</v>
      </c>
      <c r="E12" s="3" t="s">
        <v>34</v>
      </c>
      <c r="F12" s="13">
        <v>0</v>
      </c>
      <c r="G12" s="3"/>
      <c r="H12" s="13"/>
      <c r="I12" s="13">
        <v>0</v>
      </c>
      <c r="J12" s="3"/>
      <c r="K12" s="3"/>
      <c r="L12" s="13">
        <v>0</v>
      </c>
      <c r="M12" s="3"/>
      <c r="N12" s="3"/>
      <c r="O12" s="16">
        <f t="shared" si="0"/>
        <v>7</v>
      </c>
      <c r="P12" s="15"/>
      <c r="Q12" s="23">
        <f aca="true" t="shared" si="10" ref="Q12">O12*P12</f>
        <v>0</v>
      </c>
      <c r="R12" s="24">
        <f aca="true" t="shared" si="11" ref="R12">Q12*0.21</f>
        <v>0</v>
      </c>
      <c r="S12" s="24">
        <f aca="true" t="shared" si="12" ref="S12">Q12+R12</f>
        <v>0</v>
      </c>
    </row>
    <row r="13" spans="1:19" ht="15">
      <c r="A13" s="2">
        <v>8</v>
      </c>
      <c r="B13" s="4" t="s">
        <v>48</v>
      </c>
      <c r="C13" s="13">
        <v>0</v>
      </c>
      <c r="D13" s="3"/>
      <c r="E13" s="3"/>
      <c r="F13" s="13">
        <v>0</v>
      </c>
      <c r="G13" s="3"/>
      <c r="H13" s="13"/>
      <c r="I13" s="13">
        <v>2</v>
      </c>
      <c r="J13" s="3" t="s">
        <v>42</v>
      </c>
      <c r="K13" s="3" t="s">
        <v>34</v>
      </c>
      <c r="L13" s="13">
        <v>8</v>
      </c>
      <c r="M13" s="3" t="s">
        <v>42</v>
      </c>
      <c r="N13" s="3" t="s">
        <v>34</v>
      </c>
      <c r="O13" s="16">
        <f t="shared" si="0"/>
        <v>10</v>
      </c>
      <c r="P13" s="15"/>
      <c r="Q13" s="23">
        <f aca="true" t="shared" si="13" ref="Q13:Q14">O13*P13</f>
        <v>0</v>
      </c>
      <c r="R13" s="24">
        <f aca="true" t="shared" si="14" ref="R13:R14">Q13*0.21</f>
        <v>0</v>
      </c>
      <c r="S13" s="24">
        <f aca="true" t="shared" si="15" ref="S13:S14">Q13+R13</f>
        <v>0</v>
      </c>
    </row>
    <row r="14" spans="1:19" ht="15">
      <c r="A14" s="2">
        <v>9</v>
      </c>
      <c r="B14" s="4" t="s">
        <v>47</v>
      </c>
      <c r="C14" s="13">
        <v>21</v>
      </c>
      <c r="D14" s="3" t="s">
        <v>29</v>
      </c>
      <c r="E14" s="3" t="s">
        <v>33</v>
      </c>
      <c r="F14" s="13">
        <v>0</v>
      </c>
      <c r="G14" s="3"/>
      <c r="H14" s="13"/>
      <c r="I14" s="13">
        <v>21</v>
      </c>
      <c r="J14" s="3" t="s">
        <v>29</v>
      </c>
      <c r="K14" s="3" t="s">
        <v>33</v>
      </c>
      <c r="L14" s="13">
        <v>2</v>
      </c>
      <c r="M14" s="3" t="s">
        <v>57</v>
      </c>
      <c r="N14" s="3" t="s">
        <v>33</v>
      </c>
      <c r="O14" s="16">
        <f t="shared" si="0"/>
        <v>44</v>
      </c>
      <c r="P14" s="15"/>
      <c r="Q14" s="23">
        <f t="shared" si="13"/>
        <v>0</v>
      </c>
      <c r="R14" s="24">
        <f t="shared" si="14"/>
        <v>0</v>
      </c>
      <c r="S14" s="24">
        <f t="shared" si="15"/>
        <v>0</v>
      </c>
    </row>
    <row r="15" spans="1:19" ht="15" customHeight="1">
      <c r="A15" s="2">
        <v>10</v>
      </c>
      <c r="B15" s="4" t="s">
        <v>46</v>
      </c>
      <c r="C15" s="13">
        <v>1</v>
      </c>
      <c r="D15" s="3" t="s">
        <v>30</v>
      </c>
      <c r="E15" s="3" t="s">
        <v>35</v>
      </c>
      <c r="F15" s="13">
        <v>0</v>
      </c>
      <c r="G15" s="3"/>
      <c r="H15" s="13"/>
      <c r="I15" s="13">
        <v>3</v>
      </c>
      <c r="J15" s="3" t="s">
        <v>30</v>
      </c>
      <c r="K15" s="3" t="s">
        <v>35</v>
      </c>
      <c r="L15" s="13">
        <v>15</v>
      </c>
      <c r="M15" s="3" t="s">
        <v>30</v>
      </c>
      <c r="N15" s="3" t="s">
        <v>35</v>
      </c>
      <c r="O15" s="16">
        <f t="shared" si="0"/>
        <v>19</v>
      </c>
      <c r="P15" s="15"/>
      <c r="Q15" s="23">
        <f t="shared" si="7"/>
        <v>0</v>
      </c>
      <c r="R15" s="24">
        <f t="shared" si="8"/>
        <v>0</v>
      </c>
      <c r="S15" s="24">
        <f t="shared" si="9"/>
        <v>0</v>
      </c>
    </row>
    <row r="16" spans="1:19" ht="26.25">
      <c r="A16" s="2">
        <v>11</v>
      </c>
      <c r="B16" s="4" t="s">
        <v>45</v>
      </c>
      <c r="C16" s="13">
        <v>1</v>
      </c>
      <c r="D16" s="3" t="s">
        <v>31</v>
      </c>
      <c r="E16" s="3" t="s">
        <v>34</v>
      </c>
      <c r="F16" s="13">
        <v>0</v>
      </c>
      <c r="G16" s="3"/>
      <c r="H16" s="13"/>
      <c r="I16" s="13">
        <v>37</v>
      </c>
      <c r="J16" s="3" t="s">
        <v>43</v>
      </c>
      <c r="K16" s="3" t="s">
        <v>34</v>
      </c>
      <c r="L16" s="13">
        <v>49</v>
      </c>
      <c r="M16" s="3" t="s">
        <v>58</v>
      </c>
      <c r="N16" s="3" t="s">
        <v>62</v>
      </c>
      <c r="O16" s="16">
        <f t="shared" si="0"/>
        <v>87</v>
      </c>
      <c r="P16" s="15"/>
      <c r="Q16" s="23">
        <f t="shared" si="1"/>
        <v>0</v>
      </c>
      <c r="R16" s="24">
        <f t="shared" si="2"/>
        <v>0</v>
      </c>
      <c r="S16" s="24">
        <f t="shared" si="3"/>
        <v>0</v>
      </c>
    </row>
    <row r="17" spans="1:19" ht="15">
      <c r="A17" s="2">
        <v>12</v>
      </c>
      <c r="B17" s="4" t="s">
        <v>44</v>
      </c>
      <c r="C17" s="13">
        <v>3</v>
      </c>
      <c r="D17" s="3" t="s">
        <v>32</v>
      </c>
      <c r="E17" s="3" t="s">
        <v>33</v>
      </c>
      <c r="F17" s="13">
        <v>1</v>
      </c>
      <c r="G17" s="3" t="s">
        <v>41</v>
      </c>
      <c r="H17" s="3" t="s">
        <v>34</v>
      </c>
      <c r="I17" s="13">
        <v>34</v>
      </c>
      <c r="J17" s="3" t="s">
        <v>32</v>
      </c>
      <c r="K17" s="3" t="s">
        <v>33</v>
      </c>
      <c r="L17" s="13">
        <v>18</v>
      </c>
      <c r="M17" s="3" t="s">
        <v>32</v>
      </c>
      <c r="N17" s="3" t="s">
        <v>33</v>
      </c>
      <c r="O17" s="16">
        <f t="shared" si="0"/>
        <v>56</v>
      </c>
      <c r="P17" s="15"/>
      <c r="Q17" s="23">
        <f t="shared" si="1"/>
        <v>0</v>
      </c>
      <c r="R17" s="24">
        <f t="shared" si="2"/>
        <v>0</v>
      </c>
      <c r="S17" s="24">
        <f t="shared" si="3"/>
        <v>0</v>
      </c>
    </row>
    <row r="18" spans="1:19" ht="15" customHeight="1">
      <c r="A18" s="34" t="s">
        <v>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25">
        <f>SUM(Q4:Q17)</f>
        <v>0</v>
      </c>
      <c r="R18" s="25">
        <f>SUM(R4:R17)</f>
        <v>0</v>
      </c>
      <c r="S18" s="25">
        <f>SUM(S4:S17)</f>
        <v>0</v>
      </c>
    </row>
    <row r="19" spans="1:19" ht="16.5" customHeight="1">
      <c r="A19" s="31" t="s">
        <v>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22">
        <f>Q18*4</f>
        <v>0</v>
      </c>
      <c r="R19" s="22">
        <f>R18*4</f>
        <v>0</v>
      </c>
      <c r="S19" s="22">
        <f>S18*4</f>
        <v>0</v>
      </c>
    </row>
    <row r="21" spans="2:4" ht="30" customHeight="1">
      <c r="B21" s="14" t="s">
        <v>9</v>
      </c>
      <c r="C21" s="14" t="s">
        <v>13</v>
      </c>
      <c r="D21" s="14" t="s">
        <v>14</v>
      </c>
    </row>
    <row r="22" spans="1:19" s="5" customFormat="1" ht="51">
      <c r="A22" s="6" t="s">
        <v>0</v>
      </c>
      <c r="B22" s="7" t="s">
        <v>21</v>
      </c>
      <c r="C22" s="28" t="s">
        <v>6</v>
      </c>
      <c r="D22" s="28" t="s">
        <v>59</v>
      </c>
      <c r="E22" s="28" t="s">
        <v>23</v>
      </c>
      <c r="F22" s="29" t="s">
        <v>37</v>
      </c>
      <c r="G22" s="29" t="s">
        <v>22</v>
      </c>
      <c r="H22" s="29" t="s">
        <v>23</v>
      </c>
      <c r="I22" s="6" t="s">
        <v>38</v>
      </c>
      <c r="J22" s="6" t="s">
        <v>22</v>
      </c>
      <c r="K22" s="6" t="s">
        <v>23</v>
      </c>
      <c r="L22" s="30" t="s">
        <v>39</v>
      </c>
      <c r="M22" s="30" t="s">
        <v>22</v>
      </c>
      <c r="N22" s="30" t="s">
        <v>23</v>
      </c>
      <c r="O22" s="6" t="s">
        <v>7</v>
      </c>
      <c r="P22" s="6" t="s">
        <v>5</v>
      </c>
      <c r="Q22" s="6" t="s">
        <v>4</v>
      </c>
      <c r="R22" s="8" t="s">
        <v>1</v>
      </c>
      <c r="S22" s="8" t="s">
        <v>2</v>
      </c>
    </row>
    <row r="23" spans="1:19" ht="15">
      <c r="A23" s="2">
        <v>3</v>
      </c>
      <c r="B23" s="4" t="s">
        <v>52</v>
      </c>
      <c r="C23" s="13">
        <v>0</v>
      </c>
      <c r="D23" s="13"/>
      <c r="E23" s="13"/>
      <c r="F23" s="13">
        <v>0</v>
      </c>
      <c r="G23" s="13"/>
      <c r="H23" s="13"/>
      <c r="I23" s="13">
        <v>11</v>
      </c>
      <c r="J23" s="3" t="s">
        <v>26</v>
      </c>
      <c r="K23" s="3" t="s">
        <v>34</v>
      </c>
      <c r="L23" s="13">
        <v>0</v>
      </c>
      <c r="M23" s="13"/>
      <c r="N23" s="13"/>
      <c r="O23" s="16">
        <f aca="true" t="shared" si="16" ref="O23:O28">C23+F23+I23+L23</f>
        <v>11</v>
      </c>
      <c r="P23" s="15"/>
      <c r="Q23" s="23">
        <f aca="true" t="shared" si="17" ref="Q23:Q28">O23*P23</f>
        <v>0</v>
      </c>
      <c r="R23" s="24">
        <f aca="true" t="shared" si="18" ref="R23:R28">Q23*0.21</f>
        <v>0</v>
      </c>
      <c r="S23" s="24">
        <f aca="true" t="shared" si="19" ref="S23:S28">Q23+R23</f>
        <v>0</v>
      </c>
    </row>
    <row r="24" spans="1:19" ht="15">
      <c r="A24" s="2">
        <v>4</v>
      </c>
      <c r="B24" s="4" t="s">
        <v>51</v>
      </c>
      <c r="C24" s="13">
        <v>0</v>
      </c>
      <c r="D24" s="13"/>
      <c r="E24" s="13"/>
      <c r="F24" s="13">
        <v>0</v>
      </c>
      <c r="G24" s="13"/>
      <c r="H24" s="13"/>
      <c r="I24" s="13">
        <v>65</v>
      </c>
      <c r="J24" s="3" t="s">
        <v>26</v>
      </c>
      <c r="K24" s="3" t="s">
        <v>34</v>
      </c>
      <c r="L24" s="13">
        <v>0</v>
      </c>
      <c r="M24" s="13"/>
      <c r="N24" s="13"/>
      <c r="O24" s="16">
        <f t="shared" si="16"/>
        <v>65</v>
      </c>
      <c r="P24" s="15"/>
      <c r="Q24" s="23">
        <f t="shared" si="17"/>
        <v>0</v>
      </c>
      <c r="R24" s="24">
        <f t="shared" si="18"/>
        <v>0</v>
      </c>
      <c r="S24" s="24">
        <f t="shared" si="19"/>
        <v>0</v>
      </c>
    </row>
    <row r="25" spans="1:19" ht="15">
      <c r="A25" s="2">
        <v>5</v>
      </c>
      <c r="B25" s="4" t="s">
        <v>53</v>
      </c>
      <c r="C25" s="13">
        <v>0</v>
      </c>
      <c r="D25" s="13"/>
      <c r="E25" s="13"/>
      <c r="F25" s="13">
        <v>0</v>
      </c>
      <c r="G25" s="13"/>
      <c r="H25" s="13"/>
      <c r="I25" s="13">
        <v>11</v>
      </c>
      <c r="J25" s="3" t="s">
        <v>26</v>
      </c>
      <c r="K25" s="3" t="s">
        <v>34</v>
      </c>
      <c r="L25" s="13">
        <v>0</v>
      </c>
      <c r="M25" s="13"/>
      <c r="N25" s="13"/>
      <c r="O25" s="16">
        <f t="shared" si="16"/>
        <v>11</v>
      </c>
      <c r="P25" s="15"/>
      <c r="Q25" s="23">
        <f aca="true" t="shared" si="20" ref="Q25">O25*P25</f>
        <v>0</v>
      </c>
      <c r="R25" s="24">
        <f aca="true" t="shared" si="21" ref="R25">Q25*0.21</f>
        <v>0</v>
      </c>
      <c r="S25" s="24">
        <f aca="true" t="shared" si="22" ref="S25">Q25+R25</f>
        <v>0</v>
      </c>
    </row>
    <row r="26" spans="1:19" ht="15">
      <c r="A26" s="2">
        <v>8</v>
      </c>
      <c r="B26" s="4" t="s">
        <v>48</v>
      </c>
      <c r="C26" s="13">
        <v>0</v>
      </c>
      <c r="D26" s="13"/>
      <c r="E26" s="13"/>
      <c r="F26" s="13">
        <v>0</v>
      </c>
      <c r="G26" s="13"/>
      <c r="H26" s="13"/>
      <c r="I26" s="13">
        <v>8</v>
      </c>
      <c r="J26" s="3" t="s">
        <v>42</v>
      </c>
      <c r="K26" s="3" t="s">
        <v>34</v>
      </c>
      <c r="L26" s="13">
        <v>0</v>
      </c>
      <c r="M26" s="13"/>
      <c r="N26" s="13"/>
      <c r="O26" s="16">
        <f t="shared" si="16"/>
        <v>8</v>
      </c>
      <c r="P26" s="15"/>
      <c r="Q26" s="23">
        <f t="shared" si="17"/>
        <v>0</v>
      </c>
      <c r="R26" s="24">
        <f t="shared" si="18"/>
        <v>0</v>
      </c>
      <c r="S26" s="24">
        <f t="shared" si="19"/>
        <v>0</v>
      </c>
    </row>
    <row r="27" spans="1:19" ht="15">
      <c r="A27" s="2">
        <v>11</v>
      </c>
      <c r="B27" s="4" t="s">
        <v>61</v>
      </c>
      <c r="C27" s="13">
        <v>0</v>
      </c>
      <c r="D27" s="13"/>
      <c r="E27" s="13"/>
      <c r="F27" s="13">
        <v>0</v>
      </c>
      <c r="G27" s="13"/>
      <c r="H27" s="13"/>
      <c r="I27" s="13">
        <v>4</v>
      </c>
      <c r="J27" s="3" t="s">
        <v>60</v>
      </c>
      <c r="K27" s="3" t="s">
        <v>34</v>
      </c>
      <c r="L27" s="13">
        <v>0</v>
      </c>
      <c r="M27" s="13"/>
      <c r="N27" s="13"/>
      <c r="O27" s="16">
        <f t="shared" si="16"/>
        <v>4</v>
      </c>
      <c r="P27" s="15"/>
      <c r="Q27" s="23">
        <f t="shared" si="17"/>
        <v>0</v>
      </c>
      <c r="R27" s="24">
        <f t="shared" si="18"/>
        <v>0</v>
      </c>
      <c r="S27" s="24">
        <f t="shared" si="19"/>
        <v>0</v>
      </c>
    </row>
    <row r="28" spans="1:19" ht="15">
      <c r="A28" s="2">
        <v>12</v>
      </c>
      <c r="B28" s="4" t="s">
        <v>44</v>
      </c>
      <c r="C28" s="13">
        <v>0</v>
      </c>
      <c r="D28" s="13"/>
      <c r="E28" s="13"/>
      <c r="F28" s="13">
        <v>0</v>
      </c>
      <c r="G28" s="13"/>
      <c r="H28" s="13"/>
      <c r="I28" s="13">
        <v>4</v>
      </c>
      <c r="J28" s="3" t="s">
        <v>60</v>
      </c>
      <c r="K28" s="3" t="s">
        <v>34</v>
      </c>
      <c r="L28" s="13">
        <v>0</v>
      </c>
      <c r="M28" s="13"/>
      <c r="N28" s="13"/>
      <c r="O28" s="16">
        <f t="shared" si="16"/>
        <v>4</v>
      </c>
      <c r="P28" s="15"/>
      <c r="Q28" s="23">
        <f t="shared" si="17"/>
        <v>0</v>
      </c>
      <c r="R28" s="24">
        <f t="shared" si="18"/>
        <v>0</v>
      </c>
      <c r="S28" s="24">
        <f t="shared" si="19"/>
        <v>0</v>
      </c>
    </row>
    <row r="29" spans="1:19" ht="15" customHeight="1">
      <c r="A29" s="34" t="s">
        <v>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25">
        <f>SUM(Q23:Q28)</f>
        <v>0</v>
      </c>
      <c r="R29" s="25">
        <f>SUM(R23:R28)</f>
        <v>0</v>
      </c>
      <c r="S29" s="25">
        <f>SUM(S23:S28)</f>
        <v>0</v>
      </c>
    </row>
    <row r="30" spans="1:19" ht="16.5" customHeight="1">
      <c r="A30" s="31" t="s">
        <v>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22">
        <f>Q29*4</f>
        <v>0</v>
      </c>
      <c r="R30" s="22">
        <f>R29*4</f>
        <v>0</v>
      </c>
      <c r="S30" s="22">
        <f>S29*4</f>
        <v>0</v>
      </c>
    </row>
    <row r="32" spans="2:3" ht="30" customHeight="1">
      <c r="B32" s="14" t="s">
        <v>10</v>
      </c>
      <c r="C32" s="14" t="s">
        <v>12</v>
      </c>
    </row>
    <row r="33" spans="1:19" s="5" customFormat="1" ht="51">
      <c r="A33" s="6" t="s">
        <v>0</v>
      </c>
      <c r="B33" s="7" t="s">
        <v>21</v>
      </c>
      <c r="C33" s="28" t="s">
        <v>6</v>
      </c>
      <c r="D33" s="28" t="s">
        <v>59</v>
      </c>
      <c r="E33" s="28" t="s">
        <v>23</v>
      </c>
      <c r="F33" s="29" t="s">
        <v>37</v>
      </c>
      <c r="G33" s="29" t="s">
        <v>22</v>
      </c>
      <c r="H33" s="29" t="s">
        <v>23</v>
      </c>
      <c r="I33" s="6" t="s">
        <v>38</v>
      </c>
      <c r="J33" s="6" t="s">
        <v>22</v>
      </c>
      <c r="K33" s="6" t="s">
        <v>23</v>
      </c>
      <c r="L33" s="30" t="s">
        <v>39</v>
      </c>
      <c r="M33" s="30" t="s">
        <v>22</v>
      </c>
      <c r="N33" s="30" t="s">
        <v>23</v>
      </c>
      <c r="O33" s="6" t="s">
        <v>7</v>
      </c>
      <c r="P33" s="6" t="s">
        <v>5</v>
      </c>
      <c r="Q33" s="6" t="s">
        <v>4</v>
      </c>
      <c r="R33" s="8" t="s">
        <v>1</v>
      </c>
      <c r="S33" s="8" t="s">
        <v>2</v>
      </c>
    </row>
    <row r="34" spans="1:19" ht="15">
      <c r="A34" s="2">
        <v>1</v>
      </c>
      <c r="B34" s="3" t="s">
        <v>67</v>
      </c>
      <c r="C34" s="12">
        <v>0</v>
      </c>
      <c r="D34" s="12"/>
      <c r="E34" s="12"/>
      <c r="F34" s="12">
        <v>0</v>
      </c>
      <c r="G34" s="12"/>
      <c r="H34" s="12"/>
      <c r="I34" s="12">
        <v>134</v>
      </c>
      <c r="J34" s="3" t="s">
        <v>40</v>
      </c>
      <c r="K34" s="3" t="s">
        <v>34</v>
      </c>
      <c r="L34" s="12">
        <v>0</v>
      </c>
      <c r="M34" s="12"/>
      <c r="N34" s="12"/>
      <c r="O34" s="16">
        <f>C34+F34+I34+L34</f>
        <v>134</v>
      </c>
      <c r="P34" s="15"/>
      <c r="Q34" s="23">
        <f>O34*P34</f>
        <v>0</v>
      </c>
      <c r="R34" s="24">
        <f>Q34*0.21</f>
        <v>0</v>
      </c>
      <c r="S34" s="24">
        <f>Q34+R34</f>
        <v>0</v>
      </c>
    </row>
    <row r="35" spans="1:19" ht="15">
      <c r="A35" s="2">
        <v>3</v>
      </c>
      <c r="B35" s="4" t="s">
        <v>52</v>
      </c>
      <c r="C35" s="13">
        <v>0</v>
      </c>
      <c r="D35" s="13"/>
      <c r="E35" s="13"/>
      <c r="F35" s="13">
        <v>0</v>
      </c>
      <c r="G35" s="13"/>
      <c r="H35" s="13"/>
      <c r="I35" s="13">
        <v>9</v>
      </c>
      <c r="J35" s="3" t="s">
        <v>26</v>
      </c>
      <c r="K35" s="3" t="s">
        <v>34</v>
      </c>
      <c r="L35" s="13">
        <v>0</v>
      </c>
      <c r="M35" s="13"/>
      <c r="N35" s="13"/>
      <c r="O35" s="16">
        <f aca="true" t="shared" si="23" ref="O35:O44">C35+F35+I35+L35</f>
        <v>9</v>
      </c>
      <c r="P35" s="15"/>
      <c r="Q35" s="23">
        <f aca="true" t="shared" si="24" ref="Q35:Q44">O35*P35</f>
        <v>0</v>
      </c>
      <c r="R35" s="24">
        <f aca="true" t="shared" si="25" ref="R35:R44">Q35*0.21</f>
        <v>0</v>
      </c>
      <c r="S35" s="24">
        <f aca="true" t="shared" si="26" ref="S35:S44">Q35+R35</f>
        <v>0</v>
      </c>
    </row>
    <row r="36" spans="1:19" ht="15">
      <c r="A36" s="2">
        <v>4</v>
      </c>
      <c r="B36" s="4" t="s">
        <v>51</v>
      </c>
      <c r="C36" s="13">
        <v>0</v>
      </c>
      <c r="D36" s="13"/>
      <c r="E36" s="13"/>
      <c r="F36" s="13">
        <v>0</v>
      </c>
      <c r="G36" s="13"/>
      <c r="H36" s="13"/>
      <c r="I36" s="13">
        <v>70</v>
      </c>
      <c r="J36" s="3" t="s">
        <v>26</v>
      </c>
      <c r="K36" s="3" t="s">
        <v>34</v>
      </c>
      <c r="L36" s="13">
        <v>0</v>
      </c>
      <c r="M36" s="13"/>
      <c r="N36" s="13"/>
      <c r="O36" s="16">
        <f t="shared" si="23"/>
        <v>70</v>
      </c>
      <c r="P36" s="15"/>
      <c r="Q36" s="23">
        <f t="shared" si="24"/>
        <v>0</v>
      </c>
      <c r="R36" s="24">
        <f t="shared" si="25"/>
        <v>0</v>
      </c>
      <c r="S36" s="24">
        <f t="shared" si="26"/>
        <v>0</v>
      </c>
    </row>
    <row r="37" spans="1:19" ht="15">
      <c r="A37" s="2">
        <v>5</v>
      </c>
      <c r="B37" s="4" t="s">
        <v>53</v>
      </c>
      <c r="C37" s="13">
        <v>0</v>
      </c>
      <c r="D37" s="13"/>
      <c r="E37" s="13"/>
      <c r="F37" s="13">
        <v>0</v>
      </c>
      <c r="G37" s="13"/>
      <c r="H37" s="13"/>
      <c r="I37" s="13">
        <v>14</v>
      </c>
      <c r="J37" s="3" t="s">
        <v>26</v>
      </c>
      <c r="K37" s="3" t="s">
        <v>34</v>
      </c>
      <c r="L37" s="13">
        <v>0</v>
      </c>
      <c r="M37" s="13"/>
      <c r="N37" s="13"/>
      <c r="O37" s="16">
        <f t="shared" si="23"/>
        <v>14</v>
      </c>
      <c r="P37" s="15"/>
      <c r="Q37" s="23">
        <f t="shared" si="24"/>
        <v>0</v>
      </c>
      <c r="R37" s="24">
        <f t="shared" si="25"/>
        <v>0</v>
      </c>
      <c r="S37" s="24">
        <f t="shared" si="26"/>
        <v>0</v>
      </c>
    </row>
    <row r="38" spans="1:19" ht="15">
      <c r="A38" s="2">
        <v>6</v>
      </c>
      <c r="B38" s="4" t="s">
        <v>50</v>
      </c>
      <c r="C38" s="13">
        <v>0</v>
      </c>
      <c r="D38" s="13"/>
      <c r="E38" s="13"/>
      <c r="F38" s="13">
        <v>0</v>
      </c>
      <c r="G38" s="13"/>
      <c r="H38" s="13"/>
      <c r="I38" s="13">
        <v>19</v>
      </c>
      <c r="J38" s="3" t="s">
        <v>28</v>
      </c>
      <c r="K38" s="3" t="s">
        <v>34</v>
      </c>
      <c r="L38" s="13">
        <v>0</v>
      </c>
      <c r="M38" s="13"/>
      <c r="N38" s="13"/>
      <c r="O38" s="16">
        <f t="shared" si="23"/>
        <v>19</v>
      </c>
      <c r="P38" s="15"/>
      <c r="Q38" s="23">
        <f t="shared" si="24"/>
        <v>0</v>
      </c>
      <c r="R38" s="24">
        <f t="shared" si="25"/>
        <v>0</v>
      </c>
      <c r="S38" s="24">
        <f t="shared" si="26"/>
        <v>0</v>
      </c>
    </row>
    <row r="39" spans="1:19" ht="15">
      <c r="A39" s="2">
        <v>7</v>
      </c>
      <c r="B39" s="4" t="s">
        <v>66</v>
      </c>
      <c r="C39" s="13">
        <v>0</v>
      </c>
      <c r="D39" s="13"/>
      <c r="E39" s="13"/>
      <c r="F39" s="13">
        <v>0</v>
      </c>
      <c r="G39" s="13"/>
      <c r="H39" s="13"/>
      <c r="I39" s="13">
        <v>1</v>
      </c>
      <c r="J39" s="3" t="s">
        <v>28</v>
      </c>
      <c r="K39" s="3" t="s">
        <v>34</v>
      </c>
      <c r="L39" s="13">
        <v>0</v>
      </c>
      <c r="M39" s="13"/>
      <c r="N39" s="13"/>
      <c r="O39" s="16">
        <f t="shared" si="23"/>
        <v>1</v>
      </c>
      <c r="P39" s="15"/>
      <c r="Q39" s="23">
        <f t="shared" si="24"/>
        <v>0</v>
      </c>
      <c r="R39" s="24">
        <f t="shared" si="25"/>
        <v>0</v>
      </c>
      <c r="S39" s="24">
        <f t="shared" si="26"/>
        <v>0</v>
      </c>
    </row>
    <row r="40" spans="1:19" ht="15">
      <c r="A40" s="2">
        <v>13</v>
      </c>
      <c r="B40" s="4" t="s">
        <v>65</v>
      </c>
      <c r="C40" s="13">
        <v>0</v>
      </c>
      <c r="D40" s="13"/>
      <c r="E40" s="13"/>
      <c r="F40" s="13">
        <v>0</v>
      </c>
      <c r="G40" s="13"/>
      <c r="H40" s="13"/>
      <c r="I40" s="13">
        <v>4</v>
      </c>
      <c r="J40" s="3" t="s">
        <v>28</v>
      </c>
      <c r="K40" s="3" t="s">
        <v>34</v>
      </c>
      <c r="L40" s="13">
        <v>0</v>
      </c>
      <c r="M40" s="13"/>
      <c r="N40" s="13"/>
      <c r="O40" s="16">
        <f t="shared" si="23"/>
        <v>4</v>
      </c>
      <c r="P40" s="15"/>
      <c r="Q40" s="23">
        <f t="shared" si="24"/>
        <v>0</v>
      </c>
      <c r="R40" s="24">
        <f t="shared" si="25"/>
        <v>0</v>
      </c>
      <c r="S40" s="24">
        <f t="shared" si="26"/>
        <v>0</v>
      </c>
    </row>
    <row r="41" spans="1:19" ht="15">
      <c r="A41" s="2">
        <v>14</v>
      </c>
      <c r="B41" s="4" t="s">
        <v>64</v>
      </c>
      <c r="C41" s="13">
        <v>0</v>
      </c>
      <c r="D41" s="13"/>
      <c r="E41" s="13"/>
      <c r="F41" s="13">
        <v>0</v>
      </c>
      <c r="G41" s="13"/>
      <c r="H41" s="13"/>
      <c r="I41" s="13">
        <v>2</v>
      </c>
      <c r="J41" s="3" t="s">
        <v>28</v>
      </c>
      <c r="K41" s="3" t="s">
        <v>34</v>
      </c>
      <c r="L41" s="13">
        <v>0</v>
      </c>
      <c r="M41" s="13"/>
      <c r="N41" s="13"/>
      <c r="O41" s="16">
        <f aca="true" t="shared" si="27" ref="O41">C41+F41+I41+L41</f>
        <v>2</v>
      </c>
      <c r="P41" s="15"/>
      <c r="Q41" s="23">
        <f aca="true" t="shared" si="28" ref="Q41">O41*P41</f>
        <v>0</v>
      </c>
      <c r="R41" s="24">
        <f aca="true" t="shared" si="29" ref="R41">Q41*0.21</f>
        <v>0</v>
      </c>
      <c r="S41" s="24">
        <f aca="true" t="shared" si="30" ref="S41">Q41+R41</f>
        <v>0</v>
      </c>
    </row>
    <row r="42" spans="1:19" ht="15">
      <c r="A42" s="2">
        <v>8</v>
      </c>
      <c r="B42" s="4" t="s">
        <v>48</v>
      </c>
      <c r="C42" s="13">
        <v>0</v>
      </c>
      <c r="D42" s="13"/>
      <c r="E42" s="13"/>
      <c r="F42" s="13">
        <v>0</v>
      </c>
      <c r="G42" s="13"/>
      <c r="H42" s="13"/>
      <c r="I42" s="13">
        <v>66</v>
      </c>
      <c r="J42" s="3" t="s">
        <v>42</v>
      </c>
      <c r="K42" s="3" t="s">
        <v>34</v>
      </c>
      <c r="L42" s="13">
        <v>0</v>
      </c>
      <c r="M42" s="13"/>
      <c r="N42" s="13"/>
      <c r="O42" s="16">
        <f t="shared" si="23"/>
        <v>66</v>
      </c>
      <c r="P42" s="15"/>
      <c r="Q42" s="23">
        <f t="shared" si="24"/>
        <v>0</v>
      </c>
      <c r="R42" s="24">
        <f t="shared" si="25"/>
        <v>0</v>
      </c>
      <c r="S42" s="24">
        <f t="shared" si="26"/>
        <v>0</v>
      </c>
    </row>
    <row r="43" spans="1:19" ht="15">
      <c r="A43" s="2">
        <v>11</v>
      </c>
      <c r="B43" s="4" t="s">
        <v>61</v>
      </c>
      <c r="C43" s="13">
        <v>0</v>
      </c>
      <c r="D43" s="13"/>
      <c r="E43" s="13"/>
      <c r="F43" s="13">
        <v>0</v>
      </c>
      <c r="G43" s="13"/>
      <c r="H43" s="13"/>
      <c r="I43" s="13">
        <v>28</v>
      </c>
      <c r="J43" s="3" t="s">
        <v>60</v>
      </c>
      <c r="K43" s="3" t="s">
        <v>34</v>
      </c>
      <c r="L43" s="13">
        <v>0</v>
      </c>
      <c r="M43" s="13"/>
      <c r="N43" s="13"/>
      <c r="O43" s="16">
        <f t="shared" si="23"/>
        <v>28</v>
      </c>
      <c r="P43" s="15"/>
      <c r="Q43" s="23">
        <f t="shared" si="24"/>
        <v>0</v>
      </c>
      <c r="R43" s="24">
        <f t="shared" si="25"/>
        <v>0</v>
      </c>
      <c r="S43" s="24">
        <f t="shared" si="26"/>
        <v>0</v>
      </c>
    </row>
    <row r="44" spans="1:19" ht="15">
      <c r="A44" s="2">
        <v>12</v>
      </c>
      <c r="B44" s="4" t="s">
        <v>63</v>
      </c>
      <c r="C44" s="13">
        <v>0</v>
      </c>
      <c r="D44" s="13"/>
      <c r="E44" s="13"/>
      <c r="F44" s="13">
        <v>0</v>
      </c>
      <c r="G44" s="13"/>
      <c r="H44" s="13"/>
      <c r="I44" s="13">
        <v>59</v>
      </c>
      <c r="J44" s="3" t="s">
        <v>60</v>
      </c>
      <c r="K44" s="3" t="s">
        <v>34</v>
      </c>
      <c r="L44" s="13">
        <v>0</v>
      </c>
      <c r="M44" s="13"/>
      <c r="N44" s="13"/>
      <c r="O44" s="16">
        <f t="shared" si="23"/>
        <v>59</v>
      </c>
      <c r="P44" s="15"/>
      <c r="Q44" s="23">
        <f t="shared" si="24"/>
        <v>0</v>
      </c>
      <c r="R44" s="24">
        <f t="shared" si="25"/>
        <v>0</v>
      </c>
      <c r="S44" s="24">
        <f t="shared" si="26"/>
        <v>0</v>
      </c>
    </row>
    <row r="45" spans="1:19" ht="15" customHeight="1">
      <c r="A45" s="34" t="s">
        <v>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25">
        <f>SUM(Q34:Q44)</f>
        <v>0</v>
      </c>
      <c r="R45" s="25">
        <f>SUM(R34:R44)</f>
        <v>0</v>
      </c>
      <c r="S45" s="25">
        <f>SUM(S34:S44)</f>
        <v>0</v>
      </c>
    </row>
    <row r="46" spans="1:19" ht="16.5" customHeight="1">
      <c r="A46" s="31" t="s">
        <v>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22">
        <f>Q45*4</f>
        <v>0</v>
      </c>
      <c r="R46" s="22">
        <f>R45*4</f>
        <v>0</v>
      </c>
      <c r="S46" s="22">
        <f>S45*4</f>
        <v>0</v>
      </c>
    </row>
    <row r="48" spans="1:19" ht="16.5" customHeight="1">
      <c r="A48" s="31" t="s">
        <v>11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22">
        <f>Q19+Q30+Q46</f>
        <v>0</v>
      </c>
      <c r="R48" s="22">
        <f>R19+R30+R46</f>
        <v>0</v>
      </c>
      <c r="S48" s="22">
        <f>S19+S30+S46</f>
        <v>0</v>
      </c>
    </row>
    <row r="49" spans="17:19" ht="15">
      <c r="Q49" s="10"/>
      <c r="S49" s="18"/>
    </row>
    <row r="50" spans="1:5" ht="15">
      <c r="A50" s="6" t="s">
        <v>0</v>
      </c>
      <c r="B50" s="7" t="s">
        <v>18</v>
      </c>
      <c r="C50" s="7" t="s">
        <v>19</v>
      </c>
      <c r="D50" s="26"/>
      <c r="E50" s="26"/>
    </row>
    <row r="51" spans="1:17" ht="15">
      <c r="A51" s="19">
        <v>1</v>
      </c>
      <c r="B51" s="20" t="s">
        <v>17</v>
      </c>
      <c r="C51" s="21"/>
      <c r="D51" s="27"/>
      <c r="E51" s="27"/>
      <c r="Q51" s="10"/>
    </row>
    <row r="52" spans="1:17" ht="15">
      <c r="A52" s="19">
        <v>2</v>
      </c>
      <c r="B52" s="20" t="s">
        <v>16</v>
      </c>
      <c r="C52" s="21"/>
      <c r="D52" s="27"/>
      <c r="E52" s="27"/>
      <c r="Q52" s="11"/>
    </row>
  </sheetData>
  <sheetProtection algorithmName="SHA-512" hashValue="YzLvEIsRu/iAp2VffGfRorJZwwtw4i0xOU96s1Lmh7Wb6cp0s3iaEgkpJv8QhRtP5Znc7jShizERhFXS15PHvw==" saltValue="PrpXBjXUXboEVd2KP5OTTQ==" spinCount="100000" sheet="1" objects="1" scenarios="1"/>
  <protectedRanges>
    <protectedRange sqref="B2" name="Oblast5"/>
    <protectedRange sqref="P34:P44" name="Oblast3"/>
    <protectedRange sqref="P4:P17" name="Oblast1"/>
    <protectedRange sqref="P23:P28" name="Oblast2"/>
    <protectedRange sqref="C51:E52" name="Oblast4"/>
  </protectedRanges>
  <mergeCells count="7">
    <mergeCell ref="A46:P46"/>
    <mergeCell ref="A48:P48"/>
    <mergeCell ref="A18:P18"/>
    <mergeCell ref="A19:P19"/>
    <mergeCell ref="A29:P29"/>
    <mergeCell ref="A30:P30"/>
    <mergeCell ref="A45:P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  <headerFooter>
    <oddHeader>&amp;L&amp;"Calibri"&amp;10&amp;KF6A800Internal&amp;1#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b759</dc:creator>
  <cp:keywords/>
  <dc:description/>
  <cp:lastModifiedBy>Buchtová Martina (PKN-ZAK)</cp:lastModifiedBy>
  <cp:lastPrinted>2018-02-12T14:24:03Z</cp:lastPrinted>
  <dcterms:created xsi:type="dcterms:W3CDTF">2018-02-07T11:29:28Z</dcterms:created>
  <dcterms:modified xsi:type="dcterms:W3CDTF">2023-03-14T07:05:13Z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  <property fmtid="{D5CDD505-2E9C-101B-9397-08002B2CF9AE}" pid="3" name="MSIP_Label_16b2258f-3676-449a-9218-817a22e44788_Enabled">
    <vt:lpwstr>true</vt:lpwstr>
  </property>
  <property fmtid="{D5CDD505-2E9C-101B-9397-08002B2CF9AE}" pid="4" name="MSIP_Label_16b2258f-3676-449a-9218-817a22e44788_SetDate">
    <vt:lpwstr>2022-10-13T12:50:33Z</vt:lpwstr>
  </property>
  <property fmtid="{D5CDD505-2E9C-101B-9397-08002B2CF9AE}" pid="5" name="MSIP_Label_16b2258f-3676-449a-9218-817a22e44788_Method">
    <vt:lpwstr>Standard</vt:lpwstr>
  </property>
  <property fmtid="{D5CDD505-2E9C-101B-9397-08002B2CF9AE}" pid="6" name="MSIP_Label_16b2258f-3676-449a-9218-817a22e44788_Name">
    <vt:lpwstr>Internal - Labeled</vt:lpwstr>
  </property>
  <property fmtid="{D5CDD505-2E9C-101B-9397-08002B2CF9AE}" pid="7" name="MSIP_Label_16b2258f-3676-449a-9218-817a22e44788_SiteId">
    <vt:lpwstr>e8d897a8-f400-4625-858a-6f3ae627542b</vt:lpwstr>
  </property>
  <property fmtid="{D5CDD505-2E9C-101B-9397-08002B2CF9AE}" pid="8" name="MSIP_Label_16b2258f-3676-449a-9218-817a22e44788_ActionId">
    <vt:lpwstr>00996fe9-3dca-4878-baa0-80d13ffedcf3</vt:lpwstr>
  </property>
  <property fmtid="{D5CDD505-2E9C-101B-9397-08002B2CF9AE}" pid="9" name="MSIP_Label_16b2258f-3676-449a-9218-817a22e44788_ContentBits">
    <vt:lpwstr>1</vt:lpwstr>
  </property>
</Properties>
</file>