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50" yWindow="375" windowWidth="19815" windowHeight="1032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2">Položky!$A$1:$K$111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G110" i="3"/>
  <c r="BF110"/>
  <c r="BE110"/>
  <c r="BC110"/>
  <c r="K110"/>
  <c r="I110"/>
  <c r="G110"/>
  <c r="BD110" s="1"/>
  <c r="BG109"/>
  <c r="BF109"/>
  <c r="BE109"/>
  <c r="BC109"/>
  <c r="K109"/>
  <c r="I109"/>
  <c r="G109"/>
  <c r="BD109" s="1"/>
  <c r="BG108"/>
  <c r="BF108"/>
  <c r="BE108"/>
  <c r="BC108"/>
  <c r="K108"/>
  <c r="I108"/>
  <c r="G108"/>
  <c r="BD108" s="1"/>
  <c r="BG107"/>
  <c r="BF107"/>
  <c r="BE107"/>
  <c r="BC107"/>
  <c r="K107"/>
  <c r="I107"/>
  <c r="G107"/>
  <c r="BD107" s="1"/>
  <c r="BG106"/>
  <c r="BF106"/>
  <c r="BE106"/>
  <c r="BC106"/>
  <c r="K106"/>
  <c r="I106"/>
  <c r="G106"/>
  <c r="BD106" s="1"/>
  <c r="BG105"/>
  <c r="BF105"/>
  <c r="BE105"/>
  <c r="BC105"/>
  <c r="K105"/>
  <c r="I105"/>
  <c r="G105"/>
  <c r="BD105" s="1"/>
  <c r="BG104"/>
  <c r="BF104"/>
  <c r="BE104"/>
  <c r="BC104"/>
  <c r="K104"/>
  <c r="I104"/>
  <c r="G104"/>
  <c r="BD104" s="1"/>
  <c r="BG103"/>
  <c r="BF103"/>
  <c r="BE103"/>
  <c r="BC103"/>
  <c r="K103"/>
  <c r="I103"/>
  <c r="G103"/>
  <c r="BD103" s="1"/>
  <c r="BG102"/>
  <c r="BF102"/>
  <c r="BE102"/>
  <c r="BC102"/>
  <c r="K102"/>
  <c r="I102"/>
  <c r="G102"/>
  <c r="BD102" s="1"/>
  <c r="BG101"/>
  <c r="BF101"/>
  <c r="BE101"/>
  <c r="BC101"/>
  <c r="K101"/>
  <c r="I101"/>
  <c r="G101"/>
  <c r="BD101" s="1"/>
  <c r="BG100"/>
  <c r="BF100"/>
  <c r="BE100"/>
  <c r="BC100"/>
  <c r="K100"/>
  <c r="I100"/>
  <c r="G100"/>
  <c r="BD100" s="1"/>
  <c r="BG99"/>
  <c r="BF99"/>
  <c r="BE99"/>
  <c r="BC99"/>
  <c r="K99"/>
  <c r="I99"/>
  <c r="G99"/>
  <c r="BD99" s="1"/>
  <c r="BG98"/>
  <c r="BF98"/>
  <c r="BE98"/>
  <c r="BC98"/>
  <c r="K98"/>
  <c r="I98"/>
  <c r="G98"/>
  <c r="BD98" s="1"/>
  <c r="BG97"/>
  <c r="BF97"/>
  <c r="BE97"/>
  <c r="BC97"/>
  <c r="K97"/>
  <c r="I97"/>
  <c r="G97"/>
  <c r="BD97" s="1"/>
  <c r="BG96"/>
  <c r="BF96"/>
  <c r="BE96"/>
  <c r="BC96"/>
  <c r="K96"/>
  <c r="I96"/>
  <c r="G96"/>
  <c r="BD96" s="1"/>
  <c r="BG95"/>
  <c r="BF95"/>
  <c r="BE95"/>
  <c r="BC95"/>
  <c r="K95"/>
  <c r="I95"/>
  <c r="G95"/>
  <c r="BD95" s="1"/>
  <c r="BG94"/>
  <c r="BF94"/>
  <c r="BE94"/>
  <c r="BC94"/>
  <c r="K94"/>
  <c r="I94"/>
  <c r="G94"/>
  <c r="BD94" s="1"/>
  <c r="BG93"/>
  <c r="BF93"/>
  <c r="BE93"/>
  <c r="BC93"/>
  <c r="K93"/>
  <c r="I93"/>
  <c r="G93"/>
  <c r="BD93" s="1"/>
  <c r="BG92"/>
  <c r="BF92"/>
  <c r="BE92"/>
  <c r="BC92"/>
  <c r="K92"/>
  <c r="I92"/>
  <c r="G92"/>
  <c r="BD92" s="1"/>
  <c r="BG91"/>
  <c r="BF91"/>
  <c r="BE91"/>
  <c r="BC91"/>
  <c r="K91"/>
  <c r="I91"/>
  <c r="G91"/>
  <c r="BD91" s="1"/>
  <c r="BG90"/>
  <c r="BF90"/>
  <c r="BE90"/>
  <c r="BC90"/>
  <c r="K90"/>
  <c r="I90"/>
  <c r="G90"/>
  <c r="BD90" s="1"/>
  <c r="BG89"/>
  <c r="BF89"/>
  <c r="BE89"/>
  <c r="BC89"/>
  <c r="K89"/>
  <c r="I89"/>
  <c r="G89"/>
  <c r="BD89" s="1"/>
  <c r="BG88"/>
  <c r="BF88"/>
  <c r="BE88"/>
  <c r="BC88"/>
  <c r="K88"/>
  <c r="I88"/>
  <c r="G88"/>
  <c r="BD88" s="1"/>
  <c r="BG87"/>
  <c r="BF87"/>
  <c r="BE87"/>
  <c r="BC87"/>
  <c r="K87"/>
  <c r="I87"/>
  <c r="G87"/>
  <c r="BD87" s="1"/>
  <c r="BG86"/>
  <c r="BG111" s="1"/>
  <c r="I12" i="2" s="1"/>
  <c r="BF86" i="3"/>
  <c r="BE86"/>
  <c r="BC86"/>
  <c r="K86"/>
  <c r="K111" s="1"/>
  <c r="I86"/>
  <c r="G86"/>
  <c r="BD86" s="1"/>
  <c r="B12" i="2"/>
  <c r="A12"/>
  <c r="C111" i="3"/>
  <c r="BG83"/>
  <c r="BF83"/>
  <c r="BE83"/>
  <c r="BC83"/>
  <c r="K83"/>
  <c r="I83"/>
  <c r="G83"/>
  <c r="BD83" s="1"/>
  <c r="BG82"/>
  <c r="BF82"/>
  <c r="BE82"/>
  <c r="BC82"/>
  <c r="K82"/>
  <c r="I82"/>
  <c r="G82"/>
  <c r="BD82" s="1"/>
  <c r="BG81"/>
  <c r="BF81"/>
  <c r="BE81"/>
  <c r="BC81"/>
  <c r="K81"/>
  <c r="I81"/>
  <c r="G81"/>
  <c r="BD81" s="1"/>
  <c r="BG80"/>
  <c r="BF80"/>
  <c r="BE80"/>
  <c r="BC80"/>
  <c r="K80"/>
  <c r="I80"/>
  <c r="G80"/>
  <c r="BD80" s="1"/>
  <c r="BG79"/>
  <c r="BF79"/>
  <c r="BE79"/>
  <c r="BC79"/>
  <c r="K79"/>
  <c r="I79"/>
  <c r="G79"/>
  <c r="BD79" s="1"/>
  <c r="BG78"/>
  <c r="BF78"/>
  <c r="BE78"/>
  <c r="BC78"/>
  <c r="K78"/>
  <c r="I78"/>
  <c r="G78"/>
  <c r="BD78" s="1"/>
  <c r="BG77"/>
  <c r="BF77"/>
  <c r="BE77"/>
  <c r="BC77"/>
  <c r="K77"/>
  <c r="I77"/>
  <c r="G77"/>
  <c r="BD77" s="1"/>
  <c r="BG76"/>
  <c r="BF76"/>
  <c r="BE76"/>
  <c r="BC76"/>
  <c r="K76"/>
  <c r="I76"/>
  <c r="G76"/>
  <c r="BD76" s="1"/>
  <c r="BG75"/>
  <c r="BF75"/>
  <c r="BE75"/>
  <c r="BC75"/>
  <c r="K75"/>
  <c r="I75"/>
  <c r="G75"/>
  <c r="BD75" s="1"/>
  <c r="BG74"/>
  <c r="BF74"/>
  <c r="BE74"/>
  <c r="BC74"/>
  <c r="K74"/>
  <c r="I74"/>
  <c r="G74"/>
  <c r="BD74" s="1"/>
  <c r="BG73"/>
  <c r="BF73"/>
  <c r="BE73"/>
  <c r="BC73"/>
  <c r="K73"/>
  <c r="I73"/>
  <c r="G73"/>
  <c r="BD73" s="1"/>
  <c r="BG72"/>
  <c r="BF72"/>
  <c r="BE72"/>
  <c r="BC72"/>
  <c r="K72"/>
  <c r="I72"/>
  <c r="G72"/>
  <c r="BD72" s="1"/>
  <c r="BG71"/>
  <c r="BF71"/>
  <c r="BE71"/>
  <c r="BC71"/>
  <c r="K71"/>
  <c r="I71"/>
  <c r="G71"/>
  <c r="BD71" s="1"/>
  <c r="BG70"/>
  <c r="BF70"/>
  <c r="BE70"/>
  <c r="BC70"/>
  <c r="K70"/>
  <c r="I70"/>
  <c r="G70"/>
  <c r="BD70" s="1"/>
  <c r="BG69"/>
  <c r="BF69"/>
  <c r="BE69"/>
  <c r="BC69"/>
  <c r="K69"/>
  <c r="I69"/>
  <c r="G69"/>
  <c r="BD69" s="1"/>
  <c r="BG68"/>
  <c r="BF68"/>
  <c r="BE68"/>
  <c r="BC68"/>
  <c r="K68"/>
  <c r="I68"/>
  <c r="G68"/>
  <c r="BD68" s="1"/>
  <c r="BG67"/>
  <c r="BF67"/>
  <c r="BE67"/>
  <c r="BC67"/>
  <c r="K67"/>
  <c r="I67"/>
  <c r="G67"/>
  <c r="BD67" s="1"/>
  <c r="BG66"/>
  <c r="BF66"/>
  <c r="BE66"/>
  <c r="BC66"/>
  <c r="K66"/>
  <c r="I66"/>
  <c r="G66"/>
  <c r="BD66" s="1"/>
  <c r="BG65"/>
  <c r="BF65"/>
  <c r="BE65"/>
  <c r="BC65"/>
  <c r="K65"/>
  <c r="I65"/>
  <c r="G65"/>
  <c r="BD65" s="1"/>
  <c r="BG64"/>
  <c r="BF64"/>
  <c r="BE64"/>
  <c r="BC64"/>
  <c r="K64"/>
  <c r="I64"/>
  <c r="G64"/>
  <c r="BD64" s="1"/>
  <c r="BG63"/>
  <c r="BF63"/>
  <c r="BE63"/>
  <c r="BC63"/>
  <c r="K63"/>
  <c r="I63"/>
  <c r="G63"/>
  <c r="BD63" s="1"/>
  <c r="BG62"/>
  <c r="BF62"/>
  <c r="BE62"/>
  <c r="BC62"/>
  <c r="K62"/>
  <c r="I62"/>
  <c r="G62"/>
  <c r="BD62" s="1"/>
  <c r="BG61"/>
  <c r="BF61"/>
  <c r="BE61"/>
  <c r="BC61"/>
  <c r="K61"/>
  <c r="I61"/>
  <c r="G61"/>
  <c r="BD61" s="1"/>
  <c r="BG60"/>
  <c r="BF60"/>
  <c r="BE60"/>
  <c r="BC60"/>
  <c r="K60"/>
  <c r="I60"/>
  <c r="G60"/>
  <c r="BD60" s="1"/>
  <c r="BG59"/>
  <c r="BF59"/>
  <c r="BE59"/>
  <c r="BC59"/>
  <c r="K59"/>
  <c r="I59"/>
  <c r="G59"/>
  <c r="BD59" s="1"/>
  <c r="BG58"/>
  <c r="BF58"/>
  <c r="BE58"/>
  <c r="BC58"/>
  <c r="K58"/>
  <c r="I58"/>
  <c r="G58"/>
  <c r="BD58" s="1"/>
  <c r="BG57"/>
  <c r="BF57"/>
  <c r="BE57"/>
  <c r="BC57"/>
  <c r="K57"/>
  <c r="I57"/>
  <c r="G57"/>
  <c r="BD57" s="1"/>
  <c r="BG56"/>
  <c r="BF56"/>
  <c r="BE56"/>
  <c r="BC56"/>
  <c r="K56"/>
  <c r="I56"/>
  <c r="G56"/>
  <c r="BD56" s="1"/>
  <c r="BG55"/>
  <c r="BF55"/>
  <c r="BE55"/>
  <c r="BC55"/>
  <c r="K55"/>
  <c r="I55"/>
  <c r="G55"/>
  <c r="BD55" s="1"/>
  <c r="BG54"/>
  <c r="BF54"/>
  <c r="BE54"/>
  <c r="BC54"/>
  <c r="K54"/>
  <c r="I54"/>
  <c r="G54"/>
  <c r="BD54" s="1"/>
  <c r="BG53"/>
  <c r="BF53"/>
  <c r="BE53"/>
  <c r="BC53"/>
  <c r="K53"/>
  <c r="I53"/>
  <c r="G53"/>
  <c r="BD53" s="1"/>
  <c r="BG52"/>
  <c r="BF52"/>
  <c r="BE52"/>
  <c r="BC52"/>
  <c r="K52"/>
  <c r="I52"/>
  <c r="G52"/>
  <c r="BD52" s="1"/>
  <c r="BG51"/>
  <c r="BF51"/>
  <c r="BE51"/>
  <c r="BC51"/>
  <c r="K51"/>
  <c r="I51"/>
  <c r="G51"/>
  <c r="BD51" s="1"/>
  <c r="BG50"/>
  <c r="BF50"/>
  <c r="BE50"/>
  <c r="BC50"/>
  <c r="K50"/>
  <c r="I50"/>
  <c r="G50"/>
  <c r="BD50" s="1"/>
  <c r="BG49"/>
  <c r="BF49"/>
  <c r="BE49"/>
  <c r="BC49"/>
  <c r="K49"/>
  <c r="I49"/>
  <c r="G49"/>
  <c r="BD49" s="1"/>
  <c r="BG48"/>
  <c r="BF48"/>
  <c r="BE48"/>
  <c r="BC48"/>
  <c r="K48"/>
  <c r="I48"/>
  <c r="G48"/>
  <c r="BD48" s="1"/>
  <c r="BG47"/>
  <c r="BF47"/>
  <c r="BE47"/>
  <c r="BC47"/>
  <c r="K47"/>
  <c r="I47"/>
  <c r="G47"/>
  <c r="BD47" s="1"/>
  <c r="BG46"/>
  <c r="BF46"/>
  <c r="BE46"/>
  <c r="BC46"/>
  <c r="K46"/>
  <c r="I46"/>
  <c r="G46"/>
  <c r="BD46" s="1"/>
  <c r="BG45"/>
  <c r="BF45"/>
  <c r="BE45"/>
  <c r="BC45"/>
  <c r="K45"/>
  <c r="I45"/>
  <c r="G45"/>
  <c r="BD45" s="1"/>
  <c r="BG44"/>
  <c r="BF44"/>
  <c r="BE44"/>
  <c r="BC44"/>
  <c r="K44"/>
  <c r="I44"/>
  <c r="G44"/>
  <c r="BD44" s="1"/>
  <c r="BG43"/>
  <c r="BF43"/>
  <c r="BE43"/>
  <c r="BC43"/>
  <c r="K43"/>
  <c r="I43"/>
  <c r="G43"/>
  <c r="BD43" s="1"/>
  <c r="BG42"/>
  <c r="BF42"/>
  <c r="BE42"/>
  <c r="BC42"/>
  <c r="K42"/>
  <c r="I42"/>
  <c r="G42"/>
  <c r="BD42" s="1"/>
  <c r="BG41"/>
  <c r="BG84" s="1"/>
  <c r="I11" i="2" s="1"/>
  <c r="BF41" i="3"/>
  <c r="BE41"/>
  <c r="BC41"/>
  <c r="K41"/>
  <c r="K84" s="1"/>
  <c r="I41"/>
  <c r="G41"/>
  <c r="BD41" s="1"/>
  <c r="BG40"/>
  <c r="BF40"/>
  <c r="BE40"/>
  <c r="BC40"/>
  <c r="K40"/>
  <c r="I40"/>
  <c r="G40"/>
  <c r="BD40" s="1"/>
  <c r="BG39"/>
  <c r="BF39"/>
  <c r="BE39"/>
  <c r="BC39"/>
  <c r="BC84" s="1"/>
  <c r="E11" i="2" s="1"/>
  <c r="K39" i="3"/>
  <c r="I39"/>
  <c r="G39"/>
  <c r="B11" i="2"/>
  <c r="A11"/>
  <c r="C84" i="3"/>
  <c r="BG36"/>
  <c r="BF36"/>
  <c r="BE36"/>
  <c r="BC36"/>
  <c r="K36"/>
  <c r="I36"/>
  <c r="G36"/>
  <c r="BD36" s="1"/>
  <c r="BG35"/>
  <c r="BF35"/>
  <c r="BE35"/>
  <c r="BC35"/>
  <c r="K35"/>
  <c r="I35"/>
  <c r="G35"/>
  <c r="BD35" s="1"/>
  <c r="BG34"/>
  <c r="BF34"/>
  <c r="BE34"/>
  <c r="BC34"/>
  <c r="K34"/>
  <c r="I34"/>
  <c r="G34"/>
  <c r="BD34" s="1"/>
  <c r="BG33"/>
  <c r="BF33"/>
  <c r="BE33"/>
  <c r="BC33"/>
  <c r="K33"/>
  <c r="I33"/>
  <c r="G33"/>
  <c r="BD33" s="1"/>
  <c r="BG32"/>
  <c r="BF32"/>
  <c r="BE32"/>
  <c r="BC32"/>
  <c r="K32"/>
  <c r="I32"/>
  <c r="G32"/>
  <c r="BD32" s="1"/>
  <c r="BG31"/>
  <c r="BF31"/>
  <c r="BE31"/>
  <c r="BC31"/>
  <c r="K31"/>
  <c r="I31"/>
  <c r="G31"/>
  <c r="BD31" s="1"/>
  <c r="BG30"/>
  <c r="BF30"/>
  <c r="BE30"/>
  <c r="BC30"/>
  <c r="K30"/>
  <c r="I30"/>
  <c r="G30"/>
  <c r="BD30" s="1"/>
  <c r="BG29"/>
  <c r="BF29"/>
  <c r="BE29"/>
  <c r="BC29"/>
  <c r="K29"/>
  <c r="I29"/>
  <c r="G29"/>
  <c r="BD29" s="1"/>
  <c r="BG28"/>
  <c r="BF28"/>
  <c r="BE28"/>
  <c r="BC28"/>
  <c r="K28"/>
  <c r="I28"/>
  <c r="G28"/>
  <c r="BD28" s="1"/>
  <c r="BG27"/>
  <c r="BF27"/>
  <c r="BE27"/>
  <c r="BC27"/>
  <c r="K27"/>
  <c r="I27"/>
  <c r="G27"/>
  <c r="BD27" s="1"/>
  <c r="BG26"/>
  <c r="BF26"/>
  <c r="BE26"/>
  <c r="BC26"/>
  <c r="K26"/>
  <c r="I26"/>
  <c r="G26"/>
  <c r="BD26" s="1"/>
  <c r="BG25"/>
  <c r="BF25"/>
  <c r="BE25"/>
  <c r="BC25"/>
  <c r="K25"/>
  <c r="I25"/>
  <c r="G25"/>
  <c r="B10" i="2"/>
  <c r="A10"/>
  <c r="K37" i="3"/>
  <c r="C37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E18"/>
  <c r="BD18"/>
  <c r="K18"/>
  <c r="I18"/>
  <c r="G18"/>
  <c r="BC18" s="1"/>
  <c r="BG17"/>
  <c r="BF17"/>
  <c r="BE17"/>
  <c r="BD17"/>
  <c r="K17"/>
  <c r="I17"/>
  <c r="G17"/>
  <c r="BC17" s="1"/>
  <c r="B9" i="2"/>
  <c r="A9"/>
  <c r="K23" i="3"/>
  <c r="C23"/>
  <c r="BG14"/>
  <c r="BG15" s="1"/>
  <c r="I8" i="2" s="1"/>
  <c r="BF14" i="3"/>
  <c r="BE14"/>
  <c r="BE15" s="1"/>
  <c r="G8" i="2" s="1"/>
  <c r="BD14" i="3"/>
  <c r="BD15" s="1"/>
  <c r="F8" i="2" s="1"/>
  <c r="K14" i="3"/>
  <c r="K15" s="1"/>
  <c r="I14"/>
  <c r="I15" s="1"/>
  <c r="G14"/>
  <c r="BC14" s="1"/>
  <c r="BC15" s="1"/>
  <c r="E8" i="2" s="1"/>
  <c r="B8"/>
  <c r="A8"/>
  <c r="BF15" i="3"/>
  <c r="H8" i="2" s="1"/>
  <c r="C15" i="3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E8"/>
  <c r="BD8"/>
  <c r="K8"/>
  <c r="K12" s="1"/>
  <c r="I8"/>
  <c r="G8"/>
  <c r="BC8" s="1"/>
  <c r="B7" i="2"/>
  <c r="A7"/>
  <c r="C12" i="3"/>
  <c r="C4"/>
  <c r="H3"/>
  <c r="C3"/>
  <c r="H19" i="2"/>
  <c r="G18"/>
  <c r="I18" s="1"/>
  <c r="C2"/>
  <c r="C1"/>
  <c r="F33" i="1"/>
  <c r="F31"/>
  <c r="G22"/>
  <c r="G21" s="1"/>
  <c r="G8"/>
  <c r="BF111" i="3" l="1"/>
  <c r="H12" i="2" s="1"/>
  <c r="BF84" i="3"/>
  <c r="H11" i="2" s="1"/>
  <c r="BF37" i="3"/>
  <c r="H10" i="2" s="1"/>
  <c r="BG37" i="3"/>
  <c r="I10" i="2" s="1"/>
  <c r="I13" s="1"/>
  <c r="C20" i="1" s="1"/>
  <c r="BC37" i="3"/>
  <c r="E10" i="2" s="1"/>
  <c r="BD23" i="3"/>
  <c r="F9" i="2" s="1"/>
  <c r="BF23" i="3"/>
  <c r="H9" i="2" s="1"/>
  <c r="BG23" i="3"/>
  <c r="I9" i="2" s="1"/>
  <c r="BF12" i="3"/>
  <c r="H7" i="2" s="1"/>
  <c r="BG12" i="3"/>
  <c r="I7" i="2" s="1"/>
  <c r="F34" i="1"/>
  <c r="BC23" i="3"/>
  <c r="E9" i="2" s="1"/>
  <c r="G84" i="3"/>
  <c r="G111"/>
  <c r="BC111"/>
  <c r="E12" i="2" s="1"/>
  <c r="BC12" i="3"/>
  <c r="E7" i="2" s="1"/>
  <c r="I23" i="3"/>
  <c r="G37"/>
  <c r="BE37"/>
  <c r="G10" i="2" s="1"/>
  <c r="I84" i="3"/>
  <c r="BD111"/>
  <c r="F12" i="2" s="1"/>
  <c r="BE111" i="3"/>
  <c r="G12" i="2" s="1"/>
  <c r="BD12" i="3"/>
  <c r="F7" i="2" s="1"/>
  <c r="BE23" i="3"/>
  <c r="G9" i="2" s="1"/>
  <c r="BE84" i="3"/>
  <c r="G11" i="2" s="1"/>
  <c r="BE12" i="3"/>
  <c r="G7" i="2" s="1"/>
  <c r="I12" i="3"/>
  <c r="I37"/>
  <c r="I111"/>
  <c r="BD25"/>
  <c r="BD37" s="1"/>
  <c r="F10" i="2" s="1"/>
  <c r="BD39" i="3"/>
  <c r="BD84" s="1"/>
  <c r="F11" i="2" s="1"/>
  <c r="G12" i="3"/>
  <c r="G15"/>
  <c r="G23"/>
  <c r="H13" i="2" l="1"/>
  <c r="C15" i="1" s="1"/>
  <c r="G13" i="2"/>
  <c r="C14" i="1" s="1"/>
  <c r="E13" i="2"/>
  <c r="C16" i="1" s="1"/>
  <c r="F13" i="2"/>
  <c r="C17" i="1" s="1"/>
  <c r="C18" l="1"/>
  <c r="C21" l="1"/>
  <c r="C22" s="1"/>
  <c r="F29"/>
</calcChain>
</file>

<file path=xl/sharedStrings.xml><?xml version="1.0" encoding="utf-8"?>
<sst xmlns="http://schemas.openxmlformats.org/spreadsheetml/2006/main" count="398" uniqueCount="274">
  <si>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</si>
  <si>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</si>
  <si>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</si>
  <si>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</si>
  <si>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</si>
  <si>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</si>
  <si>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</si>
  <si>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</si>
  <si>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</si>
  <si>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</si>
  <si>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</si>
  <si>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</si>
  <si>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</si>
  <si>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</si>
  <si>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</si>
  <si>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</si>
  <si>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</si>
  <si>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</si>
  <si>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</si>
  <si>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</si>
  <si>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</si>
  <si>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</si>
  <si>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</si>
  <si>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</si>
  <si>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</si>
  <si>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</si>
  <si>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</si>
  <si>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</si>
  <si>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</si>
  <si>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</si>
  <si>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</si>
  <si>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</si>
  <si>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</si>
  <si>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</si>
  <si>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</si>
  <si>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</si>
  <si>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</si>
  <si>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</si>
  <si>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</si>
  <si>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</si>
  <si>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</si>
  <si>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</si>
  <si>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</si>
  <si>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</si>
  <si>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</si>
  <si>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</si>
  <si>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</si>
  <si>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</si>
  <si>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</si>
  <si>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</si>
  <si>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</si>
  <si>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</si>
  <si>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</si>
  <si>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</si>
  <si>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</si>
  <si>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</si>
  <si>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</si>
  <si>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</si>
  <si>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</si>
  <si>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</si>
  <si>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</si>
  <si>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</si>
  <si>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</si>
  <si>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</si>
  <si>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</si>
  <si>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</si>
  <si>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</si>
  <si>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</si>
  <si>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</si>
  <si>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</si>
  <si>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</si>
  <si>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</si>
  <si>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</si>
  <si>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REKONSTRUKCE OBJEKTU Č. 6</t>
  </si>
  <si>
    <t>SO.01 - objekt č. 6, D.1.4 ZDRAVOTNÍ TECHNIKA</t>
  </si>
  <si>
    <t>132 20-1211.R00</t>
  </si>
  <si>
    <t>Hloubení rýh š.do 200 cm hor.3 do 100 m3,STROJNĚ</t>
  </si>
  <si>
    <t>m3</t>
  </si>
  <si>
    <t>132 20-1209.R00</t>
  </si>
  <si>
    <t>Příplatek za lepivost - hloubení rýh 200cm v hor.3</t>
  </si>
  <si>
    <t>139 60-1102.R00</t>
  </si>
  <si>
    <t>Ruční výkop jam, rýh a šachet v hornině tř. 3</t>
  </si>
  <si>
    <t>174 10-1101.R00</t>
  </si>
  <si>
    <t>Zásyp jam, rýh, šachet se zhutněním</t>
  </si>
  <si>
    <t>4</t>
  </si>
  <si>
    <t>Vodorovné konstrukce</t>
  </si>
  <si>
    <t>451 57-2111.R00</t>
  </si>
  <si>
    <t>Lože pod potrubí z kameniva těženého 0 - 4 mm</t>
  </si>
  <si>
    <t>97</t>
  </si>
  <si>
    <t>Prorážení otvorů</t>
  </si>
  <si>
    <t>974 03-1165.R00</t>
  </si>
  <si>
    <t>Vysekání rýh ve zdi cihelné 15 x 20 cm</t>
  </si>
  <si>
    <t>m</t>
  </si>
  <si>
    <t>974 03-1169.R00</t>
  </si>
  <si>
    <t>Příplatek za dalších 10 cm šířky rýhy hl. do 15 cm</t>
  </si>
  <si>
    <t>979 08-2111.R00</t>
  </si>
  <si>
    <t>Vnitrostaveništní doprava suti do 10 m</t>
  </si>
  <si>
    <t>t</t>
  </si>
  <si>
    <t>979 08-2121.R00</t>
  </si>
  <si>
    <t>Příplatek k vnitrost. dopravě suti za dalších 5 m</t>
  </si>
  <si>
    <t>979 98-1104.R00</t>
  </si>
  <si>
    <t>Kontejner, suť bez příměsí, odvoz a likvidace, 9 t</t>
  </si>
  <si>
    <t>979 99-0102.R00</t>
  </si>
  <si>
    <t>Poplatek za skládku suti - směs betonu a cihel</t>
  </si>
  <si>
    <t>721</t>
  </si>
  <si>
    <t>Vnitřní kanalizace</t>
  </si>
  <si>
    <t>721 17-6101.R00</t>
  </si>
  <si>
    <t>Potrubí HT odpadní připojovací a svislé  DN 32</t>
  </si>
  <si>
    <t>721 17-6113.R00</t>
  </si>
  <si>
    <t>Potrubí HT odpadní připojovací a svislé  DN 50</t>
  </si>
  <si>
    <t>721 17-6114.R00</t>
  </si>
  <si>
    <t>Potrubí HT odpadní připojovací a svislé  DN 75</t>
  </si>
  <si>
    <t>721 17-6115.R00</t>
  </si>
  <si>
    <t>Potrubí HT odpadní připojovací a svislé  DN 110</t>
  </si>
  <si>
    <t>721 17-6222.R00</t>
  </si>
  <si>
    <t>Potrubí KG svodné (ležaté) v zemi DN 110</t>
  </si>
  <si>
    <t>721 17-6223.R00</t>
  </si>
  <si>
    <t>Potrubí KG svodné (ležaté) v zemi DN 125</t>
  </si>
  <si>
    <t>721 27-3160.R00</t>
  </si>
  <si>
    <t>Kalich pro úkapy se záp. uzávěrkou  a kuličkou pro suchý stav</t>
  </si>
  <si>
    <t>kus</t>
  </si>
  <si>
    <t>721 27-3200.RT1</t>
  </si>
  <si>
    <t>Podlahová čistící tvarovka s hladkým koncem DN110</t>
  </si>
  <si>
    <t>721 27-3200.RT2</t>
  </si>
  <si>
    <t>Podlahová vpust DN 40/50, vodorovným odtok zápachový uzávěr kombinovaný</t>
  </si>
  <si>
    <t>721 27-3200.RT3</t>
  </si>
  <si>
    <t>Souprava větrací hlavice PP DN 100</t>
  </si>
  <si>
    <t>721 29-0111.R00</t>
  </si>
  <si>
    <t>Zkouška těsnosti kanalizace vodou DN 125</t>
  </si>
  <si>
    <t>998 72-1101.R00</t>
  </si>
  <si>
    <t>Přesun hmot pro vnitřní kanalizaci, výšky do 6 m</t>
  </si>
  <si>
    <t>722</t>
  </si>
  <si>
    <t>Vnitřní vodovod</t>
  </si>
  <si>
    <t>722 17-2331.R00</t>
  </si>
  <si>
    <t>potrubí PP-RCT s čedičovým vláknem S 3,2, 25 x 3,5</t>
  </si>
  <si>
    <t>722 17-2332.R00</t>
  </si>
  <si>
    <t>potrubí PP-RCT s čedičovým vláknem S 3,2, 32 x 4,4</t>
  </si>
  <si>
    <t>722 17-2333.R00</t>
  </si>
  <si>
    <t>potrubí PP-RCT s čedičovým vláknem S 3,2, 40 x 5,5</t>
  </si>
  <si>
    <t>722 17-2334.R00</t>
  </si>
  <si>
    <t>potrubí PP-RCT s čedičovým vláknem S 3,2, 50 x 6,9</t>
  </si>
  <si>
    <t>722 13-0233.R00</t>
  </si>
  <si>
    <t>Potrubí z trub.závit.pozink.svařovan. 11343, DN 25</t>
  </si>
  <si>
    <t>722 13-0234.R00</t>
  </si>
  <si>
    <t>Potrubí z trub.závit.pozink.svařovan. 11343, DN 32</t>
  </si>
  <si>
    <t>722 18-1212.RU2</t>
  </si>
  <si>
    <t>Izolace návleková polyetylen tl. stěny 9 mm vnitřní průměr 35 mm</t>
  </si>
  <si>
    <t>722 18-1212.RU5</t>
  </si>
  <si>
    <t>Izolace návleková polyetylen tl. stěny 9 mm vnitřní průměr 45 mm</t>
  </si>
  <si>
    <t>722 18-1213.RT8</t>
  </si>
  <si>
    <t>Izolace návleková polyetylen tl. stěny 13 mm vnitřní průměr 25 mm</t>
  </si>
  <si>
    <t>722 18-1213.RU1</t>
  </si>
  <si>
    <t>Izolace návleková polyetylen  tl. stěny 13 mm vnitřní průměr 32 mm</t>
  </si>
  <si>
    <t>722 18-1213.RU4</t>
  </si>
  <si>
    <t>Izolace návleková polyetylen  tl. stěny 13 mm vnitřní průměr 40 mm</t>
  </si>
  <si>
    <t>722 18-1213.RU7</t>
  </si>
  <si>
    <t>Izolace návleková polyetylen  tl. stěny 13 mm vnitřní průměr 50 mm</t>
  </si>
  <si>
    <t>Izolace návleková  polyetylen tl. stěny 20 mm vnitřní průměr 25 mm</t>
  </si>
  <si>
    <t>Izolace návleková polyetylen  tl. stěny 20 mm vnitřní průměr 32 mm</t>
  </si>
  <si>
    <t>722 23-7221.R00</t>
  </si>
  <si>
    <t>Kohout kulový, 2xvnitřní záv. DN 15</t>
  </si>
  <si>
    <t>722 23-7222.R00</t>
  </si>
  <si>
    <t>Kohout kulový, 2xvnitřní záv. DN 20</t>
  </si>
  <si>
    <t>722 23-7223.R00</t>
  </si>
  <si>
    <t>Kohout kulový, 2xvnitřní záv. DN 25</t>
  </si>
  <si>
    <t>722 23-7224.R00</t>
  </si>
  <si>
    <t>Kohout kulový, 2xvnitřní záv. DN 32</t>
  </si>
  <si>
    <t>722 23-7131.R00</t>
  </si>
  <si>
    <t>Kohout kulový s vypouštěním, DN 15</t>
  </si>
  <si>
    <t>722 23-7133.R00</t>
  </si>
  <si>
    <t>Kohout kulový s vypouštěním, DN 25</t>
  </si>
  <si>
    <t>722 23-7134.R00</t>
  </si>
  <si>
    <t>Kohout kulový s vypouštěním, DN 32</t>
  </si>
  <si>
    <t>722 23-7623.R00</t>
  </si>
  <si>
    <t>Ventil zpětný,2xvnitřní závitm DN 25</t>
  </si>
  <si>
    <t>722 23-7624.R00</t>
  </si>
  <si>
    <t>Ventil zpětný,2xvnitřní závit DN 32</t>
  </si>
  <si>
    <t>722 23-5643.R00</t>
  </si>
  <si>
    <t>Klapka zpětná vodorovná DN 25</t>
  </si>
  <si>
    <t>722 23-5644.R00</t>
  </si>
  <si>
    <t>Klapka zpětná vodorovná DN 32</t>
  </si>
  <si>
    <t>722 22-3131.R00</t>
  </si>
  <si>
    <t>Kohout kul.vypouštěcí,komplet, DN 15</t>
  </si>
  <si>
    <t>722 23-5641.R00</t>
  </si>
  <si>
    <t>Vodovodní filtr 5" DN 15</t>
  </si>
  <si>
    <t>Vodovodní filtr 10" DN 25</t>
  </si>
  <si>
    <t>722 23-7225.R00</t>
  </si>
  <si>
    <t>Rohový ventil pro připojení zařizovacích předmětů</t>
  </si>
  <si>
    <t>722 23-5842.R00</t>
  </si>
  <si>
    <t>pojistný a zpětný ventil  1/2" EB, 600 kPa</t>
  </si>
  <si>
    <t>722 26-5112.R00</t>
  </si>
  <si>
    <t>Vodoměr domovní SV Q3 4 m3, DN 20</t>
  </si>
  <si>
    <t>722 26-5115.R00</t>
  </si>
  <si>
    <t>Vodoměr domovní SV Q3 6,3 m3, DN 25</t>
  </si>
  <si>
    <t>484-66201</t>
  </si>
  <si>
    <t>Připojovací kohout pro exp. nádobu DN 20</t>
  </si>
  <si>
    <t>484-66202</t>
  </si>
  <si>
    <t>Nádoba expanzní membránová pro vodu, 18 l</t>
  </si>
  <si>
    <t>286-13780</t>
  </si>
  <si>
    <t>Trubka tlaková PE 100 RC d 32 x 3,0 mm</t>
  </si>
  <si>
    <t>286-13781</t>
  </si>
  <si>
    <t>Trubka tlaková PE 100 RC d 40 x 3,7 mm</t>
  </si>
  <si>
    <t>286-13045.M</t>
  </si>
  <si>
    <t>Koleno 90° d  32 mm PE 100</t>
  </si>
  <si>
    <t>286-13046.M</t>
  </si>
  <si>
    <t>Koleno 90° d  40 mm PE 100</t>
  </si>
  <si>
    <t>286-13081.M</t>
  </si>
  <si>
    <t>Přechod WUN 90 40/5/4" PE-HD 100 SDR 11 vnější závit</t>
  </si>
  <si>
    <t>286-13082.M</t>
  </si>
  <si>
    <t>Přechod WUN 90 50/6/4" PE-HD 100 SDR 11 vnější závit</t>
  </si>
  <si>
    <t>899 72-1112.R00</t>
  </si>
  <si>
    <t>Fólie výstražná z PVC, šířka 30 cm</t>
  </si>
  <si>
    <t>449-82606.A</t>
  </si>
  <si>
    <t>Hydrantový systém D25 prům. 25/30</t>
  </si>
  <si>
    <t>722 28-0107.R00</t>
  </si>
  <si>
    <t>Tlaková zkouška vodovodního potrubí do DN 40</t>
  </si>
  <si>
    <t>722 29-0234.R00</t>
  </si>
  <si>
    <t>Proplach a dezinfekce vodovod.potrubí do DN 80</t>
  </si>
  <si>
    <t>998 72-2101.R00</t>
  </si>
  <si>
    <t>Přesun hmot pro vnitřní vodovod, výšky do 6 m</t>
  </si>
  <si>
    <t>725</t>
  </si>
  <si>
    <t>Zařizovací předměty</t>
  </si>
  <si>
    <t>725 53-4222.R00</t>
  </si>
  <si>
    <t>Ohřívač elek. zásob. závěsný 50 l</t>
  </si>
  <si>
    <t>soubor</t>
  </si>
  <si>
    <t>725 53-4224.R00</t>
  </si>
  <si>
    <t>Ohřívač elek. zásob. závěsný 100 l se samoučící řídící jednotkou</t>
  </si>
  <si>
    <t>725 53-9103.R00</t>
  </si>
  <si>
    <t>Montáž elektr.ohřívačů, ostatní typy  125 l</t>
  </si>
  <si>
    <t>725 82-3121.RT1</t>
  </si>
  <si>
    <t>Baterie umyvadlová stoján. ruční, vč. otvír.odpadu standardní</t>
  </si>
  <si>
    <t>725 84-5111.RT2</t>
  </si>
  <si>
    <t>Baterie sprchová nástěnná s ruční sprchou</t>
  </si>
  <si>
    <t>725 83-5111.R00</t>
  </si>
  <si>
    <t>Baterie nástěnná ruční, ráménko 300 mm</t>
  </si>
  <si>
    <t>725 82-9201.R00</t>
  </si>
  <si>
    <t>Montáž baterie umyv.a dřezové nástěnné chromové</t>
  </si>
  <si>
    <t>725 82-9501.R00</t>
  </si>
  <si>
    <t>Montáž baterie nástěnné</t>
  </si>
  <si>
    <t>725 84-9201.R00</t>
  </si>
  <si>
    <t>Montáž baterií sprchových, pevná výška</t>
  </si>
  <si>
    <t>725 01-7162.R00</t>
  </si>
  <si>
    <t>Umyvadlo, 55 x 45 cm, bílé</t>
  </si>
  <si>
    <t>725 01-7161.R00</t>
  </si>
  <si>
    <t>Umyvadlo, 50 cm, bílé</t>
  </si>
  <si>
    <t>725 01-4163.R00</t>
  </si>
  <si>
    <t>Klozet závěsný včetně sedátka, hl.460 mm</t>
  </si>
  <si>
    <t>725 01-6125.R00</t>
  </si>
  <si>
    <t>Urinál ovládání autom, bílý s radarovým senzorem</t>
  </si>
  <si>
    <t>725 01-9101.R00</t>
  </si>
  <si>
    <t>Výlevka stojící s plastovou mřížkou</t>
  </si>
  <si>
    <t>725 11-1266.RT1</t>
  </si>
  <si>
    <t>montážní prvek pro závěsný klozet ovládací tlačítko dle řešení interiéru</t>
  </si>
  <si>
    <t>725 86-0211.R00</t>
  </si>
  <si>
    <t>Sifon umyvadlový</t>
  </si>
  <si>
    <t>725 86-0215.R00</t>
  </si>
  <si>
    <t>Sifon umyvadlový plochý</t>
  </si>
  <si>
    <t>725 86-0227.RT1</t>
  </si>
  <si>
    <t>Sifon ke sprchové vaničce PP, DN 40 s krytkou chrom, kloub</t>
  </si>
  <si>
    <t>725 86-9214.R00</t>
  </si>
  <si>
    <t>Montáž zápachových uzávěrek</t>
  </si>
  <si>
    <t>552-20018</t>
  </si>
  <si>
    <t>sprchová vanička čtvtkruhová 80 x 80, bílá + sprchový kout čtyřdílný</t>
  </si>
  <si>
    <t>725 24-9102.R00</t>
  </si>
  <si>
    <t>Montáž sprchových mís a vaniček</t>
  </si>
  <si>
    <t>725 24-9103.R00</t>
  </si>
  <si>
    <t>Montáž sprchových koutů</t>
  </si>
  <si>
    <t>725 98-0122.R00</t>
  </si>
  <si>
    <t>revizní dvířka 150 x 150 mm přesný typ koordinovat s dodavatelem stavby</t>
  </si>
  <si>
    <t>725 98-0113.R00</t>
  </si>
  <si>
    <t>revizní dvířka 150 x 300 mm přesný typ koordinovat s dodavatelem stavby</t>
  </si>
  <si>
    <t>998 72-5101.R00</t>
  </si>
  <si>
    <t>Přesun hmot pro zařizovací předměty, výšky do 6 m</t>
  </si>
  <si>
    <t>Pardubický kraj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</si>
</sst>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8" fillId="0" borderId="0" xfId="0" applyFont="1" applyAlignment="1">
      <alignment horizontal="left" vertical="top" wrapText="1"/>
    </xf>
    <xf numFmtId="4" fontId="7" fillId="3" borderId="5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3"/>
  <sheetViews>
    <sheetView workbookViewId="0">
      <selection activeCell="F30" sqref="F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.1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3.15" customHeight="1">
      <c r="A4" s="8"/>
      <c r="B4" s="9"/>
      <c r="C4" s="10" t="s">
        <v>74</v>
      </c>
      <c r="D4" s="11"/>
      <c r="E4" s="11"/>
      <c r="F4" s="12"/>
      <c r="G4" s="13"/>
    </row>
    <row r="5" spans="1:57" ht="13.1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3.1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77"/>
      <c r="D7" s="178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77" t="s">
        <v>273</v>
      </c>
      <c r="D8" s="178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9"/>
      <c r="F11" s="180"/>
      <c r="G11" s="181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f>C18</f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/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74"/>
      <c r="C37" s="174"/>
      <c r="D37" s="174"/>
      <c r="E37" s="174"/>
      <c r="F37" s="174"/>
      <c r="G37" s="174"/>
      <c r="H37" t="s">
        <v>4</v>
      </c>
    </row>
    <row r="38" spans="1:8" ht="12.95" customHeight="1">
      <c r="A38" s="68"/>
      <c r="B38" s="174"/>
      <c r="C38" s="174"/>
      <c r="D38" s="174"/>
      <c r="E38" s="174"/>
      <c r="F38" s="174"/>
      <c r="G38" s="174"/>
      <c r="H38" t="s">
        <v>4</v>
      </c>
    </row>
    <row r="39" spans="1:8">
      <c r="A39" s="68"/>
      <c r="B39" s="174"/>
      <c r="C39" s="174"/>
      <c r="D39" s="174"/>
      <c r="E39" s="174"/>
      <c r="F39" s="174"/>
      <c r="G39" s="174"/>
      <c r="H39" t="s">
        <v>4</v>
      </c>
    </row>
    <row r="40" spans="1:8">
      <c r="A40" s="68"/>
      <c r="B40" s="174"/>
      <c r="C40" s="174"/>
      <c r="D40" s="174"/>
      <c r="E40" s="174"/>
      <c r="F40" s="174"/>
      <c r="G40" s="174"/>
      <c r="H40" t="s">
        <v>4</v>
      </c>
    </row>
    <row r="41" spans="1:8">
      <c r="A41" s="68"/>
      <c r="B41" s="174"/>
      <c r="C41" s="174"/>
      <c r="D41" s="174"/>
      <c r="E41" s="174"/>
      <c r="F41" s="174"/>
      <c r="G41" s="174"/>
      <c r="H41" t="s">
        <v>4</v>
      </c>
    </row>
    <row r="42" spans="1:8">
      <c r="A42" s="68"/>
      <c r="B42" s="174"/>
      <c r="C42" s="174"/>
      <c r="D42" s="174"/>
      <c r="E42" s="174"/>
      <c r="F42" s="174"/>
      <c r="G42" s="174"/>
      <c r="H42" t="s">
        <v>4</v>
      </c>
    </row>
    <row r="43" spans="1:8">
      <c r="A43" s="68"/>
      <c r="B43" s="174"/>
      <c r="C43" s="174"/>
      <c r="D43" s="174"/>
      <c r="E43" s="174"/>
      <c r="F43" s="174"/>
      <c r="G43" s="174"/>
      <c r="H43" t="s">
        <v>4</v>
      </c>
    </row>
    <row r="44" spans="1:8">
      <c r="B44" s="176"/>
      <c r="C44" s="176"/>
      <c r="D44" s="176"/>
      <c r="E44" s="176"/>
      <c r="F44" s="176"/>
      <c r="G44" s="176"/>
    </row>
    <row r="45" spans="1:8">
      <c r="B45" s="176"/>
      <c r="C45" s="176"/>
      <c r="D45" s="176"/>
      <c r="E45" s="176"/>
      <c r="F45" s="176"/>
      <c r="G45" s="176"/>
    </row>
    <row r="46" spans="1:8">
      <c r="B46" s="176"/>
      <c r="C46" s="176"/>
      <c r="D46" s="176"/>
      <c r="E46" s="176"/>
      <c r="F46" s="176"/>
      <c r="G46" s="176"/>
    </row>
    <row r="47" spans="1:8">
      <c r="B47" s="176"/>
      <c r="C47" s="176"/>
      <c r="D47" s="176"/>
      <c r="E47" s="176"/>
      <c r="F47" s="176"/>
      <c r="G47" s="176"/>
    </row>
    <row r="48" spans="1:8">
      <c r="B48" s="176"/>
      <c r="C48" s="176"/>
      <c r="D48" s="176"/>
      <c r="E48" s="176"/>
      <c r="F48" s="176"/>
      <c r="G48" s="176"/>
    </row>
    <row r="49" spans="2:7">
      <c r="B49" s="176"/>
      <c r="C49" s="176"/>
      <c r="D49" s="176"/>
      <c r="E49" s="176"/>
      <c r="F49" s="176"/>
      <c r="G49" s="176"/>
    </row>
    <row r="50" spans="2:7">
      <c r="B50" s="176"/>
      <c r="C50" s="176"/>
      <c r="D50" s="176"/>
      <c r="E50" s="176"/>
      <c r="F50" s="176"/>
      <c r="G50" s="176"/>
    </row>
    <row r="51" spans="2:7">
      <c r="B51" s="176"/>
      <c r="C51" s="176"/>
      <c r="D51" s="176"/>
      <c r="E51" s="176"/>
      <c r="F51" s="176"/>
      <c r="G51" s="176"/>
    </row>
    <row r="52" spans="2:7">
      <c r="B52" s="176"/>
      <c r="C52" s="176"/>
      <c r="D52" s="176"/>
      <c r="E52" s="176"/>
      <c r="F52" s="176"/>
      <c r="G52" s="176"/>
    </row>
    <row r="53" spans="2:7">
      <c r="B53" s="176"/>
      <c r="C53" s="176"/>
      <c r="D53" s="176"/>
      <c r="E53" s="176"/>
      <c r="F53" s="176"/>
      <c r="G53" s="176"/>
    </row>
  </sheetData>
  <mergeCells count="13">
    <mergeCell ref="B52:G52"/>
    <mergeCell ref="B53:G53"/>
    <mergeCell ref="B46:G46"/>
    <mergeCell ref="B47:G47"/>
    <mergeCell ref="B48:G48"/>
    <mergeCell ref="B49:G49"/>
    <mergeCell ref="B50:G50"/>
    <mergeCell ref="B51:G51"/>
    <mergeCell ref="B45:G45"/>
    <mergeCell ref="C7:D7"/>
    <mergeCell ref="C8:D8"/>
    <mergeCell ref="E11:G11"/>
    <mergeCell ref="B44:G4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D28" sqref="D2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2" t="s">
        <v>5</v>
      </c>
      <c r="B1" s="183"/>
      <c r="C1" s="69" t="str">
        <f>CONCATENATE(cislostavby," ",nazevstavby)</f>
        <v xml:space="preserve"> REKONSTRUKCE OBJEKTU Č. 6</v>
      </c>
      <c r="D1" s="70"/>
      <c r="E1" s="71"/>
      <c r="F1" s="70"/>
      <c r="G1" s="72"/>
      <c r="H1" s="73"/>
      <c r="I1" s="74"/>
    </row>
    <row r="2" spans="1:57" ht="13.5" thickBot="1">
      <c r="A2" s="184" t="s">
        <v>1</v>
      </c>
      <c r="B2" s="185"/>
      <c r="C2" s="75" t="str">
        <f>CONCATENATE(cisloobjektu," ",nazevobjektu)</f>
        <v xml:space="preserve"> SO.01 - objekt č. 6, D.1.4 ZDRAVOTNÍ TECHNIKA</v>
      </c>
      <c r="D2" s="76"/>
      <c r="E2" s="77"/>
      <c r="F2" s="76"/>
      <c r="G2" s="186"/>
      <c r="H2" s="186"/>
      <c r="I2" s="187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Položky!BC12</f>
        <v>0</v>
      </c>
      <c r="F7" s="172">
        <f>Položky!BD12</f>
        <v>0</v>
      </c>
      <c r="G7" s="172">
        <f>Položky!BE12</f>
        <v>0</v>
      </c>
      <c r="H7" s="172">
        <f>Položky!BF12</f>
        <v>0</v>
      </c>
      <c r="I7" s="173">
        <f>Položky!BG12</f>
        <v>0</v>
      </c>
    </row>
    <row r="8" spans="1:57" s="30" customFormat="1">
      <c r="A8" s="170" t="str">
        <f>Položky!B13</f>
        <v>4</v>
      </c>
      <c r="B8" s="85" t="str">
        <f>Položky!C13</f>
        <v>Vodorovné konstrukce</v>
      </c>
      <c r="C8" s="86"/>
      <c r="D8" s="87"/>
      <c r="E8" s="171">
        <f>Položky!BC15</f>
        <v>0</v>
      </c>
      <c r="F8" s="172">
        <f>Položky!BD15</f>
        <v>0</v>
      </c>
      <c r="G8" s="172">
        <f>Položky!BE15</f>
        <v>0</v>
      </c>
      <c r="H8" s="172">
        <f>Položky!BF15</f>
        <v>0</v>
      </c>
      <c r="I8" s="173">
        <f>Položky!BG15</f>
        <v>0</v>
      </c>
    </row>
    <row r="9" spans="1:57" s="30" customFormat="1">
      <c r="A9" s="170" t="str">
        <f>Položky!B16</f>
        <v>97</v>
      </c>
      <c r="B9" s="85" t="str">
        <f>Položky!C16</f>
        <v>Prorážení otvorů</v>
      </c>
      <c r="C9" s="86"/>
      <c r="D9" s="87"/>
      <c r="E9" s="171">
        <f>Položky!BC23</f>
        <v>0</v>
      </c>
      <c r="F9" s="172">
        <f>Položky!BD23</f>
        <v>0</v>
      </c>
      <c r="G9" s="172">
        <f>Položky!BE23</f>
        <v>0</v>
      </c>
      <c r="H9" s="172">
        <f>Položky!BF23</f>
        <v>0</v>
      </c>
      <c r="I9" s="173">
        <f>Položky!BG23</f>
        <v>0</v>
      </c>
    </row>
    <row r="10" spans="1:57" s="30" customFormat="1">
      <c r="A10" s="170" t="str">
        <f>Položky!B24</f>
        <v>721</v>
      </c>
      <c r="B10" s="85" t="str">
        <f>Položky!C24</f>
        <v>Vnitřní kanalizace</v>
      </c>
      <c r="C10" s="86"/>
      <c r="D10" s="87"/>
      <c r="E10" s="171">
        <f>Položky!BC37</f>
        <v>0</v>
      </c>
      <c r="F10" s="172">
        <f>Položky!BD37</f>
        <v>0</v>
      </c>
      <c r="G10" s="172">
        <f>Položky!BE37</f>
        <v>0</v>
      </c>
      <c r="H10" s="172">
        <f>Položky!BF37</f>
        <v>0</v>
      </c>
      <c r="I10" s="173">
        <f>Položky!BG37</f>
        <v>0</v>
      </c>
    </row>
    <row r="11" spans="1:57" s="30" customFormat="1">
      <c r="A11" s="170" t="str">
        <f>Položky!B38</f>
        <v>722</v>
      </c>
      <c r="B11" s="85" t="str">
        <f>Položky!C38</f>
        <v>Vnitřní vodovod</v>
      </c>
      <c r="C11" s="86"/>
      <c r="D11" s="87"/>
      <c r="E11" s="171">
        <f>Položky!BC84</f>
        <v>0</v>
      </c>
      <c r="F11" s="172">
        <f>Položky!BD84</f>
        <v>0</v>
      </c>
      <c r="G11" s="172">
        <f>Položky!BE84</f>
        <v>0</v>
      </c>
      <c r="H11" s="172">
        <f>Položky!BF84</f>
        <v>0</v>
      </c>
      <c r="I11" s="173">
        <f>Položky!BG84</f>
        <v>0</v>
      </c>
    </row>
    <row r="12" spans="1:57" s="30" customFormat="1" ht="13.5" thickBot="1">
      <c r="A12" s="170" t="str">
        <f>Položky!B85</f>
        <v>725</v>
      </c>
      <c r="B12" s="85" t="str">
        <f>Položky!C85</f>
        <v>Zařizovací předměty</v>
      </c>
      <c r="C12" s="86"/>
      <c r="D12" s="87"/>
      <c r="E12" s="171">
        <f>Položky!BC111</f>
        <v>0</v>
      </c>
      <c r="F12" s="172">
        <f>Položky!BD111</f>
        <v>0</v>
      </c>
      <c r="G12" s="172">
        <f>Položky!BE111</f>
        <v>0</v>
      </c>
      <c r="H12" s="172">
        <f>Položky!BF111</f>
        <v>0</v>
      </c>
      <c r="I12" s="173">
        <f>Položky!BG111</f>
        <v>0</v>
      </c>
    </row>
    <row r="13" spans="1:57" s="93" customFormat="1" ht="13.5" thickBot="1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31"/>
      <c r="BB15" s="31"/>
      <c r="BC15" s="31"/>
      <c r="BD15" s="31"/>
      <c r="BE15" s="31"/>
    </row>
    <row r="16" spans="1:57" ht="13.5" thickBot="1">
      <c r="A16" s="96"/>
      <c r="B16" s="96"/>
      <c r="C16" s="96"/>
      <c r="D16" s="96"/>
      <c r="E16" s="96"/>
      <c r="F16" s="96"/>
      <c r="G16" s="96"/>
      <c r="H16" s="96"/>
      <c r="I16" s="96"/>
    </row>
    <row r="17" spans="1:53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53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>
      <c r="A19" s="113"/>
      <c r="B19" s="114" t="s">
        <v>56</v>
      </c>
      <c r="C19" s="115"/>
      <c r="D19" s="116"/>
      <c r="E19" s="117"/>
      <c r="F19" s="118"/>
      <c r="G19" s="118"/>
      <c r="H19" s="188">
        <f>SUM(H18:H18)</f>
        <v>0</v>
      </c>
      <c r="I19" s="189"/>
    </row>
    <row r="21" spans="1:53">
      <c r="B21" s="93"/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BG178"/>
  <sheetViews>
    <sheetView showGridLines="0" showZeros="0" tabSelected="1" topLeftCell="A96" zoomScale="115" zoomScaleNormal="115" workbookViewId="0">
      <selection activeCell="C116" sqref="C116"/>
    </sheetView>
  </sheetViews>
  <sheetFormatPr defaultColWidth="9.140625" defaultRowHeight="12.75"/>
  <cols>
    <col min="1" max="1" width="4.42578125" style="122" customWidth="1"/>
    <col min="2" max="2" width="14.140625" style="122" customWidth="1"/>
    <col min="3" max="3" width="49.42578125" style="122" customWidth="1"/>
    <col min="4" max="4" width="4.42578125" style="122" customWidth="1"/>
    <col min="5" max="5" width="8" style="164" customWidth="1"/>
    <col min="6" max="6" width="8.85546875" style="122" customWidth="1"/>
    <col min="7" max="7" width="11.28515625" style="122" customWidth="1"/>
    <col min="8" max="8" width="10.28515625" style="122" customWidth="1"/>
    <col min="9" max="9" width="11.7109375" style="122" customWidth="1"/>
    <col min="10" max="10" width="10.7109375" style="122" customWidth="1"/>
    <col min="11" max="11" width="13.5703125" style="122" customWidth="1"/>
    <col min="12" max="16384" width="9.140625" style="122"/>
  </cols>
  <sheetData>
    <row r="1" spans="1:59" ht="15.75">
      <c r="A1" s="190" t="s">
        <v>57</v>
      </c>
      <c r="B1" s="190"/>
      <c r="C1" s="190"/>
      <c r="D1" s="190"/>
      <c r="E1" s="190"/>
      <c r="F1" s="190"/>
      <c r="G1" s="190"/>
      <c r="H1" s="190"/>
      <c r="I1" s="190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2" t="s">
        <v>5</v>
      </c>
      <c r="B3" s="183"/>
      <c r="C3" s="69" t="str">
        <f>CONCATENATE(cislostavby," ",nazevstavby)</f>
        <v xml:space="preserve"> REKONSTRUKCE OBJEKTU Č. 6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1" t="s">
        <v>1</v>
      </c>
      <c r="B4" s="185"/>
      <c r="C4" s="75" t="str">
        <f>CONCATENATE(cisloobjektu," ",nazevobjektu)</f>
        <v xml:space="preserve"> SO.01 - objekt č. 6, D.1.4 ZDRAVOTNÍ TECHNIKA</v>
      </c>
      <c r="D4" s="76"/>
      <c r="E4" s="77"/>
      <c r="F4" s="76"/>
      <c r="G4" s="192"/>
      <c r="H4" s="192"/>
      <c r="I4" s="193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>
      <c r="A8" s="147">
        <v>1</v>
      </c>
      <c r="B8" s="148" t="s">
        <v>75</v>
      </c>
      <c r="C8" s="149" t="s">
        <v>76</v>
      </c>
      <c r="D8" s="150" t="s">
        <v>77</v>
      </c>
      <c r="E8" s="151">
        <v>109</v>
      </c>
      <c r="F8" s="175"/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>
      <c r="A9" s="147">
        <v>2</v>
      </c>
      <c r="B9" s="148" t="s">
        <v>78</v>
      </c>
      <c r="C9" s="149" t="s">
        <v>79</v>
      </c>
      <c r="D9" s="150" t="s">
        <v>77</v>
      </c>
      <c r="E9" s="151">
        <v>109</v>
      </c>
      <c r="F9" s="175"/>
      <c r="G9" s="152">
        <f>E9*F9</f>
        <v>0</v>
      </c>
      <c r="H9" s="153">
        <v>0</v>
      </c>
      <c r="I9" s="153">
        <f>E9*H9</f>
        <v>0</v>
      </c>
      <c r="J9" s="153">
        <v>0</v>
      </c>
      <c r="K9" s="153">
        <f>E9*J9</f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>IF(BB9=1,G9,0)</f>
        <v>0</v>
      </c>
      <c r="BD9" s="122">
        <f>IF(BB9=2,G9,0)</f>
        <v>0</v>
      </c>
      <c r="BE9" s="122">
        <f>IF(BB9=3,G9,0)</f>
        <v>0</v>
      </c>
      <c r="BF9" s="122">
        <f>IF(BB9=4,G9,0)</f>
        <v>0</v>
      </c>
      <c r="BG9" s="122">
        <f>IF(BB9=5,G9,0)</f>
        <v>0</v>
      </c>
    </row>
    <row r="10" spans="1:59">
      <c r="A10" s="147">
        <v>3</v>
      </c>
      <c r="B10" s="148" t="s">
        <v>80</v>
      </c>
      <c r="C10" s="149" t="s">
        <v>81</v>
      </c>
      <c r="D10" s="150" t="s">
        <v>77</v>
      </c>
      <c r="E10" s="151">
        <v>10.9</v>
      </c>
      <c r="F10" s="175"/>
      <c r="G10" s="152">
        <f>E10*F10</f>
        <v>0</v>
      </c>
      <c r="H10" s="153">
        <v>0</v>
      </c>
      <c r="I10" s="153">
        <f>E10*H10</f>
        <v>0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>
      <c r="A11" s="147">
        <v>4</v>
      </c>
      <c r="B11" s="148" t="s">
        <v>82</v>
      </c>
      <c r="C11" s="149" t="s">
        <v>83</v>
      </c>
      <c r="D11" s="150" t="s">
        <v>77</v>
      </c>
      <c r="E11" s="151">
        <v>101.5</v>
      </c>
      <c r="F11" s="175"/>
      <c r="G11" s="152">
        <f>E11*F11</f>
        <v>0</v>
      </c>
      <c r="H11" s="153">
        <v>0</v>
      </c>
      <c r="I11" s="153">
        <f>E11*H11</f>
        <v>0</v>
      </c>
      <c r="J11" s="153">
        <v>0</v>
      </c>
      <c r="K11" s="153">
        <f>E11*J11</f>
        <v>0</v>
      </c>
      <c r="Q11" s="146">
        <v>2</v>
      </c>
      <c r="AA11" s="122">
        <v>12</v>
      </c>
      <c r="AB11" s="122">
        <v>0</v>
      </c>
      <c r="AC11" s="122">
        <v>4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>
      <c r="A12" s="154"/>
      <c r="B12" s="155" t="s">
        <v>72</v>
      </c>
      <c r="C12" s="156" t="str">
        <f>CONCATENATE(B7," ",C7)</f>
        <v>1 Zemní práce</v>
      </c>
      <c r="D12" s="154"/>
      <c r="E12" s="157"/>
      <c r="F12" s="157"/>
      <c r="G12" s="158">
        <f>SUM(G7:G11)</f>
        <v>0</v>
      </c>
      <c r="H12" s="159"/>
      <c r="I12" s="160">
        <f>SUM(I7:I11)</f>
        <v>0</v>
      </c>
      <c r="J12" s="159"/>
      <c r="K12" s="160">
        <f>SUM(K7:K11)</f>
        <v>0</v>
      </c>
      <c r="Q12" s="146">
        <v>4</v>
      </c>
      <c r="BC12" s="161">
        <f>SUM(BC7:BC11)</f>
        <v>0</v>
      </c>
      <c r="BD12" s="161">
        <f>SUM(BD7:BD11)</f>
        <v>0</v>
      </c>
      <c r="BE12" s="161">
        <f>SUM(BE7:BE11)</f>
        <v>0</v>
      </c>
      <c r="BF12" s="161">
        <f>SUM(BF7:BF11)</f>
        <v>0</v>
      </c>
      <c r="BG12" s="161">
        <f>SUM(BG7:BG11)</f>
        <v>0</v>
      </c>
    </row>
    <row r="13" spans="1:59">
      <c r="A13" s="139" t="s">
        <v>69</v>
      </c>
      <c r="B13" s="140" t="s">
        <v>84</v>
      </c>
      <c r="C13" s="141" t="s">
        <v>85</v>
      </c>
      <c r="D13" s="142"/>
      <c r="E13" s="143"/>
      <c r="F13" s="143"/>
      <c r="G13" s="144"/>
      <c r="H13" s="145"/>
      <c r="I13" s="145"/>
      <c r="J13" s="145"/>
      <c r="K13" s="145"/>
      <c r="Q13" s="146">
        <v>1</v>
      </c>
    </row>
    <row r="14" spans="1:59">
      <c r="A14" s="147">
        <v>5</v>
      </c>
      <c r="B14" s="148" t="s">
        <v>86</v>
      </c>
      <c r="C14" s="149" t="s">
        <v>87</v>
      </c>
      <c r="D14" s="150" t="s">
        <v>77</v>
      </c>
      <c r="E14" s="151">
        <v>7.5</v>
      </c>
      <c r="F14" s="175"/>
      <c r="G14" s="152">
        <f>E14*F14</f>
        <v>0</v>
      </c>
      <c r="H14" s="153">
        <v>1.1322000000000001</v>
      </c>
      <c r="I14" s="153">
        <f>E14*H14</f>
        <v>8.4915000000000003</v>
      </c>
      <c r="J14" s="153">
        <v>0</v>
      </c>
      <c r="K14" s="153">
        <f>E14*J14</f>
        <v>0</v>
      </c>
      <c r="Q14" s="146">
        <v>2</v>
      </c>
      <c r="AA14" s="122">
        <v>12</v>
      </c>
      <c r="AB14" s="122">
        <v>0</v>
      </c>
      <c r="AC14" s="122">
        <v>5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>
      <c r="A15" s="154"/>
      <c r="B15" s="155" t="s">
        <v>72</v>
      </c>
      <c r="C15" s="156" t="str">
        <f>CONCATENATE(B13," ",C13)</f>
        <v>4 Vodorovné konstrukce</v>
      </c>
      <c r="D15" s="154"/>
      <c r="E15" s="157"/>
      <c r="F15" s="157"/>
      <c r="G15" s="158">
        <f>SUM(G13:G14)</f>
        <v>0</v>
      </c>
      <c r="H15" s="159"/>
      <c r="I15" s="160">
        <f>SUM(I13:I14)</f>
        <v>8.4915000000000003</v>
      </c>
      <c r="J15" s="159"/>
      <c r="K15" s="160">
        <f>SUM(K13:K14)</f>
        <v>0</v>
      </c>
      <c r="Q15" s="146">
        <v>4</v>
      </c>
      <c r="BC15" s="161">
        <f>SUM(BC13:BC14)</f>
        <v>0</v>
      </c>
      <c r="BD15" s="161">
        <f>SUM(BD13:BD14)</f>
        <v>0</v>
      </c>
      <c r="BE15" s="161">
        <f>SUM(BE13:BE14)</f>
        <v>0</v>
      </c>
      <c r="BF15" s="161">
        <f>SUM(BF13:BF14)</f>
        <v>0</v>
      </c>
      <c r="BG15" s="161">
        <f>SUM(BG13:BG14)</f>
        <v>0</v>
      </c>
    </row>
    <row r="16" spans="1:59">
      <c r="A16" s="139" t="s">
        <v>69</v>
      </c>
      <c r="B16" s="140" t="s">
        <v>88</v>
      </c>
      <c r="C16" s="141" t="s">
        <v>89</v>
      </c>
      <c r="D16" s="142"/>
      <c r="E16" s="143"/>
      <c r="F16" s="143"/>
      <c r="G16" s="144"/>
      <c r="H16" s="145"/>
      <c r="I16" s="145"/>
      <c r="J16" s="145"/>
      <c r="K16" s="145"/>
      <c r="Q16" s="146">
        <v>1</v>
      </c>
    </row>
    <row r="17" spans="1:59">
      <c r="A17" s="147">
        <v>6</v>
      </c>
      <c r="B17" s="148" t="s">
        <v>90</v>
      </c>
      <c r="C17" s="149" t="s">
        <v>91</v>
      </c>
      <c r="D17" s="150" t="s">
        <v>92</v>
      </c>
      <c r="E17" s="151">
        <v>58</v>
      </c>
      <c r="F17" s="175"/>
      <c r="G17" s="152">
        <f t="shared" ref="G17:G22" si="0">E17*F17</f>
        <v>0</v>
      </c>
      <c r="H17" s="153">
        <v>4.8999999999999998E-4</v>
      </c>
      <c r="I17" s="153">
        <f t="shared" ref="I17:I22" si="1">E17*H17</f>
        <v>2.8420000000000001E-2</v>
      </c>
      <c r="J17" s="153">
        <v>-5.3999999999999999E-2</v>
      </c>
      <c r="K17" s="153">
        <f t="shared" ref="K17:K22" si="2">E17*J17</f>
        <v>-3.1320000000000001</v>
      </c>
      <c r="Q17" s="146">
        <v>2</v>
      </c>
      <c r="AA17" s="122">
        <v>12</v>
      </c>
      <c r="AB17" s="122">
        <v>0</v>
      </c>
      <c r="AC17" s="122">
        <v>6</v>
      </c>
      <c r="BB17" s="122">
        <v>1</v>
      </c>
      <c r="BC17" s="122">
        <f t="shared" ref="BC17:BC22" si="3">IF(BB17=1,G17,0)</f>
        <v>0</v>
      </c>
      <c r="BD17" s="122">
        <f t="shared" ref="BD17:BD22" si="4">IF(BB17=2,G17,0)</f>
        <v>0</v>
      </c>
      <c r="BE17" s="122">
        <f t="shared" ref="BE17:BE22" si="5">IF(BB17=3,G17,0)</f>
        <v>0</v>
      </c>
      <c r="BF17" s="122">
        <f t="shared" ref="BF17:BF22" si="6">IF(BB17=4,G17,0)</f>
        <v>0</v>
      </c>
      <c r="BG17" s="122">
        <f t="shared" ref="BG17:BG22" si="7">IF(BB17=5,G17,0)</f>
        <v>0</v>
      </c>
    </row>
    <row r="18" spans="1:59">
      <c r="A18" s="147">
        <v>7</v>
      </c>
      <c r="B18" s="148" t="s">
        <v>93</v>
      </c>
      <c r="C18" s="149" t="s">
        <v>94</v>
      </c>
      <c r="D18" s="150" t="s">
        <v>92</v>
      </c>
      <c r="E18" s="151">
        <v>28</v>
      </c>
      <c r="F18" s="175"/>
      <c r="G18" s="152">
        <f t="shared" si="0"/>
        <v>0</v>
      </c>
      <c r="H18" s="153">
        <v>0</v>
      </c>
      <c r="I18" s="153">
        <f t="shared" si="1"/>
        <v>0</v>
      </c>
      <c r="J18" s="153">
        <v>-0.04</v>
      </c>
      <c r="K18" s="153">
        <f t="shared" si="2"/>
        <v>-1.1200000000000001</v>
      </c>
      <c r="Q18" s="146">
        <v>2</v>
      </c>
      <c r="AA18" s="122">
        <v>12</v>
      </c>
      <c r="AB18" s="122">
        <v>0</v>
      </c>
      <c r="AC18" s="122">
        <v>7</v>
      </c>
      <c r="BB18" s="122">
        <v>1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BF18" s="122">
        <f t="shared" si="6"/>
        <v>0</v>
      </c>
      <c r="BG18" s="122">
        <f t="shared" si="7"/>
        <v>0</v>
      </c>
    </row>
    <row r="19" spans="1:59">
      <c r="A19" s="147">
        <v>8</v>
      </c>
      <c r="B19" s="148" t="s">
        <v>95</v>
      </c>
      <c r="C19" s="149" t="s">
        <v>96</v>
      </c>
      <c r="D19" s="150" t="s">
        <v>97</v>
      </c>
      <c r="E19" s="151">
        <v>4.2519999999999998</v>
      </c>
      <c r="F19" s="175"/>
      <c r="G19" s="152">
        <f t="shared" si="0"/>
        <v>0</v>
      </c>
      <c r="H19" s="153">
        <v>0</v>
      </c>
      <c r="I19" s="153">
        <f t="shared" si="1"/>
        <v>0</v>
      </c>
      <c r="J19" s="153">
        <v>0</v>
      </c>
      <c r="K19" s="153">
        <f t="shared" si="2"/>
        <v>0</v>
      </c>
      <c r="Q19" s="146">
        <v>2</v>
      </c>
      <c r="AA19" s="122">
        <v>12</v>
      </c>
      <c r="AB19" s="122">
        <v>0</v>
      </c>
      <c r="AC19" s="122">
        <v>8</v>
      </c>
      <c r="BB19" s="122">
        <v>1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BF19" s="122">
        <f t="shared" si="6"/>
        <v>0</v>
      </c>
      <c r="BG19" s="122">
        <f t="shared" si="7"/>
        <v>0</v>
      </c>
    </row>
    <row r="20" spans="1:59">
      <c r="A20" s="147">
        <v>9</v>
      </c>
      <c r="B20" s="148" t="s">
        <v>98</v>
      </c>
      <c r="C20" s="149" t="s">
        <v>99</v>
      </c>
      <c r="D20" s="150" t="s">
        <v>97</v>
      </c>
      <c r="E20" s="151">
        <v>68.031999999999996</v>
      </c>
      <c r="F20" s="175"/>
      <c r="G20" s="152">
        <f t="shared" si="0"/>
        <v>0</v>
      </c>
      <c r="H20" s="153">
        <v>0</v>
      </c>
      <c r="I20" s="153">
        <f t="shared" si="1"/>
        <v>0</v>
      </c>
      <c r="J20" s="153">
        <v>0</v>
      </c>
      <c r="K20" s="153">
        <f t="shared" si="2"/>
        <v>0</v>
      </c>
      <c r="Q20" s="146">
        <v>2</v>
      </c>
      <c r="AA20" s="122">
        <v>12</v>
      </c>
      <c r="AB20" s="122">
        <v>0</v>
      </c>
      <c r="AC20" s="122">
        <v>9</v>
      </c>
      <c r="BB20" s="122">
        <v>1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BF20" s="122">
        <f t="shared" si="6"/>
        <v>0</v>
      </c>
      <c r="BG20" s="122">
        <f t="shared" si="7"/>
        <v>0</v>
      </c>
    </row>
    <row r="21" spans="1:59">
      <c r="A21" s="147">
        <v>10</v>
      </c>
      <c r="B21" s="148" t="s">
        <v>100</v>
      </c>
      <c r="C21" s="149" t="s">
        <v>101</v>
      </c>
      <c r="D21" s="150" t="s">
        <v>97</v>
      </c>
      <c r="E21" s="151">
        <v>4.2519999999999998</v>
      </c>
      <c r="F21" s="175"/>
      <c r="G21" s="152">
        <f t="shared" si="0"/>
        <v>0</v>
      </c>
      <c r="H21" s="153">
        <v>0</v>
      </c>
      <c r="I21" s="153">
        <f t="shared" si="1"/>
        <v>0</v>
      </c>
      <c r="J21" s="153">
        <v>0</v>
      </c>
      <c r="K21" s="153">
        <f t="shared" si="2"/>
        <v>0</v>
      </c>
      <c r="Q21" s="146">
        <v>2</v>
      </c>
      <c r="AA21" s="122">
        <v>12</v>
      </c>
      <c r="AB21" s="122">
        <v>0</v>
      </c>
      <c r="AC21" s="122">
        <v>10</v>
      </c>
      <c r="BB21" s="122">
        <v>1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BF21" s="122">
        <f t="shared" si="6"/>
        <v>0</v>
      </c>
      <c r="BG21" s="122">
        <f t="shared" si="7"/>
        <v>0</v>
      </c>
    </row>
    <row r="22" spans="1:59">
      <c r="A22" s="147">
        <v>11</v>
      </c>
      <c r="B22" s="148" t="s">
        <v>102</v>
      </c>
      <c r="C22" s="149" t="s">
        <v>103</v>
      </c>
      <c r="D22" s="150" t="s">
        <v>97</v>
      </c>
      <c r="E22" s="151">
        <v>4.2519999999999998</v>
      </c>
      <c r="F22" s="175"/>
      <c r="G22" s="152">
        <f t="shared" si="0"/>
        <v>0</v>
      </c>
      <c r="H22" s="153">
        <v>0</v>
      </c>
      <c r="I22" s="153">
        <f t="shared" si="1"/>
        <v>0</v>
      </c>
      <c r="J22" s="153">
        <v>0</v>
      </c>
      <c r="K22" s="153">
        <f t="shared" si="2"/>
        <v>0</v>
      </c>
      <c r="Q22" s="146">
        <v>2</v>
      </c>
      <c r="AA22" s="122">
        <v>12</v>
      </c>
      <c r="AB22" s="122">
        <v>0</v>
      </c>
      <c r="AC22" s="122">
        <v>11</v>
      </c>
      <c r="BB22" s="122">
        <v>1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BF22" s="122">
        <f t="shared" si="6"/>
        <v>0</v>
      </c>
      <c r="BG22" s="122">
        <f t="shared" si="7"/>
        <v>0</v>
      </c>
    </row>
    <row r="23" spans="1:59">
      <c r="A23" s="154"/>
      <c r="B23" s="155" t="s">
        <v>72</v>
      </c>
      <c r="C23" s="156" t="str">
        <f>CONCATENATE(B16," ",C16)</f>
        <v>97 Prorážení otvorů</v>
      </c>
      <c r="D23" s="154"/>
      <c r="E23" s="157"/>
      <c r="F23" s="157"/>
      <c r="G23" s="158">
        <f>SUM(G16:G22)</f>
        <v>0</v>
      </c>
      <c r="H23" s="159"/>
      <c r="I23" s="160">
        <f>SUM(I16:I22)</f>
        <v>2.8420000000000001E-2</v>
      </c>
      <c r="J23" s="159"/>
      <c r="K23" s="160">
        <f>SUM(K16:K22)</f>
        <v>-4.2520000000000007</v>
      </c>
      <c r="Q23" s="146">
        <v>4</v>
      </c>
      <c r="BC23" s="161">
        <f>SUM(BC16:BC22)</f>
        <v>0</v>
      </c>
      <c r="BD23" s="161">
        <f>SUM(BD16:BD22)</f>
        <v>0</v>
      </c>
      <c r="BE23" s="161">
        <f>SUM(BE16:BE22)</f>
        <v>0</v>
      </c>
      <c r="BF23" s="161">
        <f>SUM(BF16:BF22)</f>
        <v>0</v>
      </c>
      <c r="BG23" s="161">
        <f>SUM(BG16:BG22)</f>
        <v>0</v>
      </c>
    </row>
    <row r="24" spans="1:59">
      <c r="A24" s="139" t="s">
        <v>69</v>
      </c>
      <c r="B24" s="140" t="s">
        <v>104</v>
      </c>
      <c r="C24" s="141" t="s">
        <v>105</v>
      </c>
      <c r="D24" s="142"/>
      <c r="E24" s="143"/>
      <c r="F24" s="143"/>
      <c r="G24" s="144"/>
      <c r="H24" s="145"/>
      <c r="I24" s="145"/>
      <c r="J24" s="145"/>
      <c r="K24" s="145"/>
      <c r="Q24" s="146">
        <v>1</v>
      </c>
    </row>
    <row r="25" spans="1:59">
      <c r="A25" s="147">
        <v>12</v>
      </c>
      <c r="B25" s="148" t="s">
        <v>106</v>
      </c>
      <c r="C25" s="149" t="s">
        <v>107</v>
      </c>
      <c r="D25" s="150" t="s">
        <v>92</v>
      </c>
      <c r="E25" s="151">
        <v>7</v>
      </c>
      <c r="F25" s="175"/>
      <c r="G25" s="152">
        <f t="shared" ref="G25:G36" si="8">E25*F25</f>
        <v>0</v>
      </c>
      <c r="H25" s="153">
        <v>3.4000000000000002E-4</v>
      </c>
      <c r="I25" s="153">
        <f t="shared" ref="I25:I36" si="9">E25*H25</f>
        <v>2.3800000000000002E-3</v>
      </c>
      <c r="J25" s="153">
        <v>0</v>
      </c>
      <c r="K25" s="153">
        <f t="shared" ref="K25:K36" si="10">E25*J25</f>
        <v>0</v>
      </c>
      <c r="Q25" s="146">
        <v>2</v>
      </c>
      <c r="AA25" s="122">
        <v>12</v>
      </c>
      <c r="AB25" s="122">
        <v>0</v>
      </c>
      <c r="AC25" s="122">
        <v>12</v>
      </c>
      <c r="BB25" s="122">
        <v>2</v>
      </c>
      <c r="BC25" s="122">
        <f t="shared" ref="BC25:BC36" si="11">IF(BB25=1,G25,0)</f>
        <v>0</v>
      </c>
      <c r="BD25" s="122">
        <f t="shared" ref="BD25:BD36" si="12">IF(BB25=2,G25,0)</f>
        <v>0</v>
      </c>
      <c r="BE25" s="122">
        <f t="shared" ref="BE25:BE36" si="13">IF(BB25=3,G25,0)</f>
        <v>0</v>
      </c>
      <c r="BF25" s="122">
        <f t="shared" ref="BF25:BF36" si="14">IF(BB25=4,G25,0)</f>
        <v>0</v>
      </c>
      <c r="BG25" s="122">
        <f t="shared" ref="BG25:BG36" si="15">IF(BB25=5,G25,0)</f>
        <v>0</v>
      </c>
    </row>
    <row r="26" spans="1:59">
      <c r="A26" s="147">
        <v>13</v>
      </c>
      <c r="B26" s="148" t="s">
        <v>108</v>
      </c>
      <c r="C26" s="149" t="s">
        <v>109</v>
      </c>
      <c r="D26" s="150" t="s">
        <v>92</v>
      </c>
      <c r="E26" s="151">
        <v>23</v>
      </c>
      <c r="F26" s="175"/>
      <c r="G26" s="152">
        <f t="shared" si="8"/>
        <v>0</v>
      </c>
      <c r="H26" s="153">
        <v>5.1999999999999995E-4</v>
      </c>
      <c r="I26" s="153">
        <f t="shared" si="9"/>
        <v>1.1959999999999998E-2</v>
      </c>
      <c r="J26" s="153">
        <v>0</v>
      </c>
      <c r="K26" s="153">
        <f t="shared" si="10"/>
        <v>0</v>
      </c>
      <c r="Q26" s="146">
        <v>2</v>
      </c>
      <c r="AA26" s="122">
        <v>12</v>
      </c>
      <c r="AB26" s="122">
        <v>0</v>
      </c>
      <c r="AC26" s="122">
        <v>13</v>
      </c>
      <c r="BB26" s="122">
        <v>2</v>
      </c>
      <c r="BC26" s="122">
        <f t="shared" si="11"/>
        <v>0</v>
      </c>
      <c r="BD26" s="122">
        <f t="shared" si="12"/>
        <v>0</v>
      </c>
      <c r="BE26" s="122">
        <f t="shared" si="13"/>
        <v>0</v>
      </c>
      <c r="BF26" s="122">
        <f t="shared" si="14"/>
        <v>0</v>
      </c>
      <c r="BG26" s="122">
        <f t="shared" si="15"/>
        <v>0</v>
      </c>
    </row>
    <row r="27" spans="1:59">
      <c r="A27" s="147">
        <v>14</v>
      </c>
      <c r="B27" s="148" t="s">
        <v>110</v>
      </c>
      <c r="C27" s="149" t="s">
        <v>111</v>
      </c>
      <c r="D27" s="150" t="s">
        <v>92</v>
      </c>
      <c r="E27" s="151">
        <v>2</v>
      </c>
      <c r="F27" s="175"/>
      <c r="G27" s="152">
        <f t="shared" si="8"/>
        <v>0</v>
      </c>
      <c r="H27" s="153">
        <v>7.7999999999999999E-4</v>
      </c>
      <c r="I27" s="153">
        <f t="shared" si="9"/>
        <v>1.56E-3</v>
      </c>
      <c r="J27" s="153">
        <v>0</v>
      </c>
      <c r="K27" s="153">
        <f t="shared" si="10"/>
        <v>0</v>
      </c>
      <c r="Q27" s="146">
        <v>2</v>
      </c>
      <c r="AA27" s="122">
        <v>12</v>
      </c>
      <c r="AB27" s="122">
        <v>0</v>
      </c>
      <c r="AC27" s="122">
        <v>14</v>
      </c>
      <c r="BB27" s="122">
        <v>2</v>
      </c>
      <c r="BC27" s="122">
        <f t="shared" si="11"/>
        <v>0</v>
      </c>
      <c r="BD27" s="122">
        <f t="shared" si="12"/>
        <v>0</v>
      </c>
      <c r="BE27" s="122">
        <f t="shared" si="13"/>
        <v>0</v>
      </c>
      <c r="BF27" s="122">
        <f t="shared" si="14"/>
        <v>0</v>
      </c>
      <c r="BG27" s="122">
        <f t="shared" si="15"/>
        <v>0</v>
      </c>
    </row>
    <row r="28" spans="1:59">
      <c r="A28" s="147">
        <v>15</v>
      </c>
      <c r="B28" s="148" t="s">
        <v>112</v>
      </c>
      <c r="C28" s="149" t="s">
        <v>113</v>
      </c>
      <c r="D28" s="150" t="s">
        <v>92</v>
      </c>
      <c r="E28" s="151">
        <v>24</v>
      </c>
      <c r="F28" s="175"/>
      <c r="G28" s="152">
        <f t="shared" si="8"/>
        <v>0</v>
      </c>
      <c r="H28" s="153">
        <v>1.31E-3</v>
      </c>
      <c r="I28" s="153">
        <f t="shared" si="9"/>
        <v>3.1439999999999996E-2</v>
      </c>
      <c r="J28" s="153">
        <v>0</v>
      </c>
      <c r="K28" s="153">
        <f t="shared" si="10"/>
        <v>0</v>
      </c>
      <c r="Q28" s="146">
        <v>2</v>
      </c>
      <c r="AA28" s="122">
        <v>12</v>
      </c>
      <c r="AB28" s="122">
        <v>0</v>
      </c>
      <c r="AC28" s="122">
        <v>15</v>
      </c>
      <c r="BB28" s="122">
        <v>2</v>
      </c>
      <c r="BC28" s="122">
        <f t="shared" si="11"/>
        <v>0</v>
      </c>
      <c r="BD28" s="122">
        <f t="shared" si="12"/>
        <v>0</v>
      </c>
      <c r="BE28" s="122">
        <f t="shared" si="13"/>
        <v>0</v>
      </c>
      <c r="BF28" s="122">
        <f t="shared" si="14"/>
        <v>0</v>
      </c>
      <c r="BG28" s="122">
        <f t="shared" si="15"/>
        <v>0</v>
      </c>
    </row>
    <row r="29" spans="1:59">
      <c r="A29" s="147">
        <v>16</v>
      </c>
      <c r="B29" s="148" t="s">
        <v>114</v>
      </c>
      <c r="C29" s="149" t="s">
        <v>115</v>
      </c>
      <c r="D29" s="150" t="s">
        <v>92</v>
      </c>
      <c r="E29" s="151">
        <v>27</v>
      </c>
      <c r="F29" s="175"/>
      <c r="G29" s="152">
        <f t="shared" si="8"/>
        <v>0</v>
      </c>
      <c r="H29" s="153">
        <v>2.0899999999999998E-3</v>
      </c>
      <c r="I29" s="153">
        <f t="shared" si="9"/>
        <v>5.6429999999999994E-2</v>
      </c>
      <c r="J29" s="153">
        <v>0</v>
      </c>
      <c r="K29" s="153">
        <f t="shared" si="10"/>
        <v>0</v>
      </c>
      <c r="Q29" s="146">
        <v>2</v>
      </c>
      <c r="AA29" s="122">
        <v>12</v>
      </c>
      <c r="AB29" s="122">
        <v>0</v>
      </c>
      <c r="AC29" s="122">
        <v>16</v>
      </c>
      <c r="BB29" s="122">
        <v>2</v>
      </c>
      <c r="BC29" s="122">
        <f t="shared" si="11"/>
        <v>0</v>
      </c>
      <c r="BD29" s="122">
        <f t="shared" si="12"/>
        <v>0</v>
      </c>
      <c r="BE29" s="122">
        <f t="shared" si="13"/>
        <v>0</v>
      </c>
      <c r="BF29" s="122">
        <f t="shared" si="14"/>
        <v>0</v>
      </c>
      <c r="BG29" s="122">
        <f t="shared" si="15"/>
        <v>0</v>
      </c>
    </row>
    <row r="30" spans="1:59">
      <c r="A30" s="147">
        <v>17</v>
      </c>
      <c r="B30" s="148" t="s">
        <v>116</v>
      </c>
      <c r="C30" s="149" t="s">
        <v>117</v>
      </c>
      <c r="D30" s="150" t="s">
        <v>92</v>
      </c>
      <c r="E30" s="151">
        <v>46</v>
      </c>
      <c r="F30" s="175"/>
      <c r="G30" s="152">
        <f t="shared" si="8"/>
        <v>0</v>
      </c>
      <c r="H30" s="153">
        <v>2.5000000000000001E-3</v>
      </c>
      <c r="I30" s="153">
        <f t="shared" si="9"/>
        <v>0.115</v>
      </c>
      <c r="J30" s="153">
        <v>0</v>
      </c>
      <c r="K30" s="153">
        <f t="shared" si="10"/>
        <v>0</v>
      </c>
      <c r="Q30" s="146">
        <v>2</v>
      </c>
      <c r="AA30" s="122">
        <v>12</v>
      </c>
      <c r="AB30" s="122">
        <v>0</v>
      </c>
      <c r="AC30" s="122">
        <v>17</v>
      </c>
      <c r="BB30" s="122">
        <v>2</v>
      </c>
      <c r="BC30" s="122">
        <f t="shared" si="11"/>
        <v>0</v>
      </c>
      <c r="BD30" s="122">
        <f t="shared" si="12"/>
        <v>0</v>
      </c>
      <c r="BE30" s="122">
        <f t="shared" si="13"/>
        <v>0</v>
      </c>
      <c r="BF30" s="122">
        <f t="shared" si="14"/>
        <v>0</v>
      </c>
      <c r="BG30" s="122">
        <f t="shared" si="15"/>
        <v>0</v>
      </c>
    </row>
    <row r="31" spans="1:59" ht="25.5">
      <c r="A31" s="147">
        <v>18</v>
      </c>
      <c r="B31" s="148" t="s">
        <v>118</v>
      </c>
      <c r="C31" s="149" t="s">
        <v>119</v>
      </c>
      <c r="D31" s="150" t="s">
        <v>120</v>
      </c>
      <c r="E31" s="151">
        <v>6</v>
      </c>
      <c r="F31" s="175"/>
      <c r="G31" s="152">
        <f t="shared" si="8"/>
        <v>0</v>
      </c>
      <c r="H31" s="153">
        <v>8.0000000000000007E-5</v>
      </c>
      <c r="I31" s="153">
        <f t="shared" si="9"/>
        <v>4.8000000000000007E-4</v>
      </c>
      <c r="J31" s="153">
        <v>0</v>
      </c>
      <c r="K31" s="153">
        <f t="shared" si="10"/>
        <v>0</v>
      </c>
      <c r="Q31" s="146">
        <v>2</v>
      </c>
      <c r="AA31" s="122">
        <v>12</v>
      </c>
      <c r="AB31" s="122">
        <v>0</v>
      </c>
      <c r="AC31" s="122">
        <v>18</v>
      </c>
      <c r="BB31" s="122">
        <v>2</v>
      </c>
      <c r="BC31" s="122">
        <f t="shared" si="11"/>
        <v>0</v>
      </c>
      <c r="BD31" s="122">
        <f t="shared" si="12"/>
        <v>0</v>
      </c>
      <c r="BE31" s="122">
        <f t="shared" si="13"/>
        <v>0</v>
      </c>
      <c r="BF31" s="122">
        <f t="shared" si="14"/>
        <v>0</v>
      </c>
      <c r="BG31" s="122">
        <f t="shared" si="15"/>
        <v>0</v>
      </c>
    </row>
    <row r="32" spans="1:59">
      <c r="A32" s="147">
        <v>19</v>
      </c>
      <c r="B32" s="148" t="s">
        <v>121</v>
      </c>
      <c r="C32" s="149" t="s">
        <v>122</v>
      </c>
      <c r="D32" s="150" t="s">
        <v>120</v>
      </c>
      <c r="E32" s="151">
        <v>2</v>
      </c>
      <c r="F32" s="175"/>
      <c r="G32" s="152">
        <f t="shared" si="8"/>
        <v>0</v>
      </c>
      <c r="H32" s="153">
        <v>6.0000000000000002E-5</v>
      </c>
      <c r="I32" s="153">
        <f t="shared" si="9"/>
        <v>1.2E-4</v>
      </c>
      <c r="J32" s="153">
        <v>0</v>
      </c>
      <c r="K32" s="153">
        <f t="shared" si="10"/>
        <v>0</v>
      </c>
      <c r="Q32" s="146">
        <v>2</v>
      </c>
      <c r="AA32" s="122">
        <v>12</v>
      </c>
      <c r="AB32" s="122">
        <v>0</v>
      </c>
      <c r="AC32" s="122">
        <v>19</v>
      </c>
      <c r="BB32" s="122">
        <v>2</v>
      </c>
      <c r="BC32" s="122">
        <f t="shared" si="11"/>
        <v>0</v>
      </c>
      <c r="BD32" s="122">
        <f t="shared" si="12"/>
        <v>0</v>
      </c>
      <c r="BE32" s="122">
        <f t="shared" si="13"/>
        <v>0</v>
      </c>
      <c r="BF32" s="122">
        <f t="shared" si="14"/>
        <v>0</v>
      </c>
      <c r="BG32" s="122">
        <f t="shared" si="15"/>
        <v>0</v>
      </c>
    </row>
    <row r="33" spans="1:59" ht="25.5">
      <c r="A33" s="147">
        <v>20</v>
      </c>
      <c r="B33" s="148" t="s">
        <v>123</v>
      </c>
      <c r="C33" s="149" t="s">
        <v>124</v>
      </c>
      <c r="D33" s="150" t="s">
        <v>120</v>
      </c>
      <c r="E33" s="151">
        <v>2</v>
      </c>
      <c r="F33" s="175"/>
      <c r="G33" s="152">
        <f t="shared" si="8"/>
        <v>0</v>
      </c>
      <c r="H33" s="153">
        <v>1.2999999999999999E-4</v>
      </c>
      <c r="I33" s="153">
        <f t="shared" si="9"/>
        <v>2.5999999999999998E-4</v>
      </c>
      <c r="J33" s="153">
        <v>0</v>
      </c>
      <c r="K33" s="153">
        <f t="shared" si="10"/>
        <v>0</v>
      </c>
      <c r="Q33" s="146">
        <v>2</v>
      </c>
      <c r="AA33" s="122">
        <v>12</v>
      </c>
      <c r="AB33" s="122">
        <v>0</v>
      </c>
      <c r="AC33" s="122">
        <v>20</v>
      </c>
      <c r="BB33" s="122">
        <v>2</v>
      </c>
      <c r="BC33" s="122">
        <f t="shared" si="11"/>
        <v>0</v>
      </c>
      <c r="BD33" s="122">
        <f t="shared" si="12"/>
        <v>0</v>
      </c>
      <c r="BE33" s="122">
        <f t="shared" si="13"/>
        <v>0</v>
      </c>
      <c r="BF33" s="122">
        <f t="shared" si="14"/>
        <v>0</v>
      </c>
      <c r="BG33" s="122">
        <f t="shared" si="15"/>
        <v>0</v>
      </c>
    </row>
    <row r="34" spans="1:59">
      <c r="A34" s="147">
        <v>21</v>
      </c>
      <c r="B34" s="148" t="s">
        <v>125</v>
      </c>
      <c r="C34" s="149" t="s">
        <v>126</v>
      </c>
      <c r="D34" s="150" t="s">
        <v>120</v>
      </c>
      <c r="E34" s="151">
        <v>3</v>
      </c>
      <c r="F34" s="175"/>
      <c r="G34" s="152">
        <f t="shared" si="8"/>
        <v>0</v>
      </c>
      <c r="H34" s="153">
        <v>2.7E-4</v>
      </c>
      <c r="I34" s="153">
        <f t="shared" si="9"/>
        <v>8.0999999999999996E-4</v>
      </c>
      <c r="J34" s="153">
        <v>0</v>
      </c>
      <c r="K34" s="153">
        <f t="shared" si="10"/>
        <v>0</v>
      </c>
      <c r="Q34" s="146">
        <v>2</v>
      </c>
      <c r="AA34" s="122">
        <v>12</v>
      </c>
      <c r="AB34" s="122">
        <v>0</v>
      </c>
      <c r="AC34" s="122">
        <v>21</v>
      </c>
      <c r="BB34" s="122">
        <v>2</v>
      </c>
      <c r="BC34" s="122">
        <f t="shared" si="11"/>
        <v>0</v>
      </c>
      <c r="BD34" s="122">
        <f t="shared" si="12"/>
        <v>0</v>
      </c>
      <c r="BE34" s="122">
        <f t="shared" si="13"/>
        <v>0</v>
      </c>
      <c r="BF34" s="122">
        <f t="shared" si="14"/>
        <v>0</v>
      </c>
      <c r="BG34" s="122">
        <f t="shared" si="15"/>
        <v>0</v>
      </c>
    </row>
    <row r="35" spans="1:59">
      <c r="A35" s="147">
        <v>22</v>
      </c>
      <c r="B35" s="148" t="s">
        <v>127</v>
      </c>
      <c r="C35" s="149" t="s">
        <v>128</v>
      </c>
      <c r="D35" s="150" t="s">
        <v>92</v>
      </c>
      <c r="E35" s="151">
        <v>129</v>
      </c>
      <c r="F35" s="175"/>
      <c r="G35" s="152">
        <f t="shared" si="8"/>
        <v>0</v>
      </c>
      <c r="H35" s="153">
        <v>0</v>
      </c>
      <c r="I35" s="153">
        <f t="shared" si="9"/>
        <v>0</v>
      </c>
      <c r="J35" s="153">
        <v>0</v>
      </c>
      <c r="K35" s="153">
        <f t="shared" si="10"/>
        <v>0</v>
      </c>
      <c r="Q35" s="146">
        <v>2</v>
      </c>
      <c r="AA35" s="122">
        <v>12</v>
      </c>
      <c r="AB35" s="122">
        <v>0</v>
      </c>
      <c r="AC35" s="122">
        <v>22</v>
      </c>
      <c r="BB35" s="122">
        <v>2</v>
      </c>
      <c r="BC35" s="122">
        <f t="shared" si="11"/>
        <v>0</v>
      </c>
      <c r="BD35" s="122">
        <f t="shared" si="12"/>
        <v>0</v>
      </c>
      <c r="BE35" s="122">
        <f t="shared" si="13"/>
        <v>0</v>
      </c>
      <c r="BF35" s="122">
        <f t="shared" si="14"/>
        <v>0</v>
      </c>
      <c r="BG35" s="122">
        <f t="shared" si="15"/>
        <v>0</v>
      </c>
    </row>
    <row r="36" spans="1:59">
      <c r="A36" s="147">
        <v>23</v>
      </c>
      <c r="B36" s="148" t="s">
        <v>129</v>
      </c>
      <c r="C36" s="149" t="s">
        <v>130</v>
      </c>
      <c r="D36" s="150" t="s">
        <v>97</v>
      </c>
      <c r="E36" s="151">
        <v>0.22040000000000001</v>
      </c>
      <c r="F36" s="175"/>
      <c r="G36" s="152">
        <f t="shared" si="8"/>
        <v>0</v>
      </c>
      <c r="H36" s="153">
        <v>0</v>
      </c>
      <c r="I36" s="153">
        <f t="shared" si="9"/>
        <v>0</v>
      </c>
      <c r="J36" s="153">
        <v>0</v>
      </c>
      <c r="K36" s="153">
        <f t="shared" si="10"/>
        <v>0</v>
      </c>
      <c r="Q36" s="146">
        <v>2</v>
      </c>
      <c r="AA36" s="122">
        <v>12</v>
      </c>
      <c r="AB36" s="122">
        <v>0</v>
      </c>
      <c r="AC36" s="122">
        <v>23</v>
      </c>
      <c r="BB36" s="122">
        <v>2</v>
      </c>
      <c r="BC36" s="122">
        <f t="shared" si="11"/>
        <v>0</v>
      </c>
      <c r="BD36" s="122">
        <f t="shared" si="12"/>
        <v>0</v>
      </c>
      <c r="BE36" s="122">
        <f t="shared" si="13"/>
        <v>0</v>
      </c>
      <c r="BF36" s="122">
        <f t="shared" si="14"/>
        <v>0</v>
      </c>
      <c r="BG36" s="122">
        <f t="shared" si="15"/>
        <v>0</v>
      </c>
    </row>
    <row r="37" spans="1:59">
      <c r="A37" s="154"/>
      <c r="B37" s="155" t="s">
        <v>72</v>
      </c>
      <c r="C37" s="156" t="str">
        <f>CONCATENATE(B24," ",C24)</f>
        <v>721 Vnitřní kanalizace</v>
      </c>
      <c r="D37" s="154"/>
      <c r="E37" s="157"/>
      <c r="F37" s="157"/>
      <c r="G37" s="158">
        <f>SUM(G24:G36)</f>
        <v>0</v>
      </c>
      <c r="H37" s="159"/>
      <c r="I37" s="160">
        <f>SUM(I24:I36)</f>
        <v>0.22044000000000002</v>
      </c>
      <c r="J37" s="159"/>
      <c r="K37" s="160">
        <f>SUM(K24:K36)</f>
        <v>0</v>
      </c>
      <c r="Q37" s="146">
        <v>4</v>
      </c>
      <c r="BC37" s="161">
        <f>SUM(BC24:BC36)</f>
        <v>0</v>
      </c>
      <c r="BD37" s="161">
        <f>SUM(BD24:BD36)</f>
        <v>0</v>
      </c>
      <c r="BE37" s="161">
        <f>SUM(BE24:BE36)</f>
        <v>0</v>
      </c>
      <c r="BF37" s="161">
        <f>SUM(BF24:BF36)</f>
        <v>0</v>
      </c>
      <c r="BG37" s="161">
        <f>SUM(BG24:BG36)</f>
        <v>0</v>
      </c>
    </row>
    <row r="38" spans="1:59">
      <c r="A38" s="139" t="s">
        <v>69</v>
      </c>
      <c r="B38" s="140" t="s">
        <v>131</v>
      </c>
      <c r="C38" s="141" t="s">
        <v>132</v>
      </c>
      <c r="D38" s="142"/>
      <c r="E38" s="143"/>
      <c r="F38" s="143"/>
      <c r="G38" s="144"/>
      <c r="H38" s="145"/>
      <c r="I38" s="145"/>
      <c r="J38" s="145"/>
      <c r="K38" s="145"/>
      <c r="Q38" s="146">
        <v>1</v>
      </c>
    </row>
    <row r="39" spans="1:59">
      <c r="A39" s="147">
        <v>24</v>
      </c>
      <c r="B39" s="148" t="s">
        <v>133</v>
      </c>
      <c r="C39" s="149" t="s">
        <v>134</v>
      </c>
      <c r="D39" s="150" t="s">
        <v>92</v>
      </c>
      <c r="E39" s="151">
        <v>125</v>
      </c>
      <c r="F39" s="175"/>
      <c r="G39" s="152">
        <f t="shared" ref="G39:G83" si="16">E39*F39</f>
        <v>0</v>
      </c>
      <c r="H39" s="153">
        <v>4.0099999999999997E-3</v>
      </c>
      <c r="I39" s="153">
        <f t="shared" ref="I39:I83" si="17">E39*H39</f>
        <v>0.50124999999999997</v>
      </c>
      <c r="J39" s="153">
        <v>0</v>
      </c>
      <c r="K39" s="153">
        <f t="shared" ref="K39:K83" si="18">E39*J39</f>
        <v>0</v>
      </c>
      <c r="Q39" s="146">
        <v>2</v>
      </c>
      <c r="AA39" s="122">
        <v>12</v>
      </c>
      <c r="AB39" s="122">
        <v>0</v>
      </c>
      <c r="AC39" s="122">
        <v>24</v>
      </c>
      <c r="BB39" s="122">
        <v>2</v>
      </c>
      <c r="BC39" s="122">
        <f t="shared" ref="BC39:BC83" si="19">IF(BB39=1,G39,0)</f>
        <v>0</v>
      </c>
      <c r="BD39" s="122">
        <f t="shared" ref="BD39:BD83" si="20">IF(BB39=2,G39,0)</f>
        <v>0</v>
      </c>
      <c r="BE39" s="122">
        <f t="shared" ref="BE39:BE83" si="21">IF(BB39=3,G39,0)</f>
        <v>0</v>
      </c>
      <c r="BF39" s="122">
        <f t="shared" ref="BF39:BF83" si="22">IF(BB39=4,G39,0)</f>
        <v>0</v>
      </c>
      <c r="BG39" s="122">
        <f t="shared" ref="BG39:BG83" si="23">IF(BB39=5,G39,0)</f>
        <v>0</v>
      </c>
    </row>
    <row r="40" spans="1:59">
      <c r="A40" s="147">
        <v>25</v>
      </c>
      <c r="B40" s="148" t="s">
        <v>135</v>
      </c>
      <c r="C40" s="149" t="s">
        <v>136</v>
      </c>
      <c r="D40" s="150" t="s">
        <v>92</v>
      </c>
      <c r="E40" s="151">
        <v>32</v>
      </c>
      <c r="F40" s="175"/>
      <c r="G40" s="152">
        <f t="shared" si="16"/>
        <v>0</v>
      </c>
      <c r="H40" s="153">
        <v>5.2199999999999998E-3</v>
      </c>
      <c r="I40" s="153">
        <f t="shared" si="17"/>
        <v>0.16703999999999999</v>
      </c>
      <c r="J40" s="153">
        <v>0</v>
      </c>
      <c r="K40" s="153">
        <f t="shared" si="18"/>
        <v>0</v>
      </c>
      <c r="Q40" s="146">
        <v>2</v>
      </c>
      <c r="AA40" s="122">
        <v>12</v>
      </c>
      <c r="AB40" s="122">
        <v>0</v>
      </c>
      <c r="AC40" s="122">
        <v>25</v>
      </c>
      <c r="BB40" s="122">
        <v>2</v>
      </c>
      <c r="BC40" s="122">
        <f t="shared" si="19"/>
        <v>0</v>
      </c>
      <c r="BD40" s="122">
        <f t="shared" si="20"/>
        <v>0</v>
      </c>
      <c r="BE40" s="122">
        <f t="shared" si="21"/>
        <v>0</v>
      </c>
      <c r="BF40" s="122">
        <f t="shared" si="22"/>
        <v>0</v>
      </c>
      <c r="BG40" s="122">
        <f t="shared" si="23"/>
        <v>0</v>
      </c>
    </row>
    <row r="41" spans="1:59">
      <c r="A41" s="147">
        <v>26</v>
      </c>
      <c r="B41" s="148" t="s">
        <v>137</v>
      </c>
      <c r="C41" s="149" t="s">
        <v>138</v>
      </c>
      <c r="D41" s="150" t="s">
        <v>92</v>
      </c>
      <c r="E41" s="151">
        <v>16</v>
      </c>
      <c r="F41" s="175"/>
      <c r="G41" s="152">
        <f t="shared" si="16"/>
        <v>0</v>
      </c>
      <c r="H41" s="153">
        <v>5.4099999999999999E-3</v>
      </c>
      <c r="I41" s="153">
        <f t="shared" si="17"/>
        <v>8.6559999999999998E-2</v>
      </c>
      <c r="J41" s="153">
        <v>0</v>
      </c>
      <c r="K41" s="153">
        <f t="shared" si="18"/>
        <v>0</v>
      </c>
      <c r="Q41" s="146">
        <v>2</v>
      </c>
      <c r="AA41" s="122">
        <v>12</v>
      </c>
      <c r="AB41" s="122">
        <v>0</v>
      </c>
      <c r="AC41" s="122">
        <v>26</v>
      </c>
      <c r="BB41" s="122">
        <v>2</v>
      </c>
      <c r="BC41" s="122">
        <f t="shared" si="19"/>
        <v>0</v>
      </c>
      <c r="BD41" s="122">
        <f t="shared" si="20"/>
        <v>0</v>
      </c>
      <c r="BE41" s="122">
        <f t="shared" si="21"/>
        <v>0</v>
      </c>
      <c r="BF41" s="122">
        <f t="shared" si="22"/>
        <v>0</v>
      </c>
      <c r="BG41" s="122">
        <f t="shared" si="23"/>
        <v>0</v>
      </c>
    </row>
    <row r="42" spans="1:59">
      <c r="A42" s="147">
        <v>27</v>
      </c>
      <c r="B42" s="148" t="s">
        <v>139</v>
      </c>
      <c r="C42" s="149" t="s">
        <v>140</v>
      </c>
      <c r="D42" s="150" t="s">
        <v>92</v>
      </c>
      <c r="E42" s="151">
        <v>12</v>
      </c>
      <c r="F42" s="175"/>
      <c r="G42" s="152">
        <f t="shared" si="16"/>
        <v>0</v>
      </c>
      <c r="H42" s="153">
        <v>5.7299999999999999E-3</v>
      </c>
      <c r="I42" s="153">
        <f t="shared" si="17"/>
        <v>6.8760000000000002E-2</v>
      </c>
      <c r="J42" s="153">
        <v>0</v>
      </c>
      <c r="K42" s="153">
        <f t="shared" si="18"/>
        <v>0</v>
      </c>
      <c r="Q42" s="146">
        <v>2</v>
      </c>
      <c r="AA42" s="122">
        <v>12</v>
      </c>
      <c r="AB42" s="122">
        <v>0</v>
      </c>
      <c r="AC42" s="122">
        <v>27</v>
      </c>
      <c r="BB42" s="122">
        <v>2</v>
      </c>
      <c r="BC42" s="122">
        <f t="shared" si="19"/>
        <v>0</v>
      </c>
      <c r="BD42" s="122">
        <f t="shared" si="20"/>
        <v>0</v>
      </c>
      <c r="BE42" s="122">
        <f t="shared" si="21"/>
        <v>0</v>
      </c>
      <c r="BF42" s="122">
        <f t="shared" si="22"/>
        <v>0</v>
      </c>
      <c r="BG42" s="122">
        <f t="shared" si="23"/>
        <v>0</v>
      </c>
    </row>
    <row r="43" spans="1:59">
      <c r="A43" s="147">
        <v>28</v>
      </c>
      <c r="B43" s="148" t="s">
        <v>141</v>
      </c>
      <c r="C43" s="149" t="s">
        <v>142</v>
      </c>
      <c r="D43" s="150" t="s">
        <v>92</v>
      </c>
      <c r="E43" s="151">
        <v>48</v>
      </c>
      <c r="F43" s="175"/>
      <c r="G43" s="152">
        <f t="shared" si="16"/>
        <v>0</v>
      </c>
      <c r="H43" s="153">
        <v>1.5980000000000001E-2</v>
      </c>
      <c r="I43" s="153">
        <f t="shared" si="17"/>
        <v>0.76704000000000006</v>
      </c>
      <c r="J43" s="153">
        <v>0</v>
      </c>
      <c r="K43" s="153">
        <f t="shared" si="18"/>
        <v>0</v>
      </c>
      <c r="Q43" s="146">
        <v>2</v>
      </c>
      <c r="AA43" s="122">
        <v>12</v>
      </c>
      <c r="AB43" s="122">
        <v>0</v>
      </c>
      <c r="AC43" s="122">
        <v>28</v>
      </c>
      <c r="BB43" s="122">
        <v>2</v>
      </c>
      <c r="BC43" s="122">
        <f t="shared" si="19"/>
        <v>0</v>
      </c>
      <c r="BD43" s="122">
        <f t="shared" si="20"/>
        <v>0</v>
      </c>
      <c r="BE43" s="122">
        <f t="shared" si="21"/>
        <v>0</v>
      </c>
      <c r="BF43" s="122">
        <f t="shared" si="22"/>
        <v>0</v>
      </c>
      <c r="BG43" s="122">
        <f t="shared" si="23"/>
        <v>0</v>
      </c>
    </row>
    <row r="44" spans="1:59">
      <c r="A44" s="147">
        <v>29</v>
      </c>
      <c r="B44" s="148" t="s">
        <v>143</v>
      </c>
      <c r="C44" s="149" t="s">
        <v>144</v>
      </c>
      <c r="D44" s="150" t="s">
        <v>92</v>
      </c>
      <c r="E44" s="151">
        <v>9</v>
      </c>
      <c r="F44" s="175"/>
      <c r="G44" s="152">
        <f t="shared" si="16"/>
        <v>0</v>
      </c>
      <c r="H44" s="153">
        <v>1.384E-2</v>
      </c>
      <c r="I44" s="153">
        <f t="shared" si="17"/>
        <v>0.12456</v>
      </c>
      <c r="J44" s="153">
        <v>0</v>
      </c>
      <c r="K44" s="153">
        <f t="shared" si="18"/>
        <v>0</v>
      </c>
      <c r="Q44" s="146">
        <v>2</v>
      </c>
      <c r="AA44" s="122">
        <v>12</v>
      </c>
      <c r="AB44" s="122">
        <v>0</v>
      </c>
      <c r="AC44" s="122">
        <v>29</v>
      </c>
      <c r="BB44" s="122">
        <v>2</v>
      </c>
      <c r="BC44" s="122">
        <f t="shared" si="19"/>
        <v>0</v>
      </c>
      <c r="BD44" s="122">
        <f t="shared" si="20"/>
        <v>0</v>
      </c>
      <c r="BE44" s="122">
        <f t="shared" si="21"/>
        <v>0</v>
      </c>
      <c r="BF44" s="122">
        <f t="shared" si="22"/>
        <v>0</v>
      </c>
      <c r="BG44" s="122">
        <f t="shared" si="23"/>
        <v>0</v>
      </c>
    </row>
    <row r="45" spans="1:59" ht="25.5">
      <c r="A45" s="147">
        <v>30</v>
      </c>
      <c r="B45" s="148" t="s">
        <v>145</v>
      </c>
      <c r="C45" s="149" t="s">
        <v>146</v>
      </c>
      <c r="D45" s="150" t="s">
        <v>92</v>
      </c>
      <c r="E45" s="151">
        <v>48</v>
      </c>
      <c r="F45" s="175"/>
      <c r="G45" s="152">
        <f t="shared" si="16"/>
        <v>0</v>
      </c>
      <c r="H45" s="153">
        <v>6.0000000000000002E-5</v>
      </c>
      <c r="I45" s="153">
        <f t="shared" si="17"/>
        <v>2.8800000000000002E-3</v>
      </c>
      <c r="J45" s="153">
        <v>0</v>
      </c>
      <c r="K45" s="153">
        <f t="shared" si="18"/>
        <v>0</v>
      </c>
      <c r="Q45" s="146">
        <v>2</v>
      </c>
      <c r="AA45" s="122">
        <v>12</v>
      </c>
      <c r="AB45" s="122">
        <v>0</v>
      </c>
      <c r="AC45" s="122">
        <v>30</v>
      </c>
      <c r="BB45" s="122">
        <v>2</v>
      </c>
      <c r="BC45" s="122">
        <f t="shared" si="19"/>
        <v>0</v>
      </c>
      <c r="BD45" s="122">
        <f t="shared" si="20"/>
        <v>0</v>
      </c>
      <c r="BE45" s="122">
        <f t="shared" si="21"/>
        <v>0</v>
      </c>
      <c r="BF45" s="122">
        <f t="shared" si="22"/>
        <v>0</v>
      </c>
      <c r="BG45" s="122">
        <f t="shared" si="23"/>
        <v>0</v>
      </c>
    </row>
    <row r="46" spans="1:59" ht="25.5">
      <c r="A46" s="147">
        <v>31</v>
      </c>
      <c r="B46" s="148" t="s">
        <v>147</v>
      </c>
      <c r="C46" s="149" t="s">
        <v>148</v>
      </c>
      <c r="D46" s="150" t="s">
        <v>92</v>
      </c>
      <c r="E46" s="151">
        <v>9</v>
      </c>
      <c r="F46" s="175"/>
      <c r="G46" s="152">
        <f t="shared" si="16"/>
        <v>0</v>
      </c>
      <c r="H46" s="153">
        <v>1.2E-4</v>
      </c>
      <c r="I46" s="153">
        <f t="shared" si="17"/>
        <v>1.08E-3</v>
      </c>
      <c r="J46" s="153">
        <v>0</v>
      </c>
      <c r="K46" s="153">
        <f t="shared" si="18"/>
        <v>0</v>
      </c>
      <c r="Q46" s="146">
        <v>2</v>
      </c>
      <c r="AA46" s="122">
        <v>12</v>
      </c>
      <c r="AB46" s="122">
        <v>0</v>
      </c>
      <c r="AC46" s="122">
        <v>31</v>
      </c>
      <c r="BB46" s="122">
        <v>2</v>
      </c>
      <c r="BC46" s="122">
        <f t="shared" si="19"/>
        <v>0</v>
      </c>
      <c r="BD46" s="122">
        <f t="shared" si="20"/>
        <v>0</v>
      </c>
      <c r="BE46" s="122">
        <f t="shared" si="21"/>
        <v>0</v>
      </c>
      <c r="BF46" s="122">
        <f t="shared" si="22"/>
        <v>0</v>
      </c>
      <c r="BG46" s="122">
        <f t="shared" si="23"/>
        <v>0</v>
      </c>
    </row>
    <row r="47" spans="1:59" ht="25.5">
      <c r="A47" s="147">
        <v>32</v>
      </c>
      <c r="B47" s="148" t="s">
        <v>149</v>
      </c>
      <c r="C47" s="149" t="s">
        <v>150</v>
      </c>
      <c r="D47" s="150" t="s">
        <v>92</v>
      </c>
      <c r="E47" s="151">
        <v>64</v>
      </c>
      <c r="F47" s="175"/>
      <c r="G47" s="152">
        <f t="shared" si="16"/>
        <v>0</v>
      </c>
      <c r="H47" s="153">
        <v>6.0000000000000002E-5</v>
      </c>
      <c r="I47" s="153">
        <f t="shared" si="17"/>
        <v>3.8400000000000001E-3</v>
      </c>
      <c r="J47" s="153">
        <v>0</v>
      </c>
      <c r="K47" s="153">
        <f t="shared" si="18"/>
        <v>0</v>
      </c>
      <c r="Q47" s="146">
        <v>2</v>
      </c>
      <c r="AA47" s="122">
        <v>12</v>
      </c>
      <c r="AB47" s="122">
        <v>0</v>
      </c>
      <c r="AC47" s="122">
        <v>32</v>
      </c>
      <c r="BB47" s="122">
        <v>2</v>
      </c>
      <c r="BC47" s="122">
        <f t="shared" si="19"/>
        <v>0</v>
      </c>
      <c r="BD47" s="122">
        <f t="shared" si="20"/>
        <v>0</v>
      </c>
      <c r="BE47" s="122">
        <f t="shared" si="21"/>
        <v>0</v>
      </c>
      <c r="BF47" s="122">
        <f t="shared" si="22"/>
        <v>0</v>
      </c>
      <c r="BG47" s="122">
        <f t="shared" si="23"/>
        <v>0</v>
      </c>
    </row>
    <row r="48" spans="1:59" ht="25.5">
      <c r="A48" s="147">
        <v>33</v>
      </c>
      <c r="B48" s="148" t="s">
        <v>151</v>
      </c>
      <c r="C48" s="149" t="s">
        <v>152</v>
      </c>
      <c r="D48" s="150" t="s">
        <v>92</v>
      </c>
      <c r="E48" s="151">
        <v>17</v>
      </c>
      <c r="F48" s="175"/>
      <c r="G48" s="152">
        <f t="shared" si="16"/>
        <v>0</v>
      </c>
      <c r="H48" s="153">
        <v>6.0000000000000002E-5</v>
      </c>
      <c r="I48" s="153">
        <f t="shared" si="17"/>
        <v>1.0200000000000001E-3</v>
      </c>
      <c r="J48" s="153">
        <v>0</v>
      </c>
      <c r="K48" s="153">
        <f t="shared" si="18"/>
        <v>0</v>
      </c>
      <c r="Q48" s="146">
        <v>2</v>
      </c>
      <c r="AA48" s="122">
        <v>12</v>
      </c>
      <c r="AB48" s="122">
        <v>0</v>
      </c>
      <c r="AC48" s="122">
        <v>33</v>
      </c>
      <c r="BB48" s="122">
        <v>2</v>
      </c>
      <c r="BC48" s="122">
        <f t="shared" si="19"/>
        <v>0</v>
      </c>
      <c r="BD48" s="122">
        <f t="shared" si="20"/>
        <v>0</v>
      </c>
      <c r="BE48" s="122">
        <f t="shared" si="21"/>
        <v>0</v>
      </c>
      <c r="BF48" s="122">
        <f t="shared" si="22"/>
        <v>0</v>
      </c>
      <c r="BG48" s="122">
        <f t="shared" si="23"/>
        <v>0</v>
      </c>
    </row>
    <row r="49" spans="1:59" ht="25.5">
      <c r="A49" s="147">
        <v>34</v>
      </c>
      <c r="B49" s="148" t="s">
        <v>153</v>
      </c>
      <c r="C49" s="149" t="s">
        <v>154</v>
      </c>
      <c r="D49" s="150" t="s">
        <v>92</v>
      </c>
      <c r="E49" s="151">
        <v>16</v>
      </c>
      <c r="F49" s="175"/>
      <c r="G49" s="152">
        <f t="shared" si="16"/>
        <v>0</v>
      </c>
      <c r="H49" s="153">
        <v>1.2E-4</v>
      </c>
      <c r="I49" s="153">
        <f t="shared" si="17"/>
        <v>1.92E-3</v>
      </c>
      <c r="J49" s="153">
        <v>0</v>
      </c>
      <c r="K49" s="153">
        <f t="shared" si="18"/>
        <v>0</v>
      </c>
      <c r="Q49" s="146">
        <v>2</v>
      </c>
      <c r="AA49" s="122">
        <v>12</v>
      </c>
      <c r="AB49" s="122">
        <v>0</v>
      </c>
      <c r="AC49" s="122">
        <v>34</v>
      </c>
      <c r="BB49" s="122">
        <v>2</v>
      </c>
      <c r="BC49" s="122">
        <f t="shared" si="19"/>
        <v>0</v>
      </c>
      <c r="BD49" s="122">
        <f t="shared" si="20"/>
        <v>0</v>
      </c>
      <c r="BE49" s="122">
        <f t="shared" si="21"/>
        <v>0</v>
      </c>
      <c r="BF49" s="122">
        <f t="shared" si="22"/>
        <v>0</v>
      </c>
      <c r="BG49" s="122">
        <f t="shared" si="23"/>
        <v>0</v>
      </c>
    </row>
    <row r="50" spans="1:59" ht="25.5">
      <c r="A50" s="147">
        <v>35</v>
      </c>
      <c r="B50" s="148" t="s">
        <v>155</v>
      </c>
      <c r="C50" s="149" t="s">
        <v>156</v>
      </c>
      <c r="D50" s="150" t="s">
        <v>92</v>
      </c>
      <c r="E50" s="151">
        <v>12</v>
      </c>
      <c r="F50" s="175"/>
      <c r="G50" s="152">
        <f t="shared" si="16"/>
        <v>0</v>
      </c>
      <c r="H50" s="153">
        <v>1.2999999999999999E-4</v>
      </c>
      <c r="I50" s="153">
        <f t="shared" si="17"/>
        <v>1.5599999999999998E-3</v>
      </c>
      <c r="J50" s="153">
        <v>0</v>
      </c>
      <c r="K50" s="153">
        <f t="shared" si="18"/>
        <v>0</v>
      </c>
      <c r="Q50" s="146">
        <v>2</v>
      </c>
      <c r="AA50" s="122">
        <v>12</v>
      </c>
      <c r="AB50" s="122">
        <v>0</v>
      </c>
      <c r="AC50" s="122">
        <v>35</v>
      </c>
      <c r="BB50" s="122">
        <v>2</v>
      </c>
      <c r="BC50" s="122">
        <f t="shared" si="19"/>
        <v>0</v>
      </c>
      <c r="BD50" s="122">
        <f t="shared" si="20"/>
        <v>0</v>
      </c>
      <c r="BE50" s="122">
        <f t="shared" si="21"/>
        <v>0</v>
      </c>
      <c r="BF50" s="122">
        <f t="shared" si="22"/>
        <v>0</v>
      </c>
      <c r="BG50" s="122">
        <f t="shared" si="23"/>
        <v>0</v>
      </c>
    </row>
    <row r="51" spans="1:59" ht="25.5">
      <c r="A51" s="147">
        <v>36</v>
      </c>
      <c r="B51" s="148" t="s">
        <v>149</v>
      </c>
      <c r="C51" s="149" t="s">
        <v>157</v>
      </c>
      <c r="D51" s="150" t="s">
        <v>92</v>
      </c>
      <c r="E51" s="151">
        <v>61</v>
      </c>
      <c r="F51" s="175"/>
      <c r="G51" s="152">
        <f t="shared" si="16"/>
        <v>0</v>
      </c>
      <c r="H51" s="153">
        <v>6.0000000000000002E-5</v>
      </c>
      <c r="I51" s="153">
        <f t="shared" si="17"/>
        <v>3.6600000000000001E-3</v>
      </c>
      <c r="J51" s="153">
        <v>0</v>
      </c>
      <c r="K51" s="153">
        <f t="shared" si="18"/>
        <v>0</v>
      </c>
      <c r="Q51" s="146">
        <v>2</v>
      </c>
      <c r="AA51" s="122">
        <v>12</v>
      </c>
      <c r="AB51" s="122">
        <v>0</v>
      </c>
      <c r="AC51" s="122">
        <v>36</v>
      </c>
      <c r="BB51" s="122">
        <v>2</v>
      </c>
      <c r="BC51" s="122">
        <f t="shared" si="19"/>
        <v>0</v>
      </c>
      <c r="BD51" s="122">
        <f t="shared" si="20"/>
        <v>0</v>
      </c>
      <c r="BE51" s="122">
        <f t="shared" si="21"/>
        <v>0</v>
      </c>
      <c r="BF51" s="122">
        <f t="shared" si="22"/>
        <v>0</v>
      </c>
      <c r="BG51" s="122">
        <f t="shared" si="23"/>
        <v>0</v>
      </c>
    </row>
    <row r="52" spans="1:59" ht="25.5">
      <c r="A52" s="147">
        <v>37</v>
      </c>
      <c r="B52" s="148" t="s">
        <v>151</v>
      </c>
      <c r="C52" s="149" t="s">
        <v>158</v>
      </c>
      <c r="D52" s="150" t="s">
        <v>92</v>
      </c>
      <c r="E52" s="151">
        <v>15</v>
      </c>
      <c r="F52" s="175"/>
      <c r="G52" s="152">
        <f t="shared" si="16"/>
        <v>0</v>
      </c>
      <c r="H52" s="153">
        <v>6.0000000000000002E-5</v>
      </c>
      <c r="I52" s="153">
        <f t="shared" si="17"/>
        <v>8.9999999999999998E-4</v>
      </c>
      <c r="J52" s="153">
        <v>0</v>
      </c>
      <c r="K52" s="153">
        <f t="shared" si="18"/>
        <v>0</v>
      </c>
      <c r="Q52" s="146">
        <v>2</v>
      </c>
      <c r="AA52" s="122">
        <v>12</v>
      </c>
      <c r="AB52" s="122">
        <v>0</v>
      </c>
      <c r="AC52" s="122">
        <v>37</v>
      </c>
      <c r="BB52" s="122">
        <v>2</v>
      </c>
      <c r="BC52" s="122">
        <f t="shared" si="19"/>
        <v>0</v>
      </c>
      <c r="BD52" s="122">
        <f t="shared" si="20"/>
        <v>0</v>
      </c>
      <c r="BE52" s="122">
        <f t="shared" si="21"/>
        <v>0</v>
      </c>
      <c r="BF52" s="122">
        <f t="shared" si="22"/>
        <v>0</v>
      </c>
      <c r="BG52" s="122">
        <f t="shared" si="23"/>
        <v>0</v>
      </c>
    </row>
    <row r="53" spans="1:59">
      <c r="A53" s="147">
        <v>38</v>
      </c>
      <c r="B53" s="148" t="s">
        <v>159</v>
      </c>
      <c r="C53" s="149" t="s">
        <v>160</v>
      </c>
      <c r="D53" s="150" t="s">
        <v>120</v>
      </c>
      <c r="E53" s="151">
        <v>2</v>
      </c>
      <c r="F53" s="175"/>
      <c r="G53" s="152">
        <f t="shared" si="16"/>
        <v>0</v>
      </c>
      <c r="H53" s="153">
        <v>2.4000000000000001E-4</v>
      </c>
      <c r="I53" s="153">
        <f t="shared" si="17"/>
        <v>4.8000000000000001E-4</v>
      </c>
      <c r="J53" s="153">
        <v>0</v>
      </c>
      <c r="K53" s="153">
        <f t="shared" si="18"/>
        <v>0</v>
      </c>
      <c r="Q53" s="146">
        <v>2</v>
      </c>
      <c r="AA53" s="122">
        <v>12</v>
      </c>
      <c r="AB53" s="122">
        <v>0</v>
      </c>
      <c r="AC53" s="122">
        <v>38</v>
      </c>
      <c r="BB53" s="122">
        <v>2</v>
      </c>
      <c r="BC53" s="122">
        <f t="shared" si="19"/>
        <v>0</v>
      </c>
      <c r="BD53" s="122">
        <f t="shared" si="20"/>
        <v>0</v>
      </c>
      <c r="BE53" s="122">
        <f t="shared" si="21"/>
        <v>0</v>
      </c>
      <c r="BF53" s="122">
        <f t="shared" si="22"/>
        <v>0</v>
      </c>
      <c r="BG53" s="122">
        <f t="shared" si="23"/>
        <v>0</v>
      </c>
    </row>
    <row r="54" spans="1:59">
      <c r="A54" s="147">
        <v>39</v>
      </c>
      <c r="B54" s="148" t="s">
        <v>161</v>
      </c>
      <c r="C54" s="149" t="s">
        <v>162</v>
      </c>
      <c r="D54" s="150" t="s">
        <v>120</v>
      </c>
      <c r="E54" s="151">
        <v>4</v>
      </c>
      <c r="F54" s="175"/>
      <c r="G54" s="152">
        <f t="shared" si="16"/>
        <v>0</v>
      </c>
      <c r="H54" s="153">
        <v>3.8000000000000002E-4</v>
      </c>
      <c r="I54" s="153">
        <f t="shared" si="17"/>
        <v>1.5200000000000001E-3</v>
      </c>
      <c r="J54" s="153">
        <v>0</v>
      </c>
      <c r="K54" s="153">
        <f t="shared" si="18"/>
        <v>0</v>
      </c>
      <c r="Q54" s="146">
        <v>2</v>
      </c>
      <c r="AA54" s="122">
        <v>12</v>
      </c>
      <c r="AB54" s="122">
        <v>0</v>
      </c>
      <c r="AC54" s="122">
        <v>39</v>
      </c>
      <c r="BB54" s="122">
        <v>2</v>
      </c>
      <c r="BC54" s="122">
        <f t="shared" si="19"/>
        <v>0</v>
      </c>
      <c r="BD54" s="122">
        <f t="shared" si="20"/>
        <v>0</v>
      </c>
      <c r="BE54" s="122">
        <f t="shared" si="21"/>
        <v>0</v>
      </c>
      <c r="BF54" s="122">
        <f t="shared" si="22"/>
        <v>0</v>
      </c>
      <c r="BG54" s="122">
        <f t="shared" si="23"/>
        <v>0</v>
      </c>
    </row>
    <row r="55" spans="1:59">
      <c r="A55" s="147">
        <v>40</v>
      </c>
      <c r="B55" s="148" t="s">
        <v>163</v>
      </c>
      <c r="C55" s="149" t="s">
        <v>164</v>
      </c>
      <c r="D55" s="150" t="s">
        <v>120</v>
      </c>
      <c r="E55" s="151">
        <v>1</v>
      </c>
      <c r="F55" s="175"/>
      <c r="G55" s="152">
        <f t="shared" si="16"/>
        <v>0</v>
      </c>
      <c r="H55" s="153">
        <v>6.0999999999999997E-4</v>
      </c>
      <c r="I55" s="153">
        <f t="shared" si="17"/>
        <v>6.0999999999999997E-4</v>
      </c>
      <c r="J55" s="153">
        <v>0</v>
      </c>
      <c r="K55" s="153">
        <f t="shared" si="18"/>
        <v>0</v>
      </c>
      <c r="Q55" s="146">
        <v>2</v>
      </c>
      <c r="AA55" s="122">
        <v>12</v>
      </c>
      <c r="AB55" s="122">
        <v>0</v>
      </c>
      <c r="AC55" s="122">
        <v>40</v>
      </c>
      <c r="BB55" s="122">
        <v>2</v>
      </c>
      <c r="BC55" s="122">
        <f t="shared" si="19"/>
        <v>0</v>
      </c>
      <c r="BD55" s="122">
        <f t="shared" si="20"/>
        <v>0</v>
      </c>
      <c r="BE55" s="122">
        <f t="shared" si="21"/>
        <v>0</v>
      </c>
      <c r="BF55" s="122">
        <f t="shared" si="22"/>
        <v>0</v>
      </c>
      <c r="BG55" s="122">
        <f t="shared" si="23"/>
        <v>0</v>
      </c>
    </row>
    <row r="56" spans="1:59">
      <c r="A56" s="147">
        <v>41</v>
      </c>
      <c r="B56" s="148" t="s">
        <v>165</v>
      </c>
      <c r="C56" s="149" t="s">
        <v>166</v>
      </c>
      <c r="D56" s="150" t="s">
        <v>120</v>
      </c>
      <c r="E56" s="151">
        <v>1</v>
      </c>
      <c r="F56" s="175"/>
      <c r="G56" s="152">
        <f t="shared" si="16"/>
        <v>0</v>
      </c>
      <c r="H56" s="153">
        <v>8.8999999999999995E-4</v>
      </c>
      <c r="I56" s="153">
        <f t="shared" si="17"/>
        <v>8.8999999999999995E-4</v>
      </c>
      <c r="J56" s="153">
        <v>0</v>
      </c>
      <c r="K56" s="153">
        <f t="shared" si="18"/>
        <v>0</v>
      </c>
      <c r="Q56" s="146">
        <v>2</v>
      </c>
      <c r="AA56" s="122">
        <v>12</v>
      </c>
      <c r="AB56" s="122">
        <v>0</v>
      </c>
      <c r="AC56" s="122">
        <v>41</v>
      </c>
      <c r="BB56" s="122">
        <v>2</v>
      </c>
      <c r="BC56" s="122">
        <f t="shared" si="19"/>
        <v>0</v>
      </c>
      <c r="BD56" s="122">
        <f t="shared" si="20"/>
        <v>0</v>
      </c>
      <c r="BE56" s="122">
        <f t="shared" si="21"/>
        <v>0</v>
      </c>
      <c r="BF56" s="122">
        <f t="shared" si="22"/>
        <v>0</v>
      </c>
      <c r="BG56" s="122">
        <f t="shared" si="23"/>
        <v>0</v>
      </c>
    </row>
    <row r="57" spans="1:59">
      <c r="A57" s="147">
        <v>42</v>
      </c>
      <c r="B57" s="148" t="s">
        <v>167</v>
      </c>
      <c r="C57" s="149" t="s">
        <v>168</v>
      </c>
      <c r="D57" s="150" t="s">
        <v>120</v>
      </c>
      <c r="E57" s="151">
        <v>1</v>
      </c>
      <c r="F57" s="175"/>
      <c r="G57" s="152">
        <f t="shared" si="16"/>
        <v>0</v>
      </c>
      <c r="H57" s="153">
        <v>2.5999999999999998E-4</v>
      </c>
      <c r="I57" s="153">
        <f t="shared" si="17"/>
        <v>2.5999999999999998E-4</v>
      </c>
      <c r="J57" s="153">
        <v>0</v>
      </c>
      <c r="K57" s="153">
        <f t="shared" si="18"/>
        <v>0</v>
      </c>
      <c r="Q57" s="146">
        <v>2</v>
      </c>
      <c r="AA57" s="122">
        <v>12</v>
      </c>
      <c r="AB57" s="122">
        <v>0</v>
      </c>
      <c r="AC57" s="122">
        <v>42</v>
      </c>
      <c r="BB57" s="122">
        <v>2</v>
      </c>
      <c r="BC57" s="122">
        <f t="shared" si="19"/>
        <v>0</v>
      </c>
      <c r="BD57" s="122">
        <f t="shared" si="20"/>
        <v>0</v>
      </c>
      <c r="BE57" s="122">
        <f t="shared" si="21"/>
        <v>0</v>
      </c>
      <c r="BF57" s="122">
        <f t="shared" si="22"/>
        <v>0</v>
      </c>
      <c r="BG57" s="122">
        <f t="shared" si="23"/>
        <v>0</v>
      </c>
    </row>
    <row r="58" spans="1:59">
      <c r="A58" s="147">
        <v>43</v>
      </c>
      <c r="B58" s="148" t="s">
        <v>169</v>
      </c>
      <c r="C58" s="149" t="s">
        <v>170</v>
      </c>
      <c r="D58" s="150" t="s">
        <v>120</v>
      </c>
      <c r="E58" s="151">
        <v>2</v>
      </c>
      <c r="F58" s="175"/>
      <c r="G58" s="152">
        <f t="shared" si="16"/>
        <v>0</v>
      </c>
      <c r="H58" s="153">
        <v>5.6999999999999998E-4</v>
      </c>
      <c r="I58" s="153">
        <f t="shared" si="17"/>
        <v>1.14E-3</v>
      </c>
      <c r="J58" s="153">
        <v>0</v>
      </c>
      <c r="K58" s="153">
        <f t="shared" si="18"/>
        <v>0</v>
      </c>
      <c r="Q58" s="146">
        <v>2</v>
      </c>
      <c r="AA58" s="122">
        <v>12</v>
      </c>
      <c r="AB58" s="122">
        <v>0</v>
      </c>
      <c r="AC58" s="122">
        <v>43</v>
      </c>
      <c r="BB58" s="122">
        <v>2</v>
      </c>
      <c r="BC58" s="122">
        <f t="shared" si="19"/>
        <v>0</v>
      </c>
      <c r="BD58" s="122">
        <f t="shared" si="20"/>
        <v>0</v>
      </c>
      <c r="BE58" s="122">
        <f t="shared" si="21"/>
        <v>0</v>
      </c>
      <c r="BF58" s="122">
        <f t="shared" si="22"/>
        <v>0</v>
      </c>
      <c r="BG58" s="122">
        <f t="shared" si="23"/>
        <v>0</v>
      </c>
    </row>
    <row r="59" spans="1:59">
      <c r="A59" s="147">
        <v>44</v>
      </c>
      <c r="B59" s="148" t="s">
        <v>171</v>
      </c>
      <c r="C59" s="149" t="s">
        <v>172</v>
      </c>
      <c r="D59" s="150" t="s">
        <v>120</v>
      </c>
      <c r="E59" s="151">
        <v>3</v>
      </c>
      <c r="F59" s="175"/>
      <c r="G59" s="152">
        <f t="shared" si="16"/>
        <v>0</v>
      </c>
      <c r="H59" s="153">
        <v>8.0000000000000004E-4</v>
      </c>
      <c r="I59" s="153">
        <f t="shared" si="17"/>
        <v>2.4000000000000002E-3</v>
      </c>
      <c r="J59" s="153">
        <v>0</v>
      </c>
      <c r="K59" s="153">
        <f t="shared" si="18"/>
        <v>0</v>
      </c>
      <c r="Q59" s="146">
        <v>2</v>
      </c>
      <c r="AA59" s="122">
        <v>12</v>
      </c>
      <c r="AB59" s="122">
        <v>0</v>
      </c>
      <c r="AC59" s="122">
        <v>44</v>
      </c>
      <c r="BB59" s="122">
        <v>2</v>
      </c>
      <c r="BC59" s="122">
        <f t="shared" si="19"/>
        <v>0</v>
      </c>
      <c r="BD59" s="122">
        <f t="shared" si="20"/>
        <v>0</v>
      </c>
      <c r="BE59" s="122">
        <f t="shared" si="21"/>
        <v>0</v>
      </c>
      <c r="BF59" s="122">
        <f t="shared" si="22"/>
        <v>0</v>
      </c>
      <c r="BG59" s="122">
        <f t="shared" si="23"/>
        <v>0</v>
      </c>
    </row>
    <row r="60" spans="1:59">
      <c r="A60" s="147">
        <v>45</v>
      </c>
      <c r="B60" s="148" t="s">
        <v>173</v>
      </c>
      <c r="C60" s="149" t="s">
        <v>174</v>
      </c>
      <c r="D60" s="150" t="s">
        <v>120</v>
      </c>
      <c r="E60" s="151">
        <v>1</v>
      </c>
      <c r="F60" s="175"/>
      <c r="G60" s="152">
        <f t="shared" si="16"/>
        <v>0</v>
      </c>
      <c r="H60" s="153">
        <v>2.7E-4</v>
      </c>
      <c r="I60" s="153">
        <f t="shared" si="17"/>
        <v>2.7E-4</v>
      </c>
      <c r="J60" s="153">
        <v>0</v>
      </c>
      <c r="K60" s="153">
        <f t="shared" si="18"/>
        <v>0</v>
      </c>
      <c r="Q60" s="146">
        <v>2</v>
      </c>
      <c r="AA60" s="122">
        <v>12</v>
      </c>
      <c r="AB60" s="122">
        <v>0</v>
      </c>
      <c r="AC60" s="122">
        <v>45</v>
      </c>
      <c r="BB60" s="122">
        <v>2</v>
      </c>
      <c r="BC60" s="122">
        <f t="shared" si="19"/>
        <v>0</v>
      </c>
      <c r="BD60" s="122">
        <f t="shared" si="20"/>
        <v>0</v>
      </c>
      <c r="BE60" s="122">
        <f t="shared" si="21"/>
        <v>0</v>
      </c>
      <c r="BF60" s="122">
        <f t="shared" si="22"/>
        <v>0</v>
      </c>
      <c r="BG60" s="122">
        <f t="shared" si="23"/>
        <v>0</v>
      </c>
    </row>
    <row r="61" spans="1:59">
      <c r="A61" s="147">
        <v>46</v>
      </c>
      <c r="B61" s="148" t="s">
        <v>175</v>
      </c>
      <c r="C61" s="149" t="s">
        <v>176</v>
      </c>
      <c r="D61" s="150" t="s">
        <v>120</v>
      </c>
      <c r="E61" s="151">
        <v>1</v>
      </c>
      <c r="F61" s="175"/>
      <c r="G61" s="152">
        <f t="shared" si="16"/>
        <v>0</v>
      </c>
      <c r="H61" s="153">
        <v>3.5E-4</v>
      </c>
      <c r="I61" s="153">
        <f t="shared" si="17"/>
        <v>3.5E-4</v>
      </c>
      <c r="J61" s="153">
        <v>0</v>
      </c>
      <c r="K61" s="153">
        <f t="shared" si="18"/>
        <v>0</v>
      </c>
      <c r="Q61" s="146">
        <v>2</v>
      </c>
      <c r="AA61" s="122">
        <v>12</v>
      </c>
      <c r="AB61" s="122">
        <v>0</v>
      </c>
      <c r="AC61" s="122">
        <v>46</v>
      </c>
      <c r="BB61" s="122">
        <v>2</v>
      </c>
      <c r="BC61" s="122">
        <f t="shared" si="19"/>
        <v>0</v>
      </c>
      <c r="BD61" s="122">
        <f t="shared" si="20"/>
        <v>0</v>
      </c>
      <c r="BE61" s="122">
        <f t="shared" si="21"/>
        <v>0</v>
      </c>
      <c r="BF61" s="122">
        <f t="shared" si="22"/>
        <v>0</v>
      </c>
      <c r="BG61" s="122">
        <f t="shared" si="23"/>
        <v>0</v>
      </c>
    </row>
    <row r="62" spans="1:59">
      <c r="A62" s="147">
        <v>47</v>
      </c>
      <c r="B62" s="148" t="s">
        <v>177</v>
      </c>
      <c r="C62" s="149" t="s">
        <v>178</v>
      </c>
      <c r="D62" s="150" t="s">
        <v>120</v>
      </c>
      <c r="E62" s="151">
        <v>1</v>
      </c>
      <c r="F62" s="175"/>
      <c r="G62" s="152">
        <f t="shared" si="16"/>
        <v>0</v>
      </c>
      <c r="H62" s="153">
        <v>4.0000000000000002E-4</v>
      </c>
      <c r="I62" s="153">
        <f t="shared" si="17"/>
        <v>4.0000000000000002E-4</v>
      </c>
      <c r="J62" s="153">
        <v>0</v>
      </c>
      <c r="K62" s="153">
        <f t="shared" si="18"/>
        <v>0</v>
      </c>
      <c r="Q62" s="146">
        <v>2</v>
      </c>
      <c r="AA62" s="122">
        <v>12</v>
      </c>
      <c r="AB62" s="122">
        <v>0</v>
      </c>
      <c r="AC62" s="122">
        <v>47</v>
      </c>
      <c r="BB62" s="122">
        <v>2</v>
      </c>
      <c r="BC62" s="122">
        <f t="shared" si="19"/>
        <v>0</v>
      </c>
      <c r="BD62" s="122">
        <f t="shared" si="20"/>
        <v>0</v>
      </c>
      <c r="BE62" s="122">
        <f t="shared" si="21"/>
        <v>0</v>
      </c>
      <c r="BF62" s="122">
        <f t="shared" si="22"/>
        <v>0</v>
      </c>
      <c r="BG62" s="122">
        <f t="shared" si="23"/>
        <v>0</v>
      </c>
    </row>
    <row r="63" spans="1:59">
      <c r="A63" s="147">
        <v>48</v>
      </c>
      <c r="B63" s="148" t="s">
        <v>179</v>
      </c>
      <c r="C63" s="149" t="s">
        <v>180</v>
      </c>
      <c r="D63" s="150" t="s">
        <v>120</v>
      </c>
      <c r="E63" s="151">
        <v>1</v>
      </c>
      <c r="F63" s="175"/>
      <c r="G63" s="152">
        <f t="shared" si="16"/>
        <v>0</v>
      </c>
      <c r="H63" s="153">
        <v>6.9999999999999999E-4</v>
      </c>
      <c r="I63" s="153">
        <f t="shared" si="17"/>
        <v>6.9999999999999999E-4</v>
      </c>
      <c r="J63" s="153">
        <v>0</v>
      </c>
      <c r="K63" s="153">
        <f t="shared" si="18"/>
        <v>0</v>
      </c>
      <c r="Q63" s="146">
        <v>2</v>
      </c>
      <c r="AA63" s="122">
        <v>12</v>
      </c>
      <c r="AB63" s="122">
        <v>0</v>
      </c>
      <c r="AC63" s="122">
        <v>48</v>
      </c>
      <c r="BB63" s="122">
        <v>2</v>
      </c>
      <c r="BC63" s="122">
        <f t="shared" si="19"/>
        <v>0</v>
      </c>
      <c r="BD63" s="122">
        <f t="shared" si="20"/>
        <v>0</v>
      </c>
      <c r="BE63" s="122">
        <f t="shared" si="21"/>
        <v>0</v>
      </c>
      <c r="BF63" s="122">
        <f t="shared" si="22"/>
        <v>0</v>
      </c>
      <c r="BG63" s="122">
        <f t="shared" si="23"/>
        <v>0</v>
      </c>
    </row>
    <row r="64" spans="1:59">
      <c r="A64" s="147">
        <v>49</v>
      </c>
      <c r="B64" s="148" t="s">
        <v>181</v>
      </c>
      <c r="C64" s="149" t="s">
        <v>182</v>
      </c>
      <c r="D64" s="150" t="s">
        <v>120</v>
      </c>
      <c r="E64" s="151">
        <v>4</v>
      </c>
      <c r="F64" s="175"/>
      <c r="G64" s="152">
        <f t="shared" si="16"/>
        <v>0</v>
      </c>
      <c r="H64" s="153">
        <v>1.9000000000000001E-4</v>
      </c>
      <c r="I64" s="153">
        <f t="shared" si="17"/>
        <v>7.6000000000000004E-4</v>
      </c>
      <c r="J64" s="153">
        <v>0</v>
      </c>
      <c r="K64" s="153">
        <f t="shared" si="18"/>
        <v>0</v>
      </c>
      <c r="Q64" s="146">
        <v>2</v>
      </c>
      <c r="AA64" s="122">
        <v>12</v>
      </c>
      <c r="AB64" s="122">
        <v>0</v>
      </c>
      <c r="AC64" s="122">
        <v>49</v>
      </c>
      <c r="BB64" s="122">
        <v>2</v>
      </c>
      <c r="BC64" s="122">
        <f t="shared" si="19"/>
        <v>0</v>
      </c>
      <c r="BD64" s="122">
        <f t="shared" si="20"/>
        <v>0</v>
      </c>
      <c r="BE64" s="122">
        <f t="shared" si="21"/>
        <v>0</v>
      </c>
      <c r="BF64" s="122">
        <f t="shared" si="22"/>
        <v>0</v>
      </c>
      <c r="BG64" s="122">
        <f t="shared" si="23"/>
        <v>0</v>
      </c>
    </row>
    <row r="65" spans="1:59">
      <c r="A65" s="147">
        <v>50</v>
      </c>
      <c r="B65" s="148" t="s">
        <v>183</v>
      </c>
      <c r="C65" s="149" t="s">
        <v>184</v>
      </c>
      <c r="D65" s="150" t="s">
        <v>120</v>
      </c>
      <c r="E65" s="151">
        <v>1</v>
      </c>
      <c r="F65" s="175"/>
      <c r="G65" s="152">
        <f t="shared" si="16"/>
        <v>0</v>
      </c>
      <c r="H65" s="153">
        <v>1.8000000000000001E-4</v>
      </c>
      <c r="I65" s="153">
        <f t="shared" si="17"/>
        <v>1.8000000000000001E-4</v>
      </c>
      <c r="J65" s="153">
        <v>0</v>
      </c>
      <c r="K65" s="153">
        <f t="shared" si="18"/>
        <v>0</v>
      </c>
      <c r="Q65" s="146">
        <v>2</v>
      </c>
      <c r="AA65" s="122">
        <v>12</v>
      </c>
      <c r="AB65" s="122">
        <v>0</v>
      </c>
      <c r="AC65" s="122">
        <v>50</v>
      </c>
      <c r="BB65" s="122">
        <v>2</v>
      </c>
      <c r="BC65" s="122">
        <f t="shared" si="19"/>
        <v>0</v>
      </c>
      <c r="BD65" s="122">
        <f t="shared" si="20"/>
        <v>0</v>
      </c>
      <c r="BE65" s="122">
        <f t="shared" si="21"/>
        <v>0</v>
      </c>
      <c r="BF65" s="122">
        <f t="shared" si="22"/>
        <v>0</v>
      </c>
      <c r="BG65" s="122">
        <f t="shared" si="23"/>
        <v>0</v>
      </c>
    </row>
    <row r="66" spans="1:59">
      <c r="A66" s="147">
        <v>51</v>
      </c>
      <c r="B66" s="148" t="s">
        <v>177</v>
      </c>
      <c r="C66" s="149" t="s">
        <v>185</v>
      </c>
      <c r="D66" s="150" t="s">
        <v>120</v>
      </c>
      <c r="E66" s="151">
        <v>1</v>
      </c>
      <c r="F66" s="175"/>
      <c r="G66" s="152">
        <f t="shared" si="16"/>
        <v>0</v>
      </c>
      <c r="H66" s="153">
        <v>4.0000000000000002E-4</v>
      </c>
      <c r="I66" s="153">
        <f t="shared" si="17"/>
        <v>4.0000000000000002E-4</v>
      </c>
      <c r="J66" s="153">
        <v>0</v>
      </c>
      <c r="K66" s="153">
        <f t="shared" si="18"/>
        <v>0</v>
      </c>
      <c r="Q66" s="146">
        <v>2</v>
      </c>
      <c r="AA66" s="122">
        <v>12</v>
      </c>
      <c r="AB66" s="122">
        <v>0</v>
      </c>
      <c r="AC66" s="122">
        <v>51</v>
      </c>
      <c r="BB66" s="122">
        <v>2</v>
      </c>
      <c r="BC66" s="122">
        <f t="shared" si="19"/>
        <v>0</v>
      </c>
      <c r="BD66" s="122">
        <f t="shared" si="20"/>
        <v>0</v>
      </c>
      <c r="BE66" s="122">
        <f t="shared" si="21"/>
        <v>0</v>
      </c>
      <c r="BF66" s="122">
        <f t="shared" si="22"/>
        <v>0</v>
      </c>
      <c r="BG66" s="122">
        <f t="shared" si="23"/>
        <v>0</v>
      </c>
    </row>
    <row r="67" spans="1:59">
      <c r="A67" s="147">
        <v>52</v>
      </c>
      <c r="B67" s="148" t="s">
        <v>186</v>
      </c>
      <c r="C67" s="149" t="s">
        <v>187</v>
      </c>
      <c r="D67" s="150" t="s">
        <v>120</v>
      </c>
      <c r="E67" s="151">
        <v>26</v>
      </c>
      <c r="F67" s="175"/>
      <c r="G67" s="152">
        <f t="shared" si="16"/>
        <v>0</v>
      </c>
      <c r="H67" s="153">
        <v>1.2999999999999999E-3</v>
      </c>
      <c r="I67" s="153">
        <f t="shared" si="17"/>
        <v>3.3799999999999997E-2</v>
      </c>
      <c r="J67" s="153">
        <v>0</v>
      </c>
      <c r="K67" s="153">
        <f t="shared" si="18"/>
        <v>0</v>
      </c>
      <c r="Q67" s="146">
        <v>2</v>
      </c>
      <c r="AA67" s="122">
        <v>12</v>
      </c>
      <c r="AB67" s="122">
        <v>0</v>
      </c>
      <c r="AC67" s="122">
        <v>52</v>
      </c>
      <c r="BB67" s="122">
        <v>2</v>
      </c>
      <c r="BC67" s="122">
        <f t="shared" si="19"/>
        <v>0</v>
      </c>
      <c r="BD67" s="122">
        <f t="shared" si="20"/>
        <v>0</v>
      </c>
      <c r="BE67" s="122">
        <f t="shared" si="21"/>
        <v>0</v>
      </c>
      <c r="BF67" s="122">
        <f t="shared" si="22"/>
        <v>0</v>
      </c>
      <c r="BG67" s="122">
        <f t="shared" si="23"/>
        <v>0</v>
      </c>
    </row>
    <row r="68" spans="1:59">
      <c r="A68" s="147">
        <v>53</v>
      </c>
      <c r="B68" s="148" t="s">
        <v>188</v>
      </c>
      <c r="C68" s="149" t="s">
        <v>189</v>
      </c>
      <c r="D68" s="150" t="s">
        <v>120</v>
      </c>
      <c r="E68" s="151">
        <v>3</v>
      </c>
      <c r="F68" s="175"/>
      <c r="G68" s="152">
        <f t="shared" si="16"/>
        <v>0</v>
      </c>
      <c r="H68" s="153">
        <v>0</v>
      </c>
      <c r="I68" s="153">
        <f t="shared" si="17"/>
        <v>0</v>
      </c>
      <c r="J68" s="153">
        <v>0</v>
      </c>
      <c r="K68" s="153">
        <f t="shared" si="18"/>
        <v>0</v>
      </c>
      <c r="Q68" s="146">
        <v>2</v>
      </c>
      <c r="AA68" s="122">
        <v>12</v>
      </c>
      <c r="AB68" s="122">
        <v>0</v>
      </c>
      <c r="AC68" s="122">
        <v>53</v>
      </c>
      <c r="BB68" s="122">
        <v>2</v>
      </c>
      <c r="BC68" s="122">
        <f t="shared" si="19"/>
        <v>0</v>
      </c>
      <c r="BD68" s="122">
        <f t="shared" si="20"/>
        <v>0</v>
      </c>
      <c r="BE68" s="122">
        <f t="shared" si="21"/>
        <v>0</v>
      </c>
      <c r="BF68" s="122">
        <f t="shared" si="22"/>
        <v>0</v>
      </c>
      <c r="BG68" s="122">
        <f t="shared" si="23"/>
        <v>0</v>
      </c>
    </row>
    <row r="69" spans="1:59">
      <c r="A69" s="147">
        <v>54</v>
      </c>
      <c r="B69" s="148" t="s">
        <v>190</v>
      </c>
      <c r="C69" s="149" t="s">
        <v>191</v>
      </c>
      <c r="D69" s="150" t="s">
        <v>120</v>
      </c>
      <c r="E69" s="151">
        <v>1</v>
      </c>
      <c r="F69" s="175"/>
      <c r="G69" s="152">
        <f t="shared" si="16"/>
        <v>0</v>
      </c>
      <c r="H69" s="153">
        <v>3.9399999999999999E-3</v>
      </c>
      <c r="I69" s="153">
        <f t="shared" si="17"/>
        <v>3.9399999999999999E-3</v>
      </c>
      <c r="J69" s="153">
        <v>0</v>
      </c>
      <c r="K69" s="153">
        <f t="shared" si="18"/>
        <v>0</v>
      </c>
      <c r="Q69" s="146">
        <v>2</v>
      </c>
      <c r="AA69" s="122">
        <v>12</v>
      </c>
      <c r="AB69" s="122">
        <v>0</v>
      </c>
      <c r="AC69" s="122">
        <v>54</v>
      </c>
      <c r="BB69" s="122">
        <v>2</v>
      </c>
      <c r="BC69" s="122">
        <f t="shared" si="19"/>
        <v>0</v>
      </c>
      <c r="BD69" s="122">
        <f t="shared" si="20"/>
        <v>0</v>
      </c>
      <c r="BE69" s="122">
        <f t="shared" si="21"/>
        <v>0</v>
      </c>
      <c r="BF69" s="122">
        <f t="shared" si="22"/>
        <v>0</v>
      </c>
      <c r="BG69" s="122">
        <f t="shared" si="23"/>
        <v>0</v>
      </c>
    </row>
    <row r="70" spans="1:59">
      <c r="A70" s="147">
        <v>55</v>
      </c>
      <c r="B70" s="148" t="s">
        <v>192</v>
      </c>
      <c r="C70" s="149" t="s">
        <v>193</v>
      </c>
      <c r="D70" s="150" t="s">
        <v>120</v>
      </c>
      <c r="E70" s="151">
        <v>1</v>
      </c>
      <c r="F70" s="175"/>
      <c r="G70" s="152">
        <f t="shared" si="16"/>
        <v>0</v>
      </c>
      <c r="H70" s="153">
        <v>5.7800000000000004E-3</v>
      </c>
      <c r="I70" s="153">
        <f t="shared" si="17"/>
        <v>5.7800000000000004E-3</v>
      </c>
      <c r="J70" s="153">
        <v>0</v>
      </c>
      <c r="K70" s="153">
        <f t="shared" si="18"/>
        <v>0</v>
      </c>
      <c r="Q70" s="146">
        <v>2</v>
      </c>
      <c r="AA70" s="122">
        <v>12</v>
      </c>
      <c r="AB70" s="122">
        <v>0</v>
      </c>
      <c r="AC70" s="122">
        <v>55</v>
      </c>
      <c r="BB70" s="122">
        <v>2</v>
      </c>
      <c r="BC70" s="122">
        <f t="shared" si="19"/>
        <v>0</v>
      </c>
      <c r="BD70" s="122">
        <f t="shared" si="20"/>
        <v>0</v>
      </c>
      <c r="BE70" s="122">
        <f t="shared" si="21"/>
        <v>0</v>
      </c>
      <c r="BF70" s="122">
        <f t="shared" si="22"/>
        <v>0</v>
      </c>
      <c r="BG70" s="122">
        <f t="shared" si="23"/>
        <v>0</v>
      </c>
    </row>
    <row r="71" spans="1:59">
      <c r="A71" s="147">
        <v>56</v>
      </c>
      <c r="B71" s="148" t="s">
        <v>194</v>
      </c>
      <c r="C71" s="149" t="s">
        <v>195</v>
      </c>
      <c r="D71" s="150" t="s">
        <v>120</v>
      </c>
      <c r="E71" s="151">
        <v>1</v>
      </c>
      <c r="F71" s="175"/>
      <c r="G71" s="152">
        <f t="shared" si="16"/>
        <v>0</v>
      </c>
      <c r="H71" s="153">
        <v>2.3999999999999998E-3</v>
      </c>
      <c r="I71" s="153">
        <f t="shared" si="17"/>
        <v>2.3999999999999998E-3</v>
      </c>
      <c r="J71" s="153">
        <v>0</v>
      </c>
      <c r="K71" s="153">
        <f t="shared" si="18"/>
        <v>0</v>
      </c>
      <c r="Q71" s="146">
        <v>2</v>
      </c>
      <c r="AA71" s="122">
        <v>12</v>
      </c>
      <c r="AB71" s="122">
        <v>1</v>
      </c>
      <c r="AC71" s="122">
        <v>56</v>
      </c>
      <c r="BB71" s="122">
        <v>2</v>
      </c>
      <c r="BC71" s="122">
        <f t="shared" si="19"/>
        <v>0</v>
      </c>
      <c r="BD71" s="122">
        <f t="shared" si="20"/>
        <v>0</v>
      </c>
      <c r="BE71" s="122">
        <f t="shared" si="21"/>
        <v>0</v>
      </c>
      <c r="BF71" s="122">
        <f t="shared" si="22"/>
        <v>0</v>
      </c>
      <c r="BG71" s="122">
        <f t="shared" si="23"/>
        <v>0</v>
      </c>
    </row>
    <row r="72" spans="1:59">
      <c r="A72" s="147">
        <v>57</v>
      </c>
      <c r="B72" s="148" t="s">
        <v>196</v>
      </c>
      <c r="C72" s="149" t="s">
        <v>197</v>
      </c>
      <c r="D72" s="150" t="s">
        <v>120</v>
      </c>
      <c r="E72" s="151">
        <v>1</v>
      </c>
      <c r="F72" s="175"/>
      <c r="G72" s="152">
        <f t="shared" si="16"/>
        <v>0</v>
      </c>
      <c r="H72" s="153">
        <v>2.8E-3</v>
      </c>
      <c r="I72" s="153">
        <f t="shared" si="17"/>
        <v>2.8E-3</v>
      </c>
      <c r="J72" s="153">
        <v>0</v>
      </c>
      <c r="K72" s="153">
        <f t="shared" si="18"/>
        <v>0</v>
      </c>
      <c r="Q72" s="146">
        <v>2</v>
      </c>
      <c r="AA72" s="122">
        <v>12</v>
      </c>
      <c r="AB72" s="122">
        <v>1</v>
      </c>
      <c r="AC72" s="122">
        <v>57</v>
      </c>
      <c r="BB72" s="122">
        <v>2</v>
      </c>
      <c r="BC72" s="122">
        <f t="shared" si="19"/>
        <v>0</v>
      </c>
      <c r="BD72" s="122">
        <f t="shared" si="20"/>
        <v>0</v>
      </c>
      <c r="BE72" s="122">
        <f t="shared" si="21"/>
        <v>0</v>
      </c>
      <c r="BF72" s="122">
        <f t="shared" si="22"/>
        <v>0</v>
      </c>
      <c r="BG72" s="122">
        <f t="shared" si="23"/>
        <v>0</v>
      </c>
    </row>
    <row r="73" spans="1:59">
      <c r="A73" s="147">
        <v>58</v>
      </c>
      <c r="B73" s="148" t="s">
        <v>198</v>
      </c>
      <c r="C73" s="149" t="s">
        <v>199</v>
      </c>
      <c r="D73" s="150" t="s">
        <v>92</v>
      </c>
      <c r="E73" s="151">
        <v>7</v>
      </c>
      <c r="F73" s="175"/>
      <c r="G73" s="152">
        <f t="shared" si="16"/>
        <v>0</v>
      </c>
      <c r="H73" s="153">
        <v>2.7999999999999998E-4</v>
      </c>
      <c r="I73" s="153">
        <f t="shared" si="17"/>
        <v>1.9599999999999999E-3</v>
      </c>
      <c r="J73" s="153">
        <v>0</v>
      </c>
      <c r="K73" s="153">
        <f t="shared" si="18"/>
        <v>0</v>
      </c>
      <c r="Q73" s="146">
        <v>2</v>
      </c>
      <c r="AA73" s="122">
        <v>12</v>
      </c>
      <c r="AB73" s="122">
        <v>1</v>
      </c>
      <c r="AC73" s="122">
        <v>58</v>
      </c>
      <c r="BB73" s="122">
        <v>2</v>
      </c>
      <c r="BC73" s="122">
        <f t="shared" si="19"/>
        <v>0</v>
      </c>
      <c r="BD73" s="122">
        <f t="shared" si="20"/>
        <v>0</v>
      </c>
      <c r="BE73" s="122">
        <f t="shared" si="21"/>
        <v>0</v>
      </c>
      <c r="BF73" s="122">
        <f t="shared" si="22"/>
        <v>0</v>
      </c>
      <c r="BG73" s="122">
        <f t="shared" si="23"/>
        <v>0</v>
      </c>
    </row>
    <row r="74" spans="1:59">
      <c r="A74" s="147">
        <v>59</v>
      </c>
      <c r="B74" s="148" t="s">
        <v>200</v>
      </c>
      <c r="C74" s="149" t="s">
        <v>201</v>
      </c>
      <c r="D74" s="150" t="s">
        <v>92</v>
      </c>
      <c r="E74" s="151">
        <v>7</v>
      </c>
      <c r="F74" s="175"/>
      <c r="G74" s="152">
        <f t="shared" si="16"/>
        <v>0</v>
      </c>
      <c r="H74" s="153">
        <v>4.2999999999999999E-4</v>
      </c>
      <c r="I74" s="153">
        <f t="shared" si="17"/>
        <v>3.0100000000000001E-3</v>
      </c>
      <c r="J74" s="153">
        <v>0</v>
      </c>
      <c r="K74" s="153">
        <f t="shared" si="18"/>
        <v>0</v>
      </c>
      <c r="Q74" s="146">
        <v>2</v>
      </c>
      <c r="AA74" s="122">
        <v>12</v>
      </c>
      <c r="AB74" s="122">
        <v>1</v>
      </c>
      <c r="AC74" s="122">
        <v>59</v>
      </c>
      <c r="BB74" s="122">
        <v>2</v>
      </c>
      <c r="BC74" s="122">
        <f t="shared" si="19"/>
        <v>0</v>
      </c>
      <c r="BD74" s="122">
        <f t="shared" si="20"/>
        <v>0</v>
      </c>
      <c r="BE74" s="122">
        <f t="shared" si="21"/>
        <v>0</v>
      </c>
      <c r="BF74" s="122">
        <f t="shared" si="22"/>
        <v>0</v>
      </c>
      <c r="BG74" s="122">
        <f t="shared" si="23"/>
        <v>0</v>
      </c>
    </row>
    <row r="75" spans="1:59">
      <c r="A75" s="147">
        <v>60</v>
      </c>
      <c r="B75" s="148" t="s">
        <v>202</v>
      </c>
      <c r="C75" s="149" t="s">
        <v>203</v>
      </c>
      <c r="D75" s="150" t="s">
        <v>120</v>
      </c>
      <c r="E75" s="151">
        <v>1</v>
      </c>
      <c r="F75" s="175"/>
      <c r="G75" s="152">
        <f t="shared" si="16"/>
        <v>0</v>
      </c>
      <c r="H75" s="153">
        <v>0</v>
      </c>
      <c r="I75" s="153">
        <f t="shared" si="17"/>
        <v>0</v>
      </c>
      <c r="J75" s="153">
        <v>0</v>
      </c>
      <c r="K75" s="153">
        <f t="shared" si="18"/>
        <v>0</v>
      </c>
      <c r="Q75" s="146">
        <v>2</v>
      </c>
      <c r="AA75" s="122">
        <v>12</v>
      </c>
      <c r="AB75" s="122">
        <v>1</v>
      </c>
      <c r="AC75" s="122">
        <v>60</v>
      </c>
      <c r="BB75" s="122">
        <v>2</v>
      </c>
      <c r="BC75" s="122">
        <f t="shared" si="19"/>
        <v>0</v>
      </c>
      <c r="BD75" s="122">
        <f t="shared" si="20"/>
        <v>0</v>
      </c>
      <c r="BE75" s="122">
        <f t="shared" si="21"/>
        <v>0</v>
      </c>
      <c r="BF75" s="122">
        <f t="shared" si="22"/>
        <v>0</v>
      </c>
      <c r="BG75" s="122">
        <f t="shared" si="23"/>
        <v>0</v>
      </c>
    </row>
    <row r="76" spans="1:59">
      <c r="A76" s="147">
        <v>61</v>
      </c>
      <c r="B76" s="148" t="s">
        <v>204</v>
      </c>
      <c r="C76" s="149" t="s">
        <v>205</v>
      </c>
      <c r="D76" s="150" t="s">
        <v>120</v>
      </c>
      <c r="E76" s="151">
        <v>1</v>
      </c>
      <c r="F76" s="175"/>
      <c r="G76" s="152">
        <f t="shared" si="16"/>
        <v>0</v>
      </c>
      <c r="H76" s="153">
        <v>0</v>
      </c>
      <c r="I76" s="153">
        <f t="shared" si="17"/>
        <v>0</v>
      </c>
      <c r="J76" s="153">
        <v>0</v>
      </c>
      <c r="K76" s="153">
        <f t="shared" si="18"/>
        <v>0</v>
      </c>
      <c r="Q76" s="146">
        <v>2</v>
      </c>
      <c r="AA76" s="122">
        <v>12</v>
      </c>
      <c r="AB76" s="122">
        <v>1</v>
      </c>
      <c r="AC76" s="122">
        <v>61</v>
      </c>
      <c r="BB76" s="122">
        <v>2</v>
      </c>
      <c r="BC76" s="122">
        <f t="shared" si="19"/>
        <v>0</v>
      </c>
      <c r="BD76" s="122">
        <f t="shared" si="20"/>
        <v>0</v>
      </c>
      <c r="BE76" s="122">
        <f t="shared" si="21"/>
        <v>0</v>
      </c>
      <c r="BF76" s="122">
        <f t="shared" si="22"/>
        <v>0</v>
      </c>
      <c r="BG76" s="122">
        <f t="shared" si="23"/>
        <v>0</v>
      </c>
    </row>
    <row r="77" spans="1:59">
      <c r="A77" s="147">
        <v>62</v>
      </c>
      <c r="B77" s="148" t="s">
        <v>206</v>
      </c>
      <c r="C77" s="149" t="s">
        <v>207</v>
      </c>
      <c r="D77" s="150" t="s">
        <v>120</v>
      </c>
      <c r="E77" s="151">
        <v>1</v>
      </c>
      <c r="F77" s="175"/>
      <c r="G77" s="152">
        <f t="shared" si="16"/>
        <v>0</v>
      </c>
      <c r="H77" s="153">
        <v>0</v>
      </c>
      <c r="I77" s="153">
        <f t="shared" si="17"/>
        <v>0</v>
      </c>
      <c r="J77" s="153">
        <v>0</v>
      </c>
      <c r="K77" s="153">
        <f t="shared" si="18"/>
        <v>0</v>
      </c>
      <c r="Q77" s="146">
        <v>2</v>
      </c>
      <c r="AA77" s="122">
        <v>12</v>
      </c>
      <c r="AB77" s="122">
        <v>1</v>
      </c>
      <c r="AC77" s="122">
        <v>62</v>
      </c>
      <c r="BB77" s="122">
        <v>2</v>
      </c>
      <c r="BC77" s="122">
        <f t="shared" si="19"/>
        <v>0</v>
      </c>
      <c r="BD77" s="122">
        <f t="shared" si="20"/>
        <v>0</v>
      </c>
      <c r="BE77" s="122">
        <f t="shared" si="21"/>
        <v>0</v>
      </c>
      <c r="BF77" s="122">
        <f t="shared" si="22"/>
        <v>0</v>
      </c>
      <c r="BG77" s="122">
        <f t="shared" si="23"/>
        <v>0</v>
      </c>
    </row>
    <row r="78" spans="1:59">
      <c r="A78" s="147">
        <v>63</v>
      </c>
      <c r="B78" s="148" t="s">
        <v>208</v>
      </c>
      <c r="C78" s="149" t="s">
        <v>209</v>
      </c>
      <c r="D78" s="150" t="s">
        <v>120</v>
      </c>
      <c r="E78" s="151">
        <v>1</v>
      </c>
      <c r="F78" s="175"/>
      <c r="G78" s="152">
        <f t="shared" si="16"/>
        <v>0</v>
      </c>
      <c r="H78" s="153">
        <v>0</v>
      </c>
      <c r="I78" s="153">
        <f t="shared" si="17"/>
        <v>0</v>
      </c>
      <c r="J78" s="153">
        <v>0</v>
      </c>
      <c r="K78" s="153">
        <f t="shared" si="18"/>
        <v>0</v>
      </c>
      <c r="Q78" s="146">
        <v>2</v>
      </c>
      <c r="AA78" s="122">
        <v>12</v>
      </c>
      <c r="AB78" s="122">
        <v>1</v>
      </c>
      <c r="AC78" s="122">
        <v>63</v>
      </c>
      <c r="BB78" s="122">
        <v>2</v>
      </c>
      <c r="BC78" s="122">
        <f t="shared" si="19"/>
        <v>0</v>
      </c>
      <c r="BD78" s="122">
        <f t="shared" si="20"/>
        <v>0</v>
      </c>
      <c r="BE78" s="122">
        <f t="shared" si="21"/>
        <v>0</v>
      </c>
      <c r="BF78" s="122">
        <f t="shared" si="22"/>
        <v>0</v>
      </c>
      <c r="BG78" s="122">
        <f t="shared" si="23"/>
        <v>0</v>
      </c>
    </row>
    <row r="79" spans="1:59">
      <c r="A79" s="147">
        <v>64</v>
      </c>
      <c r="B79" s="148" t="s">
        <v>210</v>
      </c>
      <c r="C79" s="149" t="s">
        <v>211</v>
      </c>
      <c r="D79" s="150" t="s">
        <v>92</v>
      </c>
      <c r="E79" s="151">
        <v>14</v>
      </c>
      <c r="F79" s="175"/>
      <c r="G79" s="152">
        <f t="shared" si="16"/>
        <v>0</v>
      </c>
      <c r="H79" s="153">
        <v>0</v>
      </c>
      <c r="I79" s="153">
        <f t="shared" si="17"/>
        <v>0</v>
      </c>
      <c r="J79" s="153">
        <v>0</v>
      </c>
      <c r="K79" s="153">
        <f t="shared" si="18"/>
        <v>0</v>
      </c>
      <c r="Q79" s="146">
        <v>2</v>
      </c>
      <c r="AA79" s="122">
        <v>12</v>
      </c>
      <c r="AB79" s="122">
        <v>0</v>
      </c>
      <c r="AC79" s="122">
        <v>64</v>
      </c>
      <c r="BB79" s="122">
        <v>2</v>
      </c>
      <c r="BC79" s="122">
        <f t="shared" si="19"/>
        <v>0</v>
      </c>
      <c r="BD79" s="122">
        <f t="shared" si="20"/>
        <v>0</v>
      </c>
      <c r="BE79" s="122">
        <f t="shared" si="21"/>
        <v>0</v>
      </c>
      <c r="BF79" s="122">
        <f t="shared" si="22"/>
        <v>0</v>
      </c>
      <c r="BG79" s="122">
        <f t="shared" si="23"/>
        <v>0</v>
      </c>
    </row>
    <row r="80" spans="1:59">
      <c r="A80" s="147">
        <v>65</v>
      </c>
      <c r="B80" s="148" t="s">
        <v>212</v>
      </c>
      <c r="C80" s="149" t="s">
        <v>213</v>
      </c>
      <c r="D80" s="150" t="s">
        <v>120</v>
      </c>
      <c r="E80" s="151">
        <v>3</v>
      </c>
      <c r="F80" s="175"/>
      <c r="G80" s="152">
        <f t="shared" si="16"/>
        <v>0</v>
      </c>
      <c r="H80" s="153">
        <v>0.03</v>
      </c>
      <c r="I80" s="153">
        <f t="shared" si="17"/>
        <v>0.09</v>
      </c>
      <c r="J80" s="153">
        <v>0</v>
      </c>
      <c r="K80" s="153">
        <f t="shared" si="18"/>
        <v>0</v>
      </c>
      <c r="Q80" s="146">
        <v>2</v>
      </c>
      <c r="AA80" s="122">
        <v>12</v>
      </c>
      <c r="AB80" s="122">
        <v>1</v>
      </c>
      <c r="AC80" s="122">
        <v>65</v>
      </c>
      <c r="BB80" s="122">
        <v>2</v>
      </c>
      <c r="BC80" s="122">
        <f t="shared" si="19"/>
        <v>0</v>
      </c>
      <c r="BD80" s="122">
        <f t="shared" si="20"/>
        <v>0</v>
      </c>
      <c r="BE80" s="122">
        <f t="shared" si="21"/>
        <v>0</v>
      </c>
      <c r="BF80" s="122">
        <f t="shared" si="22"/>
        <v>0</v>
      </c>
      <c r="BG80" s="122">
        <f t="shared" si="23"/>
        <v>0</v>
      </c>
    </row>
    <row r="81" spans="1:59">
      <c r="A81" s="147">
        <v>66</v>
      </c>
      <c r="B81" s="148" t="s">
        <v>214</v>
      </c>
      <c r="C81" s="149" t="s">
        <v>215</v>
      </c>
      <c r="D81" s="150" t="s">
        <v>92</v>
      </c>
      <c r="E81" s="151">
        <v>242</v>
      </c>
      <c r="F81" s="175"/>
      <c r="G81" s="152">
        <f t="shared" si="16"/>
        <v>0</v>
      </c>
      <c r="H81" s="153">
        <v>0</v>
      </c>
      <c r="I81" s="153">
        <f t="shared" si="17"/>
        <v>0</v>
      </c>
      <c r="J81" s="153">
        <v>0</v>
      </c>
      <c r="K81" s="153">
        <f t="shared" si="18"/>
        <v>0</v>
      </c>
      <c r="Q81" s="146">
        <v>2</v>
      </c>
      <c r="AA81" s="122">
        <v>12</v>
      </c>
      <c r="AB81" s="122">
        <v>0</v>
      </c>
      <c r="AC81" s="122">
        <v>66</v>
      </c>
      <c r="BB81" s="122">
        <v>2</v>
      </c>
      <c r="BC81" s="122">
        <f t="shared" si="19"/>
        <v>0</v>
      </c>
      <c r="BD81" s="122">
        <f t="shared" si="20"/>
        <v>0</v>
      </c>
      <c r="BE81" s="122">
        <f t="shared" si="21"/>
        <v>0</v>
      </c>
      <c r="BF81" s="122">
        <f t="shared" si="22"/>
        <v>0</v>
      </c>
      <c r="BG81" s="122">
        <f t="shared" si="23"/>
        <v>0</v>
      </c>
    </row>
    <row r="82" spans="1:59">
      <c r="A82" s="147">
        <v>67</v>
      </c>
      <c r="B82" s="148" t="s">
        <v>216</v>
      </c>
      <c r="C82" s="149" t="s">
        <v>217</v>
      </c>
      <c r="D82" s="150" t="s">
        <v>92</v>
      </c>
      <c r="E82" s="151">
        <v>242</v>
      </c>
      <c r="F82" s="175"/>
      <c r="G82" s="152">
        <f t="shared" si="16"/>
        <v>0</v>
      </c>
      <c r="H82" s="153">
        <v>1.0000000000000001E-5</v>
      </c>
      <c r="I82" s="153">
        <f t="shared" si="17"/>
        <v>2.4200000000000003E-3</v>
      </c>
      <c r="J82" s="153">
        <v>0</v>
      </c>
      <c r="K82" s="153">
        <f t="shared" si="18"/>
        <v>0</v>
      </c>
      <c r="Q82" s="146">
        <v>2</v>
      </c>
      <c r="AA82" s="122">
        <v>12</v>
      </c>
      <c r="AB82" s="122">
        <v>0</v>
      </c>
      <c r="AC82" s="122">
        <v>67</v>
      </c>
      <c r="BB82" s="122">
        <v>2</v>
      </c>
      <c r="BC82" s="122">
        <f t="shared" si="19"/>
        <v>0</v>
      </c>
      <c r="BD82" s="122">
        <f t="shared" si="20"/>
        <v>0</v>
      </c>
      <c r="BE82" s="122">
        <f t="shared" si="21"/>
        <v>0</v>
      </c>
      <c r="BF82" s="122">
        <f t="shared" si="22"/>
        <v>0</v>
      </c>
      <c r="BG82" s="122">
        <f t="shared" si="23"/>
        <v>0</v>
      </c>
    </row>
    <row r="83" spans="1:59">
      <c r="A83" s="147">
        <v>68</v>
      </c>
      <c r="B83" s="148" t="s">
        <v>218</v>
      </c>
      <c r="C83" s="149" t="s">
        <v>219</v>
      </c>
      <c r="D83" s="150" t="s">
        <v>97</v>
      </c>
      <c r="E83" s="151">
        <v>1.8885000000000001</v>
      </c>
      <c r="F83" s="175"/>
      <c r="G83" s="152">
        <f t="shared" si="16"/>
        <v>0</v>
      </c>
      <c r="H83" s="153">
        <v>0</v>
      </c>
      <c r="I83" s="153">
        <f t="shared" si="17"/>
        <v>0</v>
      </c>
      <c r="J83" s="153">
        <v>0</v>
      </c>
      <c r="K83" s="153">
        <f t="shared" si="18"/>
        <v>0</v>
      </c>
      <c r="Q83" s="146">
        <v>2</v>
      </c>
      <c r="AA83" s="122">
        <v>12</v>
      </c>
      <c r="AB83" s="122">
        <v>0</v>
      </c>
      <c r="AC83" s="122">
        <v>68</v>
      </c>
      <c r="BB83" s="122">
        <v>2</v>
      </c>
      <c r="BC83" s="122">
        <f t="shared" si="19"/>
        <v>0</v>
      </c>
      <c r="BD83" s="122">
        <f t="shared" si="20"/>
        <v>0</v>
      </c>
      <c r="BE83" s="122">
        <f t="shared" si="21"/>
        <v>0</v>
      </c>
      <c r="BF83" s="122">
        <f t="shared" si="22"/>
        <v>0</v>
      </c>
      <c r="BG83" s="122">
        <f t="shared" si="23"/>
        <v>0</v>
      </c>
    </row>
    <row r="84" spans="1:59">
      <c r="A84" s="154"/>
      <c r="B84" s="155" t="s">
        <v>72</v>
      </c>
      <c r="C84" s="156" t="str">
        <f>CONCATENATE(B38," ",C38)</f>
        <v>722 Vnitřní vodovod</v>
      </c>
      <c r="D84" s="154"/>
      <c r="E84" s="157"/>
      <c r="F84" s="157"/>
      <c r="G84" s="158">
        <f>SUM(G38:G83)</f>
        <v>0</v>
      </c>
      <c r="H84" s="159"/>
      <c r="I84" s="160">
        <f>SUM(I38:I83)</f>
        <v>1.8885399999999999</v>
      </c>
      <c r="J84" s="159"/>
      <c r="K84" s="160">
        <f>SUM(K38:K83)</f>
        <v>0</v>
      </c>
      <c r="Q84" s="146">
        <v>4</v>
      </c>
      <c r="BC84" s="161">
        <f>SUM(BC38:BC83)</f>
        <v>0</v>
      </c>
      <c r="BD84" s="161">
        <f>SUM(BD38:BD83)</f>
        <v>0</v>
      </c>
      <c r="BE84" s="161">
        <f>SUM(BE38:BE83)</f>
        <v>0</v>
      </c>
      <c r="BF84" s="161">
        <f>SUM(BF38:BF83)</f>
        <v>0</v>
      </c>
      <c r="BG84" s="161">
        <f>SUM(BG38:BG83)</f>
        <v>0</v>
      </c>
    </row>
    <row r="85" spans="1:59">
      <c r="A85" s="139" t="s">
        <v>69</v>
      </c>
      <c r="B85" s="140" t="s">
        <v>220</v>
      </c>
      <c r="C85" s="141" t="s">
        <v>221</v>
      </c>
      <c r="D85" s="142"/>
      <c r="E85" s="143"/>
      <c r="F85" s="143"/>
      <c r="G85" s="144"/>
      <c r="H85" s="145"/>
      <c r="I85" s="145"/>
      <c r="J85" s="145"/>
      <c r="K85" s="145"/>
      <c r="Q85" s="146">
        <v>1</v>
      </c>
    </row>
    <row r="86" spans="1:59">
      <c r="A86" s="147">
        <v>69</v>
      </c>
      <c r="B86" s="148" t="s">
        <v>222</v>
      </c>
      <c r="C86" s="149" t="s">
        <v>223</v>
      </c>
      <c r="D86" s="150" t="s">
        <v>224</v>
      </c>
      <c r="E86" s="151">
        <v>1</v>
      </c>
      <c r="F86" s="175"/>
      <c r="G86" s="152">
        <f t="shared" ref="G86:G110" si="24">E86*F86</f>
        <v>0</v>
      </c>
      <c r="H86" s="153">
        <v>6.4820000000000003E-2</v>
      </c>
      <c r="I86" s="153">
        <f t="shared" ref="I86:I110" si="25">E86*H86</f>
        <v>6.4820000000000003E-2</v>
      </c>
      <c r="J86" s="153">
        <v>0</v>
      </c>
      <c r="K86" s="153">
        <f t="shared" ref="K86:K110" si="26">E86*J86</f>
        <v>0</v>
      </c>
      <c r="Q86" s="146">
        <v>2</v>
      </c>
      <c r="AA86" s="122">
        <v>12</v>
      </c>
      <c r="AB86" s="122">
        <v>0</v>
      </c>
      <c r="AC86" s="122">
        <v>69</v>
      </c>
      <c r="BB86" s="122">
        <v>2</v>
      </c>
      <c r="BC86" s="122">
        <f t="shared" ref="BC86:BC110" si="27">IF(BB86=1,G86,0)</f>
        <v>0</v>
      </c>
      <c r="BD86" s="122">
        <f t="shared" ref="BD86:BD110" si="28">IF(BB86=2,G86,0)</f>
        <v>0</v>
      </c>
      <c r="BE86" s="122">
        <f t="shared" ref="BE86:BE110" si="29">IF(BB86=3,G86,0)</f>
        <v>0</v>
      </c>
      <c r="BF86" s="122">
        <f t="shared" ref="BF86:BF110" si="30">IF(BB86=4,G86,0)</f>
        <v>0</v>
      </c>
      <c r="BG86" s="122">
        <f t="shared" ref="BG86:BG110" si="31">IF(BB86=5,G86,0)</f>
        <v>0</v>
      </c>
    </row>
    <row r="87" spans="1:59" ht="25.5">
      <c r="A87" s="147">
        <v>70</v>
      </c>
      <c r="B87" s="148" t="s">
        <v>225</v>
      </c>
      <c r="C87" s="149" t="s">
        <v>226</v>
      </c>
      <c r="D87" s="150" t="s">
        <v>224</v>
      </c>
      <c r="E87" s="151">
        <v>1</v>
      </c>
      <c r="F87" s="175"/>
      <c r="G87" s="152">
        <f t="shared" si="24"/>
        <v>0</v>
      </c>
      <c r="H87" s="153">
        <v>7.0819999999999994E-2</v>
      </c>
      <c r="I87" s="153">
        <f t="shared" si="25"/>
        <v>7.0819999999999994E-2</v>
      </c>
      <c r="J87" s="153">
        <v>0</v>
      </c>
      <c r="K87" s="153">
        <f t="shared" si="26"/>
        <v>0</v>
      </c>
      <c r="Q87" s="146">
        <v>2</v>
      </c>
      <c r="AA87" s="122">
        <v>12</v>
      </c>
      <c r="AB87" s="122">
        <v>0</v>
      </c>
      <c r="AC87" s="122">
        <v>70</v>
      </c>
      <c r="BB87" s="122">
        <v>2</v>
      </c>
      <c r="BC87" s="122">
        <f t="shared" si="27"/>
        <v>0</v>
      </c>
      <c r="BD87" s="122">
        <f t="shared" si="28"/>
        <v>0</v>
      </c>
      <c r="BE87" s="122">
        <f t="shared" si="29"/>
        <v>0</v>
      </c>
      <c r="BF87" s="122">
        <f t="shared" si="30"/>
        <v>0</v>
      </c>
      <c r="BG87" s="122">
        <f t="shared" si="31"/>
        <v>0</v>
      </c>
    </row>
    <row r="88" spans="1:59">
      <c r="A88" s="147">
        <v>71</v>
      </c>
      <c r="B88" s="148" t="s">
        <v>227</v>
      </c>
      <c r="C88" s="149" t="s">
        <v>228</v>
      </c>
      <c r="D88" s="150" t="s">
        <v>224</v>
      </c>
      <c r="E88" s="151">
        <v>2</v>
      </c>
      <c r="F88" s="175"/>
      <c r="G88" s="152">
        <f t="shared" si="24"/>
        <v>0</v>
      </c>
      <c r="H88" s="153">
        <v>2.8819999999999998E-2</v>
      </c>
      <c r="I88" s="153">
        <f t="shared" si="25"/>
        <v>5.7639999999999997E-2</v>
      </c>
      <c r="J88" s="153">
        <v>0</v>
      </c>
      <c r="K88" s="153">
        <f t="shared" si="26"/>
        <v>0</v>
      </c>
      <c r="Q88" s="146">
        <v>2</v>
      </c>
      <c r="AA88" s="122">
        <v>12</v>
      </c>
      <c r="AB88" s="122">
        <v>0</v>
      </c>
      <c r="AC88" s="122">
        <v>71</v>
      </c>
      <c r="BB88" s="122">
        <v>2</v>
      </c>
      <c r="BC88" s="122">
        <f t="shared" si="27"/>
        <v>0</v>
      </c>
      <c r="BD88" s="122">
        <f t="shared" si="28"/>
        <v>0</v>
      </c>
      <c r="BE88" s="122">
        <f t="shared" si="29"/>
        <v>0</v>
      </c>
      <c r="BF88" s="122">
        <f t="shared" si="30"/>
        <v>0</v>
      </c>
      <c r="BG88" s="122">
        <f t="shared" si="31"/>
        <v>0</v>
      </c>
    </row>
    <row r="89" spans="1:59" ht="25.5">
      <c r="A89" s="147">
        <v>72</v>
      </c>
      <c r="B89" s="148" t="s">
        <v>229</v>
      </c>
      <c r="C89" s="149" t="s">
        <v>230</v>
      </c>
      <c r="D89" s="150" t="s">
        <v>120</v>
      </c>
      <c r="E89" s="151">
        <v>13</v>
      </c>
      <c r="F89" s="175"/>
      <c r="G89" s="152">
        <f t="shared" si="24"/>
        <v>0</v>
      </c>
      <c r="H89" s="153">
        <v>8.4999999999999995E-4</v>
      </c>
      <c r="I89" s="153">
        <f t="shared" si="25"/>
        <v>1.1049999999999999E-2</v>
      </c>
      <c r="J89" s="153">
        <v>0</v>
      </c>
      <c r="K89" s="153">
        <f t="shared" si="26"/>
        <v>0</v>
      </c>
      <c r="Q89" s="146">
        <v>2</v>
      </c>
      <c r="AA89" s="122">
        <v>12</v>
      </c>
      <c r="AB89" s="122">
        <v>0</v>
      </c>
      <c r="AC89" s="122">
        <v>72</v>
      </c>
      <c r="BB89" s="122">
        <v>2</v>
      </c>
      <c r="BC89" s="122">
        <f t="shared" si="27"/>
        <v>0</v>
      </c>
      <c r="BD89" s="122">
        <f t="shared" si="28"/>
        <v>0</v>
      </c>
      <c r="BE89" s="122">
        <f t="shared" si="29"/>
        <v>0</v>
      </c>
      <c r="BF89" s="122">
        <f t="shared" si="30"/>
        <v>0</v>
      </c>
      <c r="BG89" s="122">
        <f t="shared" si="31"/>
        <v>0</v>
      </c>
    </row>
    <row r="90" spans="1:59">
      <c r="A90" s="147">
        <v>73</v>
      </c>
      <c r="B90" s="148" t="s">
        <v>231</v>
      </c>
      <c r="C90" s="149" t="s">
        <v>232</v>
      </c>
      <c r="D90" s="150" t="s">
        <v>120</v>
      </c>
      <c r="E90" s="151">
        <v>2</v>
      </c>
      <c r="F90" s="175"/>
      <c r="G90" s="152">
        <f t="shared" si="24"/>
        <v>0</v>
      </c>
      <c r="H90" s="153">
        <v>1.2E-4</v>
      </c>
      <c r="I90" s="153">
        <f t="shared" si="25"/>
        <v>2.4000000000000001E-4</v>
      </c>
      <c r="J90" s="153">
        <v>0</v>
      </c>
      <c r="K90" s="153">
        <f t="shared" si="26"/>
        <v>0</v>
      </c>
      <c r="Q90" s="146">
        <v>2</v>
      </c>
      <c r="AA90" s="122">
        <v>12</v>
      </c>
      <c r="AB90" s="122">
        <v>0</v>
      </c>
      <c r="AC90" s="122">
        <v>73</v>
      </c>
      <c r="BB90" s="122">
        <v>2</v>
      </c>
      <c r="BC90" s="122">
        <f t="shared" si="27"/>
        <v>0</v>
      </c>
      <c r="BD90" s="122">
        <f t="shared" si="28"/>
        <v>0</v>
      </c>
      <c r="BE90" s="122">
        <f t="shared" si="29"/>
        <v>0</v>
      </c>
      <c r="BF90" s="122">
        <f t="shared" si="30"/>
        <v>0</v>
      </c>
      <c r="BG90" s="122">
        <f t="shared" si="31"/>
        <v>0</v>
      </c>
    </row>
    <row r="91" spans="1:59">
      <c r="A91" s="147">
        <v>74</v>
      </c>
      <c r="B91" s="148" t="s">
        <v>233</v>
      </c>
      <c r="C91" s="149" t="s">
        <v>234</v>
      </c>
      <c r="D91" s="150" t="s">
        <v>224</v>
      </c>
      <c r="E91" s="151">
        <v>3</v>
      </c>
      <c r="F91" s="175"/>
      <c r="G91" s="152">
        <f t="shared" si="24"/>
        <v>0</v>
      </c>
      <c r="H91" s="153">
        <v>1.34E-3</v>
      </c>
      <c r="I91" s="153">
        <f t="shared" si="25"/>
        <v>4.0200000000000001E-3</v>
      </c>
      <c r="J91" s="153">
        <v>0</v>
      </c>
      <c r="K91" s="153">
        <f t="shared" si="26"/>
        <v>0</v>
      </c>
      <c r="Q91" s="146">
        <v>2</v>
      </c>
      <c r="AA91" s="122">
        <v>12</v>
      </c>
      <c r="AB91" s="122">
        <v>0</v>
      </c>
      <c r="AC91" s="122">
        <v>74</v>
      </c>
      <c r="BB91" s="122">
        <v>2</v>
      </c>
      <c r="BC91" s="122">
        <f t="shared" si="27"/>
        <v>0</v>
      </c>
      <c r="BD91" s="122">
        <f t="shared" si="28"/>
        <v>0</v>
      </c>
      <c r="BE91" s="122">
        <f t="shared" si="29"/>
        <v>0</v>
      </c>
      <c r="BF91" s="122">
        <f t="shared" si="30"/>
        <v>0</v>
      </c>
      <c r="BG91" s="122">
        <f t="shared" si="31"/>
        <v>0</v>
      </c>
    </row>
    <row r="92" spans="1:59">
      <c r="A92" s="147">
        <v>75</v>
      </c>
      <c r="B92" s="148" t="s">
        <v>235</v>
      </c>
      <c r="C92" s="149" t="s">
        <v>236</v>
      </c>
      <c r="D92" s="150" t="s">
        <v>120</v>
      </c>
      <c r="E92" s="151">
        <v>13</v>
      </c>
      <c r="F92" s="175"/>
      <c r="G92" s="152">
        <f t="shared" si="24"/>
        <v>0</v>
      </c>
      <c r="H92" s="153">
        <v>1.2E-4</v>
      </c>
      <c r="I92" s="153">
        <f t="shared" si="25"/>
        <v>1.56E-3</v>
      </c>
      <c r="J92" s="153">
        <v>0</v>
      </c>
      <c r="K92" s="153">
        <f t="shared" si="26"/>
        <v>0</v>
      </c>
      <c r="Q92" s="146">
        <v>2</v>
      </c>
      <c r="AA92" s="122">
        <v>12</v>
      </c>
      <c r="AB92" s="122">
        <v>0</v>
      </c>
      <c r="AC92" s="122">
        <v>75</v>
      </c>
      <c r="BB92" s="122">
        <v>2</v>
      </c>
      <c r="BC92" s="122">
        <f t="shared" si="27"/>
        <v>0</v>
      </c>
      <c r="BD92" s="122">
        <f t="shared" si="28"/>
        <v>0</v>
      </c>
      <c r="BE92" s="122">
        <f t="shared" si="29"/>
        <v>0</v>
      </c>
      <c r="BF92" s="122">
        <f t="shared" si="30"/>
        <v>0</v>
      </c>
      <c r="BG92" s="122">
        <f t="shared" si="31"/>
        <v>0</v>
      </c>
    </row>
    <row r="93" spans="1:59">
      <c r="A93" s="147">
        <v>76</v>
      </c>
      <c r="B93" s="148" t="s">
        <v>237</v>
      </c>
      <c r="C93" s="149" t="s">
        <v>238</v>
      </c>
      <c r="D93" s="150" t="s">
        <v>120</v>
      </c>
      <c r="E93" s="151">
        <v>3</v>
      </c>
      <c r="F93" s="175"/>
      <c r="G93" s="152">
        <f t="shared" si="24"/>
        <v>0</v>
      </c>
      <c r="H93" s="153">
        <v>4.0000000000000003E-5</v>
      </c>
      <c r="I93" s="153">
        <f t="shared" si="25"/>
        <v>1.2000000000000002E-4</v>
      </c>
      <c r="J93" s="153">
        <v>0</v>
      </c>
      <c r="K93" s="153">
        <f t="shared" si="26"/>
        <v>0</v>
      </c>
      <c r="Q93" s="146">
        <v>2</v>
      </c>
      <c r="AA93" s="122">
        <v>12</v>
      </c>
      <c r="AB93" s="122">
        <v>0</v>
      </c>
      <c r="AC93" s="122">
        <v>76</v>
      </c>
      <c r="BB93" s="122">
        <v>2</v>
      </c>
      <c r="BC93" s="122">
        <f t="shared" si="27"/>
        <v>0</v>
      </c>
      <c r="BD93" s="122">
        <f t="shared" si="28"/>
        <v>0</v>
      </c>
      <c r="BE93" s="122">
        <f t="shared" si="29"/>
        <v>0</v>
      </c>
      <c r="BF93" s="122">
        <f t="shared" si="30"/>
        <v>0</v>
      </c>
      <c r="BG93" s="122">
        <f t="shared" si="31"/>
        <v>0</v>
      </c>
    </row>
    <row r="94" spans="1:59">
      <c r="A94" s="147">
        <v>77</v>
      </c>
      <c r="B94" s="148" t="s">
        <v>239</v>
      </c>
      <c r="C94" s="149" t="s">
        <v>240</v>
      </c>
      <c r="D94" s="150" t="s">
        <v>120</v>
      </c>
      <c r="E94" s="151">
        <v>2</v>
      </c>
      <c r="F94" s="175"/>
      <c r="G94" s="152">
        <f t="shared" si="24"/>
        <v>0</v>
      </c>
      <c r="H94" s="153">
        <v>1.2999999999999999E-4</v>
      </c>
      <c r="I94" s="153">
        <f t="shared" si="25"/>
        <v>2.5999999999999998E-4</v>
      </c>
      <c r="J94" s="153">
        <v>0</v>
      </c>
      <c r="K94" s="153">
        <f t="shared" si="26"/>
        <v>0</v>
      </c>
      <c r="Q94" s="146">
        <v>2</v>
      </c>
      <c r="AA94" s="122">
        <v>12</v>
      </c>
      <c r="AB94" s="122">
        <v>0</v>
      </c>
      <c r="AC94" s="122">
        <v>77</v>
      </c>
      <c r="BB94" s="122">
        <v>2</v>
      </c>
      <c r="BC94" s="122">
        <f t="shared" si="27"/>
        <v>0</v>
      </c>
      <c r="BD94" s="122">
        <f t="shared" si="28"/>
        <v>0</v>
      </c>
      <c r="BE94" s="122">
        <f t="shared" si="29"/>
        <v>0</v>
      </c>
      <c r="BF94" s="122">
        <f t="shared" si="30"/>
        <v>0</v>
      </c>
      <c r="BG94" s="122">
        <f t="shared" si="31"/>
        <v>0</v>
      </c>
    </row>
    <row r="95" spans="1:59">
      <c r="A95" s="147">
        <v>78</v>
      </c>
      <c r="B95" s="148" t="s">
        <v>241</v>
      </c>
      <c r="C95" s="149" t="s">
        <v>242</v>
      </c>
      <c r="D95" s="150" t="s">
        <v>224</v>
      </c>
      <c r="E95" s="151">
        <v>16</v>
      </c>
      <c r="F95" s="175"/>
      <c r="G95" s="152">
        <f t="shared" si="24"/>
        <v>0</v>
      </c>
      <c r="H95" s="153">
        <v>1.401E-2</v>
      </c>
      <c r="I95" s="153">
        <f t="shared" si="25"/>
        <v>0.22416</v>
      </c>
      <c r="J95" s="153">
        <v>0</v>
      </c>
      <c r="K95" s="153">
        <f t="shared" si="26"/>
        <v>0</v>
      </c>
      <c r="Q95" s="146">
        <v>2</v>
      </c>
      <c r="AA95" s="122">
        <v>12</v>
      </c>
      <c r="AB95" s="122">
        <v>0</v>
      </c>
      <c r="AC95" s="122">
        <v>78</v>
      </c>
      <c r="BB95" s="122">
        <v>2</v>
      </c>
      <c r="BC95" s="122">
        <f t="shared" si="27"/>
        <v>0</v>
      </c>
      <c r="BD95" s="122">
        <f t="shared" si="28"/>
        <v>0</v>
      </c>
      <c r="BE95" s="122">
        <f t="shared" si="29"/>
        <v>0</v>
      </c>
      <c r="BF95" s="122">
        <f t="shared" si="30"/>
        <v>0</v>
      </c>
      <c r="BG95" s="122">
        <f t="shared" si="31"/>
        <v>0</v>
      </c>
    </row>
    <row r="96" spans="1:59">
      <c r="A96" s="147">
        <v>79</v>
      </c>
      <c r="B96" s="148" t="s">
        <v>243</v>
      </c>
      <c r="C96" s="149" t="s">
        <v>244</v>
      </c>
      <c r="D96" s="150" t="s">
        <v>224</v>
      </c>
      <c r="E96" s="151">
        <v>13</v>
      </c>
      <c r="F96" s="175"/>
      <c r="G96" s="152">
        <f t="shared" si="24"/>
        <v>0</v>
      </c>
      <c r="H96" s="153">
        <v>1.201E-2</v>
      </c>
      <c r="I96" s="153">
        <f t="shared" si="25"/>
        <v>0.15612999999999999</v>
      </c>
      <c r="J96" s="153">
        <v>0</v>
      </c>
      <c r="K96" s="153">
        <f t="shared" si="26"/>
        <v>0</v>
      </c>
      <c r="Q96" s="146">
        <v>2</v>
      </c>
      <c r="AA96" s="122">
        <v>12</v>
      </c>
      <c r="AB96" s="122">
        <v>0</v>
      </c>
      <c r="AC96" s="122">
        <v>79</v>
      </c>
      <c r="BB96" s="122">
        <v>2</v>
      </c>
      <c r="BC96" s="122">
        <f t="shared" si="27"/>
        <v>0</v>
      </c>
      <c r="BD96" s="122">
        <f t="shared" si="28"/>
        <v>0</v>
      </c>
      <c r="BE96" s="122">
        <f t="shared" si="29"/>
        <v>0</v>
      </c>
      <c r="BF96" s="122">
        <f t="shared" si="30"/>
        <v>0</v>
      </c>
      <c r="BG96" s="122">
        <f t="shared" si="31"/>
        <v>0</v>
      </c>
    </row>
    <row r="97" spans="1:59">
      <c r="A97" s="147">
        <v>80</v>
      </c>
      <c r="B97" s="148" t="s">
        <v>245</v>
      </c>
      <c r="C97" s="149" t="s">
        <v>246</v>
      </c>
      <c r="D97" s="150" t="s">
        <v>224</v>
      </c>
      <c r="E97" s="151">
        <v>3</v>
      </c>
      <c r="F97" s="175"/>
      <c r="G97" s="152">
        <f t="shared" si="24"/>
        <v>0</v>
      </c>
      <c r="H97" s="153">
        <v>1.9890000000000001E-2</v>
      </c>
      <c r="I97" s="153">
        <f t="shared" si="25"/>
        <v>5.9670000000000001E-2</v>
      </c>
      <c r="J97" s="153">
        <v>0</v>
      </c>
      <c r="K97" s="153">
        <f t="shared" si="26"/>
        <v>0</v>
      </c>
      <c r="Q97" s="146">
        <v>2</v>
      </c>
      <c r="AA97" s="122">
        <v>12</v>
      </c>
      <c r="AB97" s="122">
        <v>0</v>
      </c>
      <c r="AC97" s="122">
        <v>80</v>
      </c>
      <c r="BB97" s="122">
        <v>2</v>
      </c>
      <c r="BC97" s="122">
        <f t="shared" si="27"/>
        <v>0</v>
      </c>
      <c r="BD97" s="122">
        <f t="shared" si="28"/>
        <v>0</v>
      </c>
      <c r="BE97" s="122">
        <f t="shared" si="29"/>
        <v>0</v>
      </c>
      <c r="BF97" s="122">
        <f t="shared" si="30"/>
        <v>0</v>
      </c>
      <c r="BG97" s="122">
        <f t="shared" si="31"/>
        <v>0</v>
      </c>
    </row>
    <row r="98" spans="1:59">
      <c r="A98" s="147">
        <v>81</v>
      </c>
      <c r="B98" s="148" t="s">
        <v>247</v>
      </c>
      <c r="C98" s="149" t="s">
        <v>248</v>
      </c>
      <c r="D98" s="150" t="s">
        <v>224</v>
      </c>
      <c r="E98" s="151">
        <v>2</v>
      </c>
      <c r="F98" s="175"/>
      <c r="G98" s="152">
        <f t="shared" si="24"/>
        <v>0</v>
      </c>
      <c r="H98" s="153">
        <v>2.0379999999999999E-2</v>
      </c>
      <c r="I98" s="153">
        <f t="shared" si="25"/>
        <v>4.0759999999999998E-2</v>
      </c>
      <c r="J98" s="153">
        <v>0</v>
      </c>
      <c r="K98" s="153">
        <f t="shared" si="26"/>
        <v>0</v>
      </c>
      <c r="Q98" s="146">
        <v>2</v>
      </c>
      <c r="AA98" s="122">
        <v>12</v>
      </c>
      <c r="AB98" s="122">
        <v>0</v>
      </c>
      <c r="AC98" s="122">
        <v>81</v>
      </c>
      <c r="BB98" s="122">
        <v>2</v>
      </c>
      <c r="BC98" s="122">
        <f t="shared" si="27"/>
        <v>0</v>
      </c>
      <c r="BD98" s="122">
        <f t="shared" si="28"/>
        <v>0</v>
      </c>
      <c r="BE98" s="122">
        <f t="shared" si="29"/>
        <v>0</v>
      </c>
      <c r="BF98" s="122">
        <f t="shared" si="30"/>
        <v>0</v>
      </c>
      <c r="BG98" s="122">
        <f t="shared" si="31"/>
        <v>0</v>
      </c>
    </row>
    <row r="99" spans="1:59">
      <c r="A99" s="147">
        <v>82</v>
      </c>
      <c r="B99" s="148" t="s">
        <v>249</v>
      </c>
      <c r="C99" s="149" t="s">
        <v>250</v>
      </c>
      <c r="D99" s="150" t="s">
        <v>224</v>
      </c>
      <c r="E99" s="151">
        <v>3</v>
      </c>
      <c r="F99" s="175"/>
      <c r="G99" s="152">
        <f t="shared" si="24"/>
        <v>0</v>
      </c>
      <c r="H99" s="153">
        <v>1.444E-2</v>
      </c>
      <c r="I99" s="153">
        <f t="shared" si="25"/>
        <v>4.3319999999999997E-2</v>
      </c>
      <c r="J99" s="153">
        <v>0</v>
      </c>
      <c r="K99" s="153">
        <f t="shared" si="26"/>
        <v>0</v>
      </c>
      <c r="Q99" s="146">
        <v>2</v>
      </c>
      <c r="AA99" s="122">
        <v>12</v>
      </c>
      <c r="AB99" s="122">
        <v>0</v>
      </c>
      <c r="AC99" s="122">
        <v>82</v>
      </c>
      <c r="BB99" s="122">
        <v>2</v>
      </c>
      <c r="BC99" s="122">
        <f t="shared" si="27"/>
        <v>0</v>
      </c>
      <c r="BD99" s="122">
        <f t="shared" si="28"/>
        <v>0</v>
      </c>
      <c r="BE99" s="122">
        <f t="shared" si="29"/>
        <v>0</v>
      </c>
      <c r="BF99" s="122">
        <f t="shared" si="30"/>
        <v>0</v>
      </c>
      <c r="BG99" s="122">
        <f t="shared" si="31"/>
        <v>0</v>
      </c>
    </row>
    <row r="100" spans="1:59" ht="25.5">
      <c r="A100" s="147">
        <v>83</v>
      </c>
      <c r="B100" s="148" t="s">
        <v>251</v>
      </c>
      <c r="C100" s="149" t="s">
        <v>252</v>
      </c>
      <c r="D100" s="150" t="s">
        <v>224</v>
      </c>
      <c r="E100" s="151">
        <v>3</v>
      </c>
      <c r="F100" s="175"/>
      <c r="G100" s="152">
        <f t="shared" si="24"/>
        <v>0</v>
      </c>
      <c r="H100" s="153">
        <v>1.217E-2</v>
      </c>
      <c r="I100" s="153">
        <f t="shared" si="25"/>
        <v>3.6510000000000001E-2</v>
      </c>
      <c r="J100" s="153">
        <v>0</v>
      </c>
      <c r="K100" s="153">
        <f t="shared" si="26"/>
        <v>0</v>
      </c>
      <c r="Q100" s="146">
        <v>2</v>
      </c>
      <c r="AA100" s="122">
        <v>12</v>
      </c>
      <c r="AB100" s="122">
        <v>0</v>
      </c>
      <c r="AC100" s="122">
        <v>83</v>
      </c>
      <c r="BB100" s="122">
        <v>2</v>
      </c>
      <c r="BC100" s="122">
        <f t="shared" si="27"/>
        <v>0</v>
      </c>
      <c r="BD100" s="122">
        <f t="shared" si="28"/>
        <v>0</v>
      </c>
      <c r="BE100" s="122">
        <f t="shared" si="29"/>
        <v>0</v>
      </c>
      <c r="BF100" s="122">
        <f t="shared" si="30"/>
        <v>0</v>
      </c>
      <c r="BG100" s="122">
        <f t="shared" si="31"/>
        <v>0</v>
      </c>
    </row>
    <row r="101" spans="1:59">
      <c r="A101" s="147">
        <v>84</v>
      </c>
      <c r="B101" s="148" t="s">
        <v>253</v>
      </c>
      <c r="C101" s="149" t="s">
        <v>254</v>
      </c>
      <c r="D101" s="150" t="s">
        <v>120</v>
      </c>
      <c r="E101" s="151">
        <v>12</v>
      </c>
      <c r="F101" s="175"/>
      <c r="G101" s="152">
        <f t="shared" si="24"/>
        <v>0</v>
      </c>
      <c r="H101" s="153">
        <v>2.2000000000000001E-4</v>
      </c>
      <c r="I101" s="153">
        <f t="shared" si="25"/>
        <v>2.64E-3</v>
      </c>
      <c r="J101" s="153">
        <v>0</v>
      </c>
      <c r="K101" s="153">
        <f t="shared" si="26"/>
        <v>0</v>
      </c>
      <c r="Q101" s="146">
        <v>2</v>
      </c>
      <c r="AA101" s="122">
        <v>12</v>
      </c>
      <c r="AB101" s="122">
        <v>0</v>
      </c>
      <c r="AC101" s="122">
        <v>84</v>
      </c>
      <c r="BB101" s="122">
        <v>2</v>
      </c>
      <c r="BC101" s="122">
        <f t="shared" si="27"/>
        <v>0</v>
      </c>
      <c r="BD101" s="122">
        <f t="shared" si="28"/>
        <v>0</v>
      </c>
      <c r="BE101" s="122">
        <f t="shared" si="29"/>
        <v>0</v>
      </c>
      <c r="BF101" s="122">
        <f t="shared" si="30"/>
        <v>0</v>
      </c>
      <c r="BG101" s="122">
        <f t="shared" si="31"/>
        <v>0</v>
      </c>
    </row>
    <row r="102" spans="1:59">
      <c r="A102" s="147">
        <v>85</v>
      </c>
      <c r="B102" s="148" t="s">
        <v>255</v>
      </c>
      <c r="C102" s="149" t="s">
        <v>256</v>
      </c>
      <c r="D102" s="150" t="s">
        <v>120</v>
      </c>
      <c r="E102" s="151">
        <v>1</v>
      </c>
      <c r="F102" s="175"/>
      <c r="G102" s="152">
        <f t="shared" si="24"/>
        <v>0</v>
      </c>
      <c r="H102" s="153">
        <v>3.1E-4</v>
      </c>
      <c r="I102" s="153">
        <f t="shared" si="25"/>
        <v>3.1E-4</v>
      </c>
      <c r="J102" s="153">
        <v>0</v>
      </c>
      <c r="K102" s="153">
        <f t="shared" si="26"/>
        <v>0</v>
      </c>
      <c r="Q102" s="146">
        <v>2</v>
      </c>
      <c r="AA102" s="122">
        <v>12</v>
      </c>
      <c r="AB102" s="122">
        <v>0</v>
      </c>
      <c r="AC102" s="122">
        <v>85</v>
      </c>
      <c r="BB102" s="122">
        <v>2</v>
      </c>
      <c r="BC102" s="122">
        <f t="shared" si="27"/>
        <v>0</v>
      </c>
      <c r="BD102" s="122">
        <f t="shared" si="28"/>
        <v>0</v>
      </c>
      <c r="BE102" s="122">
        <f t="shared" si="29"/>
        <v>0</v>
      </c>
      <c r="BF102" s="122">
        <f t="shared" si="30"/>
        <v>0</v>
      </c>
      <c r="BG102" s="122">
        <f t="shared" si="31"/>
        <v>0</v>
      </c>
    </row>
    <row r="103" spans="1:59" ht="25.5">
      <c r="A103" s="147">
        <v>86</v>
      </c>
      <c r="B103" s="148" t="s">
        <v>257</v>
      </c>
      <c r="C103" s="149" t="s">
        <v>258</v>
      </c>
      <c r="D103" s="150" t="s">
        <v>120</v>
      </c>
      <c r="E103" s="151">
        <v>2</v>
      </c>
      <c r="F103" s="175"/>
      <c r="G103" s="152">
        <f t="shared" si="24"/>
        <v>0</v>
      </c>
      <c r="H103" s="153">
        <v>5.2999999999999998E-4</v>
      </c>
      <c r="I103" s="153">
        <f t="shared" si="25"/>
        <v>1.06E-3</v>
      </c>
      <c r="J103" s="153">
        <v>0</v>
      </c>
      <c r="K103" s="153">
        <f t="shared" si="26"/>
        <v>0</v>
      </c>
      <c r="Q103" s="146">
        <v>2</v>
      </c>
      <c r="AA103" s="122">
        <v>12</v>
      </c>
      <c r="AB103" s="122">
        <v>0</v>
      </c>
      <c r="AC103" s="122">
        <v>86</v>
      </c>
      <c r="BB103" s="122">
        <v>2</v>
      </c>
      <c r="BC103" s="122">
        <f t="shared" si="27"/>
        <v>0</v>
      </c>
      <c r="BD103" s="122">
        <f t="shared" si="28"/>
        <v>0</v>
      </c>
      <c r="BE103" s="122">
        <f t="shared" si="29"/>
        <v>0</v>
      </c>
      <c r="BF103" s="122">
        <f t="shared" si="30"/>
        <v>0</v>
      </c>
      <c r="BG103" s="122">
        <f t="shared" si="31"/>
        <v>0</v>
      </c>
    </row>
    <row r="104" spans="1:59">
      <c r="A104" s="147">
        <v>87</v>
      </c>
      <c r="B104" s="148" t="s">
        <v>259</v>
      </c>
      <c r="C104" s="149" t="s">
        <v>260</v>
      </c>
      <c r="D104" s="150" t="s">
        <v>120</v>
      </c>
      <c r="E104" s="151">
        <v>15</v>
      </c>
      <c r="F104" s="175"/>
      <c r="G104" s="152">
        <f t="shared" si="24"/>
        <v>0</v>
      </c>
      <c r="H104" s="153">
        <v>2.0000000000000001E-4</v>
      </c>
      <c r="I104" s="153">
        <f t="shared" si="25"/>
        <v>3.0000000000000001E-3</v>
      </c>
      <c r="J104" s="153">
        <v>0</v>
      </c>
      <c r="K104" s="153">
        <f t="shared" si="26"/>
        <v>0</v>
      </c>
      <c r="Q104" s="146">
        <v>2</v>
      </c>
      <c r="AA104" s="122">
        <v>12</v>
      </c>
      <c r="AB104" s="122">
        <v>0</v>
      </c>
      <c r="AC104" s="122">
        <v>87</v>
      </c>
      <c r="BB104" s="122">
        <v>2</v>
      </c>
      <c r="BC104" s="122">
        <f t="shared" si="27"/>
        <v>0</v>
      </c>
      <c r="BD104" s="122">
        <f t="shared" si="28"/>
        <v>0</v>
      </c>
      <c r="BE104" s="122">
        <f t="shared" si="29"/>
        <v>0</v>
      </c>
      <c r="BF104" s="122">
        <f t="shared" si="30"/>
        <v>0</v>
      </c>
      <c r="BG104" s="122">
        <f t="shared" si="31"/>
        <v>0</v>
      </c>
    </row>
    <row r="105" spans="1:59" ht="25.5">
      <c r="A105" s="147">
        <v>88</v>
      </c>
      <c r="B105" s="148" t="s">
        <v>261</v>
      </c>
      <c r="C105" s="149" t="s">
        <v>262</v>
      </c>
      <c r="D105" s="150" t="s">
        <v>120</v>
      </c>
      <c r="E105" s="151">
        <v>2</v>
      </c>
      <c r="F105" s="175"/>
      <c r="G105" s="152">
        <f t="shared" si="24"/>
        <v>0</v>
      </c>
      <c r="H105" s="153">
        <v>1.0500000000000001E-2</v>
      </c>
      <c r="I105" s="153">
        <f t="shared" si="25"/>
        <v>2.1000000000000001E-2</v>
      </c>
      <c r="J105" s="153">
        <v>0</v>
      </c>
      <c r="K105" s="153">
        <f t="shared" si="26"/>
        <v>0</v>
      </c>
      <c r="Q105" s="146">
        <v>2</v>
      </c>
      <c r="AA105" s="122">
        <v>12</v>
      </c>
      <c r="AB105" s="122">
        <v>1</v>
      </c>
      <c r="AC105" s="122">
        <v>88</v>
      </c>
      <c r="BB105" s="122">
        <v>2</v>
      </c>
      <c r="BC105" s="122">
        <f t="shared" si="27"/>
        <v>0</v>
      </c>
      <c r="BD105" s="122">
        <f t="shared" si="28"/>
        <v>0</v>
      </c>
      <c r="BE105" s="122">
        <f t="shared" si="29"/>
        <v>0</v>
      </c>
      <c r="BF105" s="122">
        <f t="shared" si="30"/>
        <v>0</v>
      </c>
      <c r="BG105" s="122">
        <f t="shared" si="31"/>
        <v>0</v>
      </c>
    </row>
    <row r="106" spans="1:59">
      <c r="A106" s="147">
        <v>89</v>
      </c>
      <c r="B106" s="148" t="s">
        <v>263</v>
      </c>
      <c r="C106" s="149" t="s">
        <v>264</v>
      </c>
      <c r="D106" s="150" t="s">
        <v>224</v>
      </c>
      <c r="E106" s="151">
        <v>3</v>
      </c>
      <c r="F106" s="175"/>
      <c r="G106" s="152">
        <f t="shared" si="24"/>
        <v>0</v>
      </c>
      <c r="H106" s="153">
        <v>6.2E-4</v>
      </c>
      <c r="I106" s="153">
        <f t="shared" si="25"/>
        <v>1.8600000000000001E-3</v>
      </c>
      <c r="J106" s="153">
        <v>0</v>
      </c>
      <c r="K106" s="153">
        <f t="shared" si="26"/>
        <v>0</v>
      </c>
      <c r="Q106" s="146">
        <v>2</v>
      </c>
      <c r="AA106" s="122">
        <v>12</v>
      </c>
      <c r="AB106" s="122">
        <v>0</v>
      </c>
      <c r="AC106" s="122">
        <v>89</v>
      </c>
      <c r="BB106" s="122">
        <v>2</v>
      </c>
      <c r="BC106" s="122">
        <f t="shared" si="27"/>
        <v>0</v>
      </c>
      <c r="BD106" s="122">
        <f t="shared" si="28"/>
        <v>0</v>
      </c>
      <c r="BE106" s="122">
        <f t="shared" si="29"/>
        <v>0</v>
      </c>
      <c r="BF106" s="122">
        <f t="shared" si="30"/>
        <v>0</v>
      </c>
      <c r="BG106" s="122">
        <f t="shared" si="31"/>
        <v>0</v>
      </c>
    </row>
    <row r="107" spans="1:59">
      <c r="A107" s="147">
        <v>90</v>
      </c>
      <c r="B107" s="148" t="s">
        <v>265</v>
      </c>
      <c r="C107" s="149" t="s">
        <v>266</v>
      </c>
      <c r="D107" s="150" t="s">
        <v>224</v>
      </c>
      <c r="E107" s="151">
        <v>3</v>
      </c>
      <c r="F107" s="175"/>
      <c r="G107" s="152">
        <f t="shared" si="24"/>
        <v>0</v>
      </c>
      <c r="H107" s="153">
        <v>1.7000000000000001E-4</v>
      </c>
      <c r="I107" s="153">
        <f t="shared" si="25"/>
        <v>5.1000000000000004E-4</v>
      </c>
      <c r="J107" s="153">
        <v>0</v>
      </c>
      <c r="K107" s="153">
        <f t="shared" si="26"/>
        <v>0</v>
      </c>
      <c r="Q107" s="146">
        <v>2</v>
      </c>
      <c r="AA107" s="122">
        <v>12</v>
      </c>
      <c r="AB107" s="122">
        <v>0</v>
      </c>
      <c r="AC107" s="122">
        <v>90</v>
      </c>
      <c r="BB107" s="122">
        <v>2</v>
      </c>
      <c r="BC107" s="122">
        <f t="shared" si="27"/>
        <v>0</v>
      </c>
      <c r="BD107" s="122">
        <f t="shared" si="28"/>
        <v>0</v>
      </c>
      <c r="BE107" s="122">
        <f t="shared" si="29"/>
        <v>0</v>
      </c>
      <c r="BF107" s="122">
        <f t="shared" si="30"/>
        <v>0</v>
      </c>
      <c r="BG107" s="122">
        <f t="shared" si="31"/>
        <v>0</v>
      </c>
    </row>
    <row r="108" spans="1:59" ht="25.5">
      <c r="A108" s="147">
        <v>91</v>
      </c>
      <c r="B108" s="148" t="s">
        <v>267</v>
      </c>
      <c r="C108" s="149" t="s">
        <v>268</v>
      </c>
      <c r="D108" s="150" t="s">
        <v>120</v>
      </c>
      <c r="E108" s="151">
        <v>1</v>
      </c>
      <c r="F108" s="175"/>
      <c r="G108" s="152">
        <f t="shared" si="24"/>
        <v>0</v>
      </c>
      <c r="H108" s="153">
        <v>6.9999999999999999E-4</v>
      </c>
      <c r="I108" s="153">
        <f t="shared" si="25"/>
        <v>6.9999999999999999E-4</v>
      </c>
      <c r="J108" s="153">
        <v>0</v>
      </c>
      <c r="K108" s="153">
        <f t="shared" si="26"/>
        <v>0</v>
      </c>
      <c r="Q108" s="146">
        <v>2</v>
      </c>
      <c r="AA108" s="122">
        <v>12</v>
      </c>
      <c r="AB108" s="122">
        <v>0</v>
      </c>
      <c r="AC108" s="122">
        <v>91</v>
      </c>
      <c r="BB108" s="122">
        <v>2</v>
      </c>
      <c r="BC108" s="122">
        <f t="shared" si="27"/>
        <v>0</v>
      </c>
      <c r="BD108" s="122">
        <f t="shared" si="28"/>
        <v>0</v>
      </c>
      <c r="BE108" s="122">
        <f t="shared" si="29"/>
        <v>0</v>
      </c>
      <c r="BF108" s="122">
        <f t="shared" si="30"/>
        <v>0</v>
      </c>
      <c r="BG108" s="122">
        <f t="shared" si="31"/>
        <v>0</v>
      </c>
    </row>
    <row r="109" spans="1:59" ht="25.5">
      <c r="A109" s="147">
        <v>92</v>
      </c>
      <c r="B109" s="148" t="s">
        <v>269</v>
      </c>
      <c r="C109" s="149" t="s">
        <v>270</v>
      </c>
      <c r="D109" s="150" t="s">
        <v>120</v>
      </c>
      <c r="E109" s="151">
        <v>3</v>
      </c>
      <c r="F109" s="175"/>
      <c r="G109" s="152">
        <f t="shared" si="24"/>
        <v>0</v>
      </c>
      <c r="H109" s="153">
        <v>8.0000000000000004E-4</v>
      </c>
      <c r="I109" s="153">
        <f t="shared" si="25"/>
        <v>2.4000000000000002E-3</v>
      </c>
      <c r="J109" s="153">
        <v>0</v>
      </c>
      <c r="K109" s="153">
        <f t="shared" si="26"/>
        <v>0</v>
      </c>
      <c r="Q109" s="146">
        <v>2</v>
      </c>
      <c r="AA109" s="122">
        <v>12</v>
      </c>
      <c r="AB109" s="122">
        <v>0</v>
      </c>
      <c r="AC109" s="122">
        <v>92</v>
      </c>
      <c r="BB109" s="122">
        <v>2</v>
      </c>
      <c r="BC109" s="122">
        <f t="shared" si="27"/>
        <v>0</v>
      </c>
      <c r="BD109" s="122">
        <f t="shared" si="28"/>
        <v>0</v>
      </c>
      <c r="BE109" s="122">
        <f t="shared" si="29"/>
        <v>0</v>
      </c>
      <c r="BF109" s="122">
        <f t="shared" si="30"/>
        <v>0</v>
      </c>
      <c r="BG109" s="122">
        <f t="shared" si="31"/>
        <v>0</v>
      </c>
    </row>
    <row r="110" spans="1:59">
      <c r="A110" s="147">
        <v>93</v>
      </c>
      <c r="B110" s="148" t="s">
        <v>271</v>
      </c>
      <c r="C110" s="149" t="s">
        <v>272</v>
      </c>
      <c r="D110" s="150" t="s">
        <v>97</v>
      </c>
      <c r="E110" s="151">
        <v>0.80449999999999999</v>
      </c>
      <c r="F110" s="175"/>
      <c r="G110" s="152">
        <f t="shared" si="24"/>
        <v>0</v>
      </c>
      <c r="H110" s="153">
        <v>0</v>
      </c>
      <c r="I110" s="153">
        <f t="shared" si="25"/>
        <v>0</v>
      </c>
      <c r="J110" s="153">
        <v>0</v>
      </c>
      <c r="K110" s="153">
        <f t="shared" si="26"/>
        <v>0</v>
      </c>
      <c r="Q110" s="146">
        <v>2</v>
      </c>
      <c r="AA110" s="122">
        <v>12</v>
      </c>
      <c r="AB110" s="122">
        <v>0</v>
      </c>
      <c r="AC110" s="122">
        <v>93</v>
      </c>
      <c r="BB110" s="122">
        <v>2</v>
      </c>
      <c r="BC110" s="122">
        <f t="shared" si="27"/>
        <v>0</v>
      </c>
      <c r="BD110" s="122">
        <f t="shared" si="28"/>
        <v>0</v>
      </c>
      <c r="BE110" s="122">
        <f t="shared" si="29"/>
        <v>0</v>
      </c>
      <c r="BF110" s="122">
        <f t="shared" si="30"/>
        <v>0</v>
      </c>
      <c r="BG110" s="122">
        <f t="shared" si="31"/>
        <v>0</v>
      </c>
    </row>
    <row r="111" spans="1:59">
      <c r="A111" s="154"/>
      <c r="B111" s="155" t="s">
        <v>72</v>
      </c>
      <c r="C111" s="156" t="str">
        <f>CONCATENATE(B85," ",C85)</f>
        <v>725 Zařizovací předměty</v>
      </c>
      <c r="D111" s="154"/>
      <c r="E111" s="157"/>
      <c r="F111" s="157"/>
      <c r="G111" s="158">
        <f>SUM(G85:G110)</f>
        <v>0</v>
      </c>
      <c r="H111" s="159"/>
      <c r="I111" s="160">
        <f>SUM(I85:I110)</f>
        <v>0.80456000000000005</v>
      </c>
      <c r="J111" s="159"/>
      <c r="K111" s="160">
        <f>SUM(K85:K110)</f>
        <v>0</v>
      </c>
      <c r="Q111" s="146">
        <v>4</v>
      </c>
      <c r="BC111" s="161">
        <f>SUM(BC85:BC110)</f>
        <v>0</v>
      </c>
      <c r="BD111" s="161">
        <f>SUM(BD85:BD110)</f>
        <v>0</v>
      </c>
      <c r="BE111" s="161">
        <f>SUM(BE85:BE110)</f>
        <v>0</v>
      </c>
      <c r="BF111" s="161">
        <f>SUM(BF85:BF110)</f>
        <v>0</v>
      </c>
      <c r="BG111" s="161">
        <f>SUM(BG85:BG110)</f>
        <v>0</v>
      </c>
    </row>
    <row r="112" spans="1:59">
      <c r="E112" s="122"/>
    </row>
    <row r="113" spans="5:5">
      <c r="E113" s="122"/>
    </row>
    <row r="114" spans="5:5">
      <c r="E114" s="122"/>
    </row>
    <row r="115" spans="5:5">
      <c r="E115" s="122"/>
    </row>
    <row r="116" spans="5:5">
      <c r="E116" s="122"/>
    </row>
    <row r="117" spans="5:5">
      <c r="E117" s="122"/>
    </row>
    <row r="118" spans="5:5">
      <c r="E118" s="122"/>
    </row>
    <row r="119" spans="5:5">
      <c r="E119" s="122"/>
    </row>
    <row r="120" spans="5:5">
      <c r="E120" s="122"/>
    </row>
    <row r="121" spans="5:5">
      <c r="E121" s="122"/>
    </row>
    <row r="122" spans="5:5">
      <c r="E122" s="122"/>
    </row>
    <row r="123" spans="5:5">
      <c r="E123" s="122"/>
    </row>
    <row r="124" spans="5:5">
      <c r="E124" s="122"/>
    </row>
    <row r="125" spans="5:5">
      <c r="E125" s="122"/>
    </row>
    <row r="126" spans="5:5">
      <c r="E126" s="122"/>
    </row>
    <row r="127" spans="5:5">
      <c r="E127" s="122"/>
    </row>
    <row r="128" spans="5:5">
      <c r="E128" s="122"/>
    </row>
    <row r="129" spans="1:7">
      <c r="E129" s="122"/>
    </row>
    <row r="130" spans="1:7">
      <c r="E130" s="122"/>
    </row>
    <row r="131" spans="1:7">
      <c r="E131" s="122"/>
    </row>
    <row r="132" spans="1:7">
      <c r="E132" s="122"/>
    </row>
    <row r="133" spans="1:7">
      <c r="E133" s="122"/>
    </row>
    <row r="134" spans="1:7">
      <c r="E134" s="122"/>
    </row>
    <row r="135" spans="1:7">
      <c r="A135" s="162"/>
      <c r="B135" s="162"/>
      <c r="C135" s="162"/>
      <c r="D135" s="162"/>
      <c r="E135" s="162"/>
      <c r="F135" s="162"/>
      <c r="G135" s="162"/>
    </row>
    <row r="136" spans="1:7">
      <c r="A136" s="162"/>
      <c r="B136" s="162"/>
      <c r="C136" s="162"/>
      <c r="D136" s="162"/>
      <c r="E136" s="162"/>
      <c r="F136" s="162"/>
      <c r="G136" s="162"/>
    </row>
    <row r="137" spans="1:7">
      <c r="A137" s="162"/>
      <c r="B137" s="162"/>
      <c r="C137" s="162"/>
      <c r="D137" s="162"/>
      <c r="E137" s="162"/>
      <c r="F137" s="162"/>
      <c r="G137" s="162"/>
    </row>
    <row r="138" spans="1:7">
      <c r="A138" s="162"/>
      <c r="B138" s="162"/>
      <c r="C138" s="162"/>
      <c r="D138" s="162"/>
      <c r="E138" s="162"/>
      <c r="F138" s="162"/>
      <c r="G138" s="162"/>
    </row>
    <row r="139" spans="1:7">
      <c r="E139" s="122"/>
    </row>
    <row r="140" spans="1:7">
      <c r="E140" s="122"/>
    </row>
    <row r="141" spans="1:7">
      <c r="E141" s="122"/>
    </row>
    <row r="142" spans="1:7">
      <c r="E142" s="122"/>
    </row>
    <row r="143" spans="1:7">
      <c r="E143" s="122"/>
    </row>
    <row r="144" spans="1:7">
      <c r="E144" s="122"/>
    </row>
    <row r="145" spans="5:5">
      <c r="E145" s="122"/>
    </row>
    <row r="146" spans="5:5">
      <c r="E146" s="122"/>
    </row>
    <row r="147" spans="5:5">
      <c r="E147" s="122"/>
    </row>
    <row r="148" spans="5:5">
      <c r="E148" s="122"/>
    </row>
    <row r="149" spans="5:5">
      <c r="E149" s="122"/>
    </row>
    <row r="150" spans="5:5">
      <c r="E150" s="122"/>
    </row>
    <row r="151" spans="5:5">
      <c r="E151" s="122"/>
    </row>
    <row r="152" spans="5:5">
      <c r="E152" s="122"/>
    </row>
    <row r="153" spans="5:5">
      <c r="E153" s="122"/>
    </row>
    <row r="154" spans="5:5">
      <c r="E154" s="122"/>
    </row>
    <row r="155" spans="5:5">
      <c r="E155" s="122"/>
    </row>
    <row r="156" spans="5:5">
      <c r="E156" s="122"/>
    </row>
    <row r="157" spans="5:5">
      <c r="E157" s="122"/>
    </row>
    <row r="158" spans="5:5">
      <c r="E158" s="122"/>
    </row>
    <row r="159" spans="5:5">
      <c r="E159" s="122"/>
    </row>
    <row r="160" spans="5:5">
      <c r="E160" s="122"/>
    </row>
    <row r="161" spans="1:7">
      <c r="E161" s="122"/>
    </row>
    <row r="162" spans="1:7">
      <c r="E162" s="122"/>
    </row>
    <row r="163" spans="1:7">
      <c r="E163" s="122"/>
    </row>
    <row r="164" spans="1:7">
      <c r="A164" s="163"/>
      <c r="B164" s="163"/>
    </row>
    <row r="165" spans="1:7">
      <c r="A165" s="162"/>
      <c r="B165" s="162"/>
      <c r="C165" s="165"/>
      <c r="D165" s="165"/>
      <c r="E165" s="166"/>
      <c r="F165" s="165"/>
      <c r="G165" s="167"/>
    </row>
    <row r="166" spans="1:7">
      <c r="A166" s="168"/>
      <c r="B166" s="168"/>
      <c r="C166" s="162"/>
      <c r="D166" s="162"/>
      <c r="E166" s="169"/>
      <c r="F166" s="162"/>
      <c r="G166" s="162"/>
    </row>
    <row r="167" spans="1:7">
      <c r="A167" s="162"/>
      <c r="B167" s="162"/>
      <c r="C167" s="162"/>
      <c r="D167" s="162"/>
      <c r="E167" s="169"/>
      <c r="F167" s="162"/>
      <c r="G167" s="162"/>
    </row>
    <row r="168" spans="1:7">
      <c r="A168" s="162"/>
      <c r="B168" s="162"/>
      <c r="C168" s="162"/>
      <c r="D168" s="162"/>
      <c r="E168" s="169"/>
      <c r="F168" s="162"/>
      <c r="G168" s="162"/>
    </row>
    <row r="169" spans="1:7">
      <c r="A169" s="162"/>
      <c r="B169" s="162"/>
      <c r="C169" s="162"/>
      <c r="D169" s="162"/>
      <c r="E169" s="169"/>
      <c r="F169" s="162"/>
      <c r="G169" s="162"/>
    </row>
    <row r="170" spans="1:7">
      <c r="A170" s="162"/>
      <c r="B170" s="162"/>
      <c r="C170" s="162"/>
      <c r="D170" s="162"/>
      <c r="E170" s="169"/>
      <c r="F170" s="162"/>
      <c r="G170" s="162"/>
    </row>
    <row r="171" spans="1:7">
      <c r="A171" s="162"/>
      <c r="B171" s="162"/>
      <c r="C171" s="162"/>
      <c r="D171" s="162"/>
      <c r="E171" s="169"/>
      <c r="F171" s="162"/>
      <c r="G171" s="162"/>
    </row>
    <row r="172" spans="1:7">
      <c r="A172" s="162"/>
      <c r="B172" s="162"/>
      <c r="C172" s="162"/>
      <c r="D172" s="162"/>
      <c r="E172" s="169"/>
      <c r="F172" s="162"/>
      <c r="G172" s="162"/>
    </row>
    <row r="173" spans="1:7">
      <c r="A173" s="162"/>
      <c r="B173" s="162"/>
      <c r="C173" s="162"/>
      <c r="D173" s="162"/>
      <c r="E173" s="169"/>
      <c r="F173" s="162"/>
      <c r="G173" s="162"/>
    </row>
    <row r="174" spans="1:7">
      <c r="A174" s="162"/>
      <c r="B174" s="162"/>
      <c r="C174" s="162"/>
      <c r="D174" s="162"/>
      <c r="E174" s="169"/>
      <c r="F174" s="162"/>
      <c r="G174" s="162"/>
    </row>
    <row r="175" spans="1:7">
      <c r="A175" s="162"/>
      <c r="B175" s="162"/>
      <c r="C175" s="162"/>
      <c r="D175" s="162"/>
      <c r="E175" s="169"/>
      <c r="F175" s="162"/>
      <c r="G175" s="162"/>
    </row>
    <row r="176" spans="1:7">
      <c r="A176" s="162"/>
      <c r="B176" s="162"/>
      <c r="C176" s="162"/>
      <c r="D176" s="162"/>
      <c r="E176" s="169"/>
      <c r="F176" s="162"/>
      <c r="G176" s="162"/>
    </row>
    <row r="177" spans="1:7">
      <c r="A177" s="162"/>
      <c r="B177" s="162"/>
      <c r="C177" s="162"/>
      <c r="D177" s="162"/>
      <c r="E177" s="169"/>
      <c r="F177" s="162"/>
      <c r="G177" s="162"/>
    </row>
    <row r="178" spans="1:7">
      <c r="A178" s="162"/>
      <c r="B178" s="162"/>
      <c r="C178" s="162"/>
      <c r="D178" s="162"/>
      <c r="E178" s="169"/>
      <c r="F178" s="162"/>
      <c r="G178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94" fitToHeight="4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radim</cp:lastModifiedBy>
  <cp:lastPrinted>2022-04-20T13:21:36Z</cp:lastPrinted>
  <dcterms:created xsi:type="dcterms:W3CDTF">2022-03-06T12:30:07Z</dcterms:created>
  <dcterms:modified xsi:type="dcterms:W3CDTF">2022-04-20T13:22:02Z</dcterms:modified>
</cp:coreProperties>
</file>