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DBD014B1-C5D5-47E9-AA78-BFD3E8FABD77}" xr6:coauthVersionLast="47" xr6:coauthVersionMax="47" xr10:uidLastSave="{00000000-0000-0000-0000-000000000000}"/>
  <bookViews>
    <workbookView xWindow="-120" yWindow="-120" windowWidth="29040" windowHeight="15840" xr2:uid="{6149A468-69BE-4298-8BCC-7662D8869FA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 s="1"/>
  <c r="E23" i="1"/>
  <c r="G23" i="1" s="1"/>
  <c r="F23" i="1" s="1"/>
  <c r="E24" i="1"/>
  <c r="G24" i="1" s="1"/>
  <c r="F24" i="1" s="1"/>
  <c r="E25" i="1"/>
  <c r="G25" i="1" s="1"/>
  <c r="F25" i="1" s="1"/>
  <c r="E22" i="1"/>
  <c r="G22" i="1" s="1"/>
  <c r="F22" i="1" s="1"/>
  <c r="E18" i="1"/>
  <c r="G18" i="1" s="1"/>
  <c r="F18" i="1" s="1"/>
  <c r="E17" i="1"/>
  <c r="G17" i="1" s="1"/>
  <c r="F17" i="1" s="1"/>
  <c r="E10" i="1"/>
  <c r="G10" i="1" s="1"/>
  <c r="F10" i="1" s="1"/>
  <c r="E9" i="1"/>
  <c r="G9" i="1" s="1"/>
  <c r="F9" i="1" s="1"/>
  <c r="E6" i="1"/>
  <c r="G6" i="1" s="1"/>
  <c r="F6" i="1" s="1"/>
  <c r="E7" i="1" l="1"/>
  <c r="G19" i="1"/>
  <c r="E19" i="1"/>
  <c r="E26" i="1"/>
  <c r="G26" i="1" s="1"/>
  <c r="F26" i="1" s="1"/>
  <c r="G11" i="1"/>
  <c r="F11" i="1"/>
  <c r="E11" i="1"/>
  <c r="F7" i="1"/>
  <c r="G7" i="1"/>
  <c r="G27" i="1" l="1"/>
  <c r="F19" i="1"/>
  <c r="E27" i="1"/>
  <c r="F27" i="1" l="1"/>
</calcChain>
</file>

<file path=xl/sharedStrings.xml><?xml version="1.0" encoding="utf-8"?>
<sst xmlns="http://schemas.openxmlformats.org/spreadsheetml/2006/main" count="55" uniqueCount="52">
  <si>
    <t>"Dodávky medicinálního kyslíku plynného včetně nájmu tlakových lahví pro ZZSPAK - 48 měsíců"</t>
  </si>
  <si>
    <t>Poř.č.</t>
  </si>
  <si>
    <t>Položka</t>
  </si>
  <si>
    <t>Počet lahví</t>
  </si>
  <si>
    <t>Cena bez DPH za 1 láhev (Kč)</t>
  </si>
  <si>
    <t>Cena za celkový počet lahví bez DPH (Kč)</t>
  </si>
  <si>
    <t>Cena za celkový počet lahví DPH (Kč)</t>
  </si>
  <si>
    <t>Cena za celkový počet lahví včetně DPH (Kč)</t>
  </si>
  <si>
    <t>A. Plnění lahví</t>
  </si>
  <si>
    <t>1.</t>
  </si>
  <si>
    <t>2.</t>
  </si>
  <si>
    <t xml:space="preserve">A. </t>
  </si>
  <si>
    <t>Celkem za část A</t>
  </si>
  <si>
    <t>B. Nájem lahví na celé období plnění smlouvy</t>
  </si>
  <si>
    <t>4.</t>
  </si>
  <si>
    <t>5.</t>
  </si>
  <si>
    <t xml:space="preserve">B. </t>
  </si>
  <si>
    <t>Celkem za část B</t>
  </si>
  <si>
    <t>C. Další poplatky - poplatek ADR, mýtné, EKO</t>
  </si>
  <si>
    <t>6.</t>
  </si>
  <si>
    <t>7.</t>
  </si>
  <si>
    <t>C.</t>
  </si>
  <si>
    <t>Celkem za část C</t>
  </si>
  <si>
    <t>D. Doprava do míst plnění</t>
  </si>
  <si>
    <t>10.</t>
  </si>
  <si>
    <t>Pardubice</t>
  </si>
  <si>
    <t>11.</t>
  </si>
  <si>
    <t>Chrudim</t>
  </si>
  <si>
    <t>12.</t>
  </si>
  <si>
    <t>Svitavy</t>
  </si>
  <si>
    <t>13.</t>
  </si>
  <si>
    <t>Ústí</t>
  </si>
  <si>
    <t>Místa plnění</t>
  </si>
  <si>
    <t>Předpokládaný počet závozů</t>
  </si>
  <si>
    <t>Cena za jeden závoz bez DPH (Kč)</t>
  </si>
  <si>
    <t>Cena celkem za všechny závozy bez DPH (Kč)</t>
  </si>
  <si>
    <t>Cena DPH za všechny závozy (Kč)</t>
  </si>
  <si>
    <t xml:space="preserve">Cena celkem za všechny závozy včetně DPH (Kč) </t>
  </si>
  <si>
    <t xml:space="preserve">D. </t>
  </si>
  <si>
    <t>Celkem za část D</t>
  </si>
  <si>
    <t>Nabídnutá cena celkem A,B,C,D</t>
  </si>
  <si>
    <t xml:space="preserve">Poplatky </t>
  </si>
  <si>
    <t>8.</t>
  </si>
  <si>
    <t>9.</t>
  </si>
  <si>
    <r>
      <t xml:space="preserve">Denní pronájem 2 l láhve </t>
    </r>
    <r>
      <rPr>
        <b/>
        <sz val="11"/>
        <color theme="1"/>
        <rFont val="Calibri"/>
        <family val="2"/>
        <charset val="238"/>
        <scheme val="minor"/>
      </rPr>
      <t xml:space="preserve">za období delší než šest měsíců od odběru </t>
    </r>
  </si>
  <si>
    <r>
      <t xml:space="preserve">Denní pronájem 10 l láhve </t>
    </r>
    <r>
      <rPr>
        <b/>
        <sz val="11"/>
        <color theme="1"/>
        <rFont val="Calibri"/>
        <family val="2"/>
        <charset val="238"/>
        <scheme val="minor"/>
      </rPr>
      <t xml:space="preserve">za období delší než šest měsíců od odběru </t>
    </r>
  </si>
  <si>
    <r>
      <t xml:space="preserve">Denní pronájem 2 l láhve </t>
    </r>
    <r>
      <rPr>
        <b/>
        <sz val="11"/>
        <color theme="1"/>
        <rFont val="Calibri"/>
        <family val="2"/>
        <charset val="238"/>
        <scheme val="minor"/>
      </rPr>
      <t>v období 4 měsíců od odběru</t>
    </r>
  </si>
  <si>
    <r>
      <t xml:space="preserve">Denní pronájem 10 l láhve </t>
    </r>
    <r>
      <rPr>
        <b/>
        <sz val="11"/>
        <color theme="1"/>
        <rFont val="Calibri"/>
        <family val="2"/>
        <charset val="238"/>
        <scheme val="minor"/>
      </rPr>
      <t>v období 4 měsíců od odběru</t>
    </r>
  </si>
  <si>
    <r>
      <t xml:space="preserve">Denní pronájem 2 l láhve </t>
    </r>
    <r>
      <rPr>
        <b/>
        <sz val="11"/>
        <color theme="1"/>
        <rFont val="Calibri"/>
        <family val="2"/>
        <charset val="238"/>
        <scheme val="minor"/>
      </rPr>
      <t xml:space="preserve">za období delší než 4 měsíce od odběru </t>
    </r>
  </si>
  <si>
    <r>
      <t xml:space="preserve">Denní pronájem 10 l láhve </t>
    </r>
    <r>
      <rPr>
        <b/>
        <sz val="11"/>
        <color theme="1"/>
        <rFont val="Calibri"/>
        <family val="2"/>
        <charset val="238"/>
        <scheme val="minor"/>
      </rPr>
      <t xml:space="preserve">za období delší než 4 měsíce od odběru </t>
    </r>
  </si>
  <si>
    <t>Náplň láhev 2 l (ocelová) bez integrovaného ventilu</t>
  </si>
  <si>
    <t>Náplň láhev 10 l (ocelová) bez integrovaného ventilu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</si>
</sst>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3" xfId="0" applyFont="1" applyFill="1" applyBorder="1"/>
    <xf numFmtId="0" fontId="1" fillId="2" borderId="5" xfId="0" applyFont="1" applyFill="1" applyBorder="1"/>
    <xf numFmtId="164" fontId="1" fillId="2" borderId="5" xfId="0" applyNumberFormat="1" applyFont="1" applyFill="1" applyBorder="1"/>
    <xf numFmtId="164" fontId="1" fillId="2" borderId="4" xfId="0" applyNumberFormat="1" applyFont="1" applyFill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6" xfId="0" applyFont="1" applyBorder="1"/>
    <xf numFmtId="0" fontId="0" fillId="0" borderId="6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8" xfId="0" applyFont="1" applyBorder="1"/>
    <xf numFmtId="0" fontId="0" fillId="0" borderId="2" xfId="0" applyFont="1" applyBorder="1" applyAlignment="1">
      <alignment wrapText="1"/>
    </xf>
    <xf numFmtId="0" fontId="0" fillId="0" borderId="2" xfId="0" applyFont="1" applyFill="1" applyBorder="1"/>
    <xf numFmtId="0" fontId="0" fillId="0" borderId="13" xfId="0" applyFont="1" applyBorder="1"/>
    <xf numFmtId="0" fontId="0" fillId="0" borderId="14" xfId="0" applyFont="1" applyFill="1" applyBorder="1"/>
    <xf numFmtId="0" fontId="0" fillId="0" borderId="8" xfId="0" applyFont="1" applyFill="1" applyBorder="1"/>
    <xf numFmtId="0" fontId="0" fillId="0" borderId="2" xfId="0" applyFont="1" applyBorder="1"/>
    <xf numFmtId="0" fontId="0" fillId="0" borderId="14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13" xfId="0" applyFont="1" applyFill="1" applyBorder="1"/>
    <xf numFmtId="0" fontId="0" fillId="0" borderId="23" xfId="0" applyFont="1" applyBorder="1"/>
    <xf numFmtId="0" fontId="0" fillId="0" borderId="24" xfId="0" applyFont="1" applyBorder="1" applyAlignment="1">
      <alignment wrapText="1"/>
    </xf>
    <xf numFmtId="0" fontId="0" fillId="0" borderId="24" xfId="0" applyFont="1" applyFill="1" applyBorder="1"/>
    <xf numFmtId="0" fontId="0" fillId="0" borderId="28" xfId="0" applyFont="1" applyBorder="1"/>
    <xf numFmtId="0" fontId="0" fillId="0" borderId="29" xfId="0" applyFont="1" applyBorder="1" applyAlignment="1">
      <alignment wrapText="1"/>
    </xf>
    <xf numFmtId="0" fontId="0" fillId="0" borderId="29" xfId="0" applyFont="1" applyFill="1" applyBorder="1"/>
    <xf numFmtId="164" fontId="0" fillId="0" borderId="1" xfId="0" applyNumberFormat="1" applyFont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24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14" xfId="0" applyNumberFormat="1" applyFont="1" applyBorder="1" applyProtection="1">
      <protection locked="0"/>
    </xf>
    <xf numFmtId="0" fontId="1" fillId="2" borderId="3" xfId="0" applyFont="1" applyFill="1" applyBorder="1" applyProtection="1"/>
    <xf numFmtId="0" fontId="0" fillId="2" borderId="5" xfId="0" applyFont="1" applyFill="1" applyBorder="1" applyProtection="1"/>
    <xf numFmtId="164" fontId="1" fillId="2" borderId="5" xfId="0" applyNumberFormat="1" applyFont="1" applyFill="1" applyBorder="1" applyProtection="1"/>
    <xf numFmtId="164" fontId="1" fillId="2" borderId="4" xfId="0" applyNumberFormat="1" applyFont="1" applyFill="1" applyBorder="1" applyProtection="1"/>
    <xf numFmtId="164" fontId="0" fillId="0" borderId="1" xfId="0" applyNumberFormat="1" applyFont="1" applyBorder="1" applyProtection="1"/>
    <xf numFmtId="164" fontId="0" fillId="0" borderId="7" xfId="0" applyNumberFormat="1" applyFont="1" applyBorder="1" applyProtection="1"/>
    <xf numFmtId="164" fontId="0" fillId="0" borderId="14" xfId="0" applyNumberFormat="1" applyFont="1" applyBorder="1" applyProtection="1"/>
    <xf numFmtId="164" fontId="0" fillId="0" borderId="15" xfId="0" applyNumberFormat="1" applyFont="1" applyBorder="1" applyProtection="1"/>
    <xf numFmtId="0" fontId="1" fillId="2" borderId="17" xfId="0" applyFont="1" applyFill="1" applyBorder="1" applyAlignment="1"/>
    <xf numFmtId="0" fontId="1" fillId="0" borderId="18" xfId="0" applyFont="1" applyBorder="1" applyAlignment="1"/>
    <xf numFmtId="0" fontId="1" fillId="0" borderId="22" xfId="0" applyFont="1" applyFill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1" fillId="2" borderId="18" xfId="0" applyFont="1" applyFill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7" xfId="0" applyFont="1" applyFill="1" applyBorder="1" applyAlignment="1" applyProtection="1"/>
    <xf numFmtId="0" fontId="0" fillId="2" borderId="18" xfId="0" applyFont="1" applyFill="1" applyBorder="1" applyAlignment="1" applyProtection="1"/>
    <xf numFmtId="0" fontId="1" fillId="0" borderId="16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18" xfId="0" applyFont="1" applyBorder="1" applyAlignment="1"/>
    <xf numFmtId="164" fontId="0" fillId="0" borderId="25" xfId="0" applyNumberFormat="1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3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FAA5-14A6-44BA-9923-58B314400F85}">
  <dimension ref="A1:G27"/>
  <sheetViews>
    <sheetView tabSelected="1" workbookViewId="0">
      <selection activeCell="J14" sqref="J14"/>
    </sheetView>
  </sheetViews>
  <sheetFormatPr defaultRowHeight="15" x14ac:dyDescent="0.25"/>
  <cols>
    <col min="1" max="1" width="7.42578125" style="7" customWidth="1"/>
    <col min="2" max="2" width="23.28515625" style="7" customWidth="1"/>
    <col min="3" max="3" width="16.140625" style="7" customWidth="1"/>
    <col min="4" max="7" width="20.28515625" style="7" customWidth="1"/>
    <col min="8" max="9" width="11.140625" style="7" customWidth="1"/>
    <col min="10" max="16384" width="9.140625" style="7"/>
  </cols>
  <sheetData>
    <row r="1" spans="1:7" s="1" customFormat="1" x14ac:dyDescent="0.25">
      <c r="A1" s="1" t="s">
        <v>0</v>
      </c>
    </row>
    <row r="2" spans="1:7" s="1" customFormat="1" ht="15.75" thickBot="1" x14ac:dyDescent="0.3"/>
    <row r="3" spans="1:7" s="2" customFormat="1" ht="25.5" customHeight="1" thickBot="1" x14ac:dyDescent="0.3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7</v>
      </c>
    </row>
    <row r="4" spans="1:7" x14ac:dyDescent="0.25">
      <c r="A4" s="52" t="s">
        <v>8</v>
      </c>
      <c r="B4" s="53"/>
      <c r="C4" s="53"/>
      <c r="D4" s="53"/>
      <c r="E4" s="53"/>
      <c r="F4" s="53"/>
      <c r="G4" s="54"/>
    </row>
    <row r="5" spans="1:7" ht="48" customHeight="1" x14ac:dyDescent="0.25">
      <c r="A5" s="10" t="s">
        <v>9</v>
      </c>
      <c r="B5" s="8" t="s">
        <v>50</v>
      </c>
      <c r="C5" s="9">
        <v>3976</v>
      </c>
      <c r="D5" s="33">
        <v>0</v>
      </c>
      <c r="E5" s="42">
        <f>C5*D5</f>
        <v>0</v>
      </c>
      <c r="F5" s="42">
        <f>G5-E5</f>
        <v>0</v>
      </c>
      <c r="G5" s="43">
        <f>E5*1.15</f>
        <v>0</v>
      </c>
    </row>
    <row r="6" spans="1:7" ht="48" customHeight="1" thickBot="1" x14ac:dyDescent="0.3">
      <c r="A6" s="15" t="s">
        <v>10</v>
      </c>
      <c r="B6" s="8" t="s">
        <v>51</v>
      </c>
      <c r="C6" s="17">
        <v>2776</v>
      </c>
      <c r="D6" s="34">
        <v>0</v>
      </c>
      <c r="E6" s="42">
        <f>C6*D6</f>
        <v>0</v>
      </c>
      <c r="F6" s="42">
        <f>G6-E6</f>
        <v>0</v>
      </c>
      <c r="G6" s="43">
        <f>E6*1.15</f>
        <v>0</v>
      </c>
    </row>
    <row r="7" spans="1:7" ht="15.75" thickBot="1" x14ac:dyDescent="0.3">
      <c r="A7" s="38" t="s">
        <v>11</v>
      </c>
      <c r="B7" s="55" t="s">
        <v>12</v>
      </c>
      <c r="C7" s="56"/>
      <c r="D7" s="39"/>
      <c r="E7" s="40">
        <f>E5+E6</f>
        <v>0</v>
      </c>
      <c r="F7" s="40">
        <f>F5+F6</f>
        <v>0</v>
      </c>
      <c r="G7" s="41">
        <f>G5+G6</f>
        <v>0</v>
      </c>
    </row>
    <row r="8" spans="1:7" x14ac:dyDescent="0.25">
      <c r="A8" s="57" t="s">
        <v>13</v>
      </c>
      <c r="B8" s="58"/>
      <c r="C8" s="58"/>
      <c r="D8" s="58"/>
      <c r="E8" s="58"/>
      <c r="F8" s="58"/>
      <c r="G8" s="59"/>
    </row>
    <row r="9" spans="1:7" ht="48" customHeight="1" x14ac:dyDescent="0.25">
      <c r="A9" s="10" t="s">
        <v>14</v>
      </c>
      <c r="B9" s="8" t="s">
        <v>46</v>
      </c>
      <c r="C9" s="9">
        <v>467200</v>
      </c>
      <c r="D9" s="33">
        <v>0</v>
      </c>
      <c r="E9" s="42">
        <f>C9*D9</f>
        <v>0</v>
      </c>
      <c r="F9" s="42">
        <f>G9-E9</f>
        <v>0</v>
      </c>
      <c r="G9" s="43">
        <f>E9*1.21</f>
        <v>0</v>
      </c>
    </row>
    <row r="10" spans="1:7" ht="48" customHeight="1" thickBot="1" x14ac:dyDescent="0.3">
      <c r="A10" s="15" t="s">
        <v>15</v>
      </c>
      <c r="B10" s="16" t="s">
        <v>47</v>
      </c>
      <c r="C10" s="17">
        <v>175200</v>
      </c>
      <c r="D10" s="34">
        <v>0</v>
      </c>
      <c r="E10" s="42">
        <f>C10*D10</f>
        <v>0</v>
      </c>
      <c r="F10" s="42">
        <f>G10-E10</f>
        <v>0</v>
      </c>
      <c r="G10" s="43">
        <f>E10*1.21</f>
        <v>0</v>
      </c>
    </row>
    <row r="11" spans="1:7" ht="15.75" thickBot="1" x14ac:dyDescent="0.3">
      <c r="A11" s="3" t="s">
        <v>16</v>
      </c>
      <c r="B11" s="46" t="s">
        <v>17</v>
      </c>
      <c r="C11" s="60"/>
      <c r="D11" s="4"/>
      <c r="E11" s="5">
        <f>E9+E10</f>
        <v>0</v>
      </c>
      <c r="F11" s="5">
        <f>F9+F10</f>
        <v>0</v>
      </c>
      <c r="G11" s="6">
        <f>G9+G10</f>
        <v>0</v>
      </c>
    </row>
    <row r="12" spans="1:7" ht="43.5" customHeight="1" x14ac:dyDescent="0.25">
      <c r="A12" s="27" t="s">
        <v>19</v>
      </c>
      <c r="B12" s="28" t="s">
        <v>48</v>
      </c>
      <c r="C12" s="29">
        <v>1</v>
      </c>
      <c r="D12" s="35">
        <v>0</v>
      </c>
      <c r="E12" s="61"/>
      <c r="F12" s="62"/>
      <c r="G12" s="63"/>
    </row>
    <row r="13" spans="1:7" ht="43.5" customHeight="1" x14ac:dyDescent="0.25">
      <c r="A13" s="10" t="s">
        <v>20</v>
      </c>
      <c r="B13" s="8" t="s">
        <v>49</v>
      </c>
      <c r="C13" s="9">
        <v>1</v>
      </c>
      <c r="D13" s="33">
        <v>0</v>
      </c>
      <c r="E13" s="64"/>
      <c r="F13" s="49"/>
      <c r="G13" s="50"/>
    </row>
    <row r="14" spans="1:7" ht="43.5" customHeight="1" x14ac:dyDescent="0.25">
      <c r="A14" s="10" t="s">
        <v>42</v>
      </c>
      <c r="B14" s="8" t="s">
        <v>44</v>
      </c>
      <c r="C14" s="9">
        <v>1</v>
      </c>
      <c r="D14" s="33">
        <v>0</v>
      </c>
      <c r="E14" s="64"/>
      <c r="F14" s="49"/>
      <c r="G14" s="50"/>
    </row>
    <row r="15" spans="1:7" ht="43.5" customHeight="1" thickBot="1" x14ac:dyDescent="0.3">
      <c r="A15" s="30" t="s">
        <v>43</v>
      </c>
      <c r="B15" s="31" t="s">
        <v>45</v>
      </c>
      <c r="C15" s="32">
        <v>1</v>
      </c>
      <c r="D15" s="36">
        <v>0</v>
      </c>
      <c r="E15" s="65"/>
      <c r="F15" s="66"/>
      <c r="G15" s="67"/>
    </row>
    <row r="16" spans="1:7" s="1" customFormat="1" ht="15.75" thickBot="1" x14ac:dyDescent="0.3">
      <c r="A16" s="23" t="s">
        <v>18</v>
      </c>
      <c r="B16" s="24"/>
      <c r="C16" s="24"/>
      <c r="D16" s="24"/>
      <c r="E16" s="24"/>
      <c r="F16" s="24"/>
      <c r="G16" s="25"/>
    </row>
    <row r="17" spans="1:7" x14ac:dyDescent="0.25">
      <c r="A17" s="18" t="s">
        <v>19</v>
      </c>
      <c r="B17" s="22" t="s">
        <v>41</v>
      </c>
      <c r="C17" s="22">
        <v>6752</v>
      </c>
      <c r="D17" s="37">
        <v>0</v>
      </c>
      <c r="E17" s="44">
        <f>C17*D17</f>
        <v>0</v>
      </c>
      <c r="F17" s="44">
        <f>G17-E17</f>
        <v>0</v>
      </c>
      <c r="G17" s="45">
        <f>E17*1.21</f>
        <v>0</v>
      </c>
    </row>
    <row r="18" spans="1:7" ht="15.75" thickBot="1" x14ac:dyDescent="0.3">
      <c r="A18" s="20" t="s">
        <v>20</v>
      </c>
      <c r="B18" s="21" t="s">
        <v>41</v>
      </c>
      <c r="C18" s="21">
        <v>6752</v>
      </c>
      <c r="D18" s="34">
        <v>0</v>
      </c>
      <c r="E18" s="44">
        <f>C18*D18</f>
        <v>0</v>
      </c>
      <c r="F18" s="44">
        <f>G18-E18</f>
        <v>0</v>
      </c>
      <c r="G18" s="45">
        <f>E18*1.21</f>
        <v>0</v>
      </c>
    </row>
    <row r="19" spans="1:7" ht="15.75" thickBot="1" x14ac:dyDescent="0.3">
      <c r="A19" s="3" t="s">
        <v>21</v>
      </c>
      <c r="B19" s="46" t="s">
        <v>22</v>
      </c>
      <c r="C19" s="47"/>
      <c r="D19" s="4"/>
      <c r="E19" s="40">
        <f>E17+E18</f>
        <v>0</v>
      </c>
      <c r="F19" s="40">
        <f>G19-E19</f>
        <v>0</v>
      </c>
      <c r="G19" s="41">
        <f>G17+G18</f>
        <v>0</v>
      </c>
    </row>
    <row r="20" spans="1:7" ht="15.75" thickBot="1" x14ac:dyDescent="0.3">
      <c r="A20" s="48" t="s">
        <v>23</v>
      </c>
      <c r="B20" s="49"/>
      <c r="C20" s="49"/>
      <c r="D20" s="49"/>
      <c r="E20" s="49"/>
      <c r="F20" s="49"/>
      <c r="G20" s="50"/>
    </row>
    <row r="21" spans="1:7" s="2" customFormat="1" ht="45.75" customHeight="1" thickBot="1" x14ac:dyDescent="0.3">
      <c r="A21" s="12"/>
      <c r="B21" s="13" t="s">
        <v>32</v>
      </c>
      <c r="C21" s="13" t="s">
        <v>33</v>
      </c>
      <c r="D21" s="13" t="s">
        <v>34</v>
      </c>
      <c r="E21" s="13" t="s">
        <v>35</v>
      </c>
      <c r="F21" s="13" t="s">
        <v>36</v>
      </c>
      <c r="G21" s="14" t="s">
        <v>37</v>
      </c>
    </row>
    <row r="22" spans="1:7" x14ac:dyDescent="0.25">
      <c r="A22" s="26" t="s">
        <v>24</v>
      </c>
      <c r="B22" s="19" t="s">
        <v>25</v>
      </c>
      <c r="C22" s="19">
        <v>144</v>
      </c>
      <c r="D22" s="37">
        <v>0</v>
      </c>
      <c r="E22" s="44">
        <f>C22*D22</f>
        <v>0</v>
      </c>
      <c r="F22" s="44">
        <f>G22-E22</f>
        <v>0</v>
      </c>
      <c r="G22" s="45">
        <f>E22*1.21</f>
        <v>0</v>
      </c>
    </row>
    <row r="23" spans="1:7" x14ac:dyDescent="0.25">
      <c r="A23" s="11" t="s">
        <v>26</v>
      </c>
      <c r="B23" s="9" t="s">
        <v>27</v>
      </c>
      <c r="C23" s="9">
        <v>144</v>
      </c>
      <c r="D23" s="33">
        <v>0</v>
      </c>
      <c r="E23" s="44">
        <f t="shared" ref="E23:E25" si="0">C23*D23</f>
        <v>0</v>
      </c>
      <c r="F23" s="44">
        <f t="shared" ref="F23:F25" si="1">G23-E23</f>
        <v>0</v>
      </c>
      <c r="G23" s="45">
        <f t="shared" ref="G23:G25" si="2">E23*1.21</f>
        <v>0</v>
      </c>
    </row>
    <row r="24" spans="1:7" x14ac:dyDescent="0.25">
      <c r="A24" s="11" t="s">
        <v>28</v>
      </c>
      <c r="B24" s="9" t="s">
        <v>29</v>
      </c>
      <c r="C24" s="9">
        <v>144</v>
      </c>
      <c r="D24" s="33">
        <v>0</v>
      </c>
      <c r="E24" s="44">
        <f t="shared" si="0"/>
        <v>0</v>
      </c>
      <c r="F24" s="44">
        <f t="shared" si="1"/>
        <v>0</v>
      </c>
      <c r="G24" s="45">
        <f t="shared" si="2"/>
        <v>0</v>
      </c>
    </row>
    <row r="25" spans="1:7" ht="15.75" thickBot="1" x14ac:dyDescent="0.3">
      <c r="A25" s="20" t="s">
        <v>30</v>
      </c>
      <c r="B25" s="17" t="s">
        <v>31</v>
      </c>
      <c r="C25" s="17">
        <v>144</v>
      </c>
      <c r="D25" s="34">
        <v>0</v>
      </c>
      <c r="E25" s="44">
        <f t="shared" si="0"/>
        <v>0</v>
      </c>
      <c r="F25" s="44">
        <f t="shared" si="1"/>
        <v>0</v>
      </c>
      <c r="G25" s="45">
        <f t="shared" si="2"/>
        <v>0</v>
      </c>
    </row>
    <row r="26" spans="1:7" ht="15.75" thickBot="1" x14ac:dyDescent="0.3">
      <c r="A26" s="3" t="s">
        <v>38</v>
      </c>
      <c r="B26" s="46" t="s">
        <v>39</v>
      </c>
      <c r="C26" s="51"/>
      <c r="D26" s="4"/>
      <c r="E26" s="40">
        <f>E22+E23+E24+E25</f>
        <v>0</v>
      </c>
      <c r="F26" s="40">
        <f t="shared" ref="F26:F27" si="3">G26-E26</f>
        <v>0</v>
      </c>
      <c r="G26" s="41">
        <f t="shared" ref="G26" si="4">E26*1.21</f>
        <v>0</v>
      </c>
    </row>
    <row r="27" spans="1:7" ht="15.75" thickBot="1" x14ac:dyDescent="0.3">
      <c r="A27" s="3"/>
      <c r="B27" s="4" t="s">
        <v>40</v>
      </c>
      <c r="C27" s="4"/>
      <c r="D27" s="4"/>
      <c r="E27" s="40">
        <f>E7+E11+E19+E26</f>
        <v>0</v>
      </c>
      <c r="F27" s="40">
        <f t="shared" si="3"/>
        <v>0</v>
      </c>
      <c r="G27" s="41">
        <f>G7+G11+G19+G26</f>
        <v>0</v>
      </c>
    </row>
  </sheetData>
  <sheetProtection algorithmName="SHA-512" hashValue="qUohQQ1ODmF1mOsbR4ftRTcCtlhOjix3glfHpNy4Zg79lSCuy6OvvLc6i7p56ywM6h6Bi91d12EmFc1Tm8jTWg==" saltValue="U5PRNv4ieF3xjXAUKvO9vg==" spinCount="100000" sheet="1" objects="1" scenarios="1"/>
  <mergeCells count="8">
    <mergeCell ref="B19:C19"/>
    <mergeCell ref="A20:G20"/>
    <mergeCell ref="B26:C26"/>
    <mergeCell ref="A4:G4"/>
    <mergeCell ref="B7:C7"/>
    <mergeCell ref="A8:G8"/>
    <mergeCell ref="B11:C11"/>
    <mergeCell ref="E12:G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2022-04-21T11:03:11Z</cp:lastPrinted>
  <dcterms:created xsi:type="dcterms:W3CDTF">2022-03-23T07:56:01Z</dcterms:created>
  <dcterms:modified xsi:type="dcterms:W3CDTF">2022-04-21T11:43:50Z</dcterms:modified>
</cp:coreProperties>
</file>