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35" tabRatio="886" activeTab="1"/>
  </bookViews>
  <sheets>
    <sheet name="Rekapitulace" sheetId="7" r:id="rId1"/>
    <sheet name="1NP_nábytek_nenaceněný" sheetId="13" r:id="rId2"/>
    <sheet name="2NP_nábytek_nenaceněný" sheetId="15" r:id="rId3"/>
    <sheet name="3NP_nábytek_nenaceněný" sheetId="17" r:id="rId4"/>
  </sheets>
  <definedNames>
    <definedName name="_xlnm.Print_Area" localSheetId="1">'1NP_nábytek_nenaceněný'!$A$1:$I$62</definedName>
    <definedName name="_xlnm.Print_Area" localSheetId="2">'2NP_nábytek_nenaceněný'!$A$1:$I$53</definedName>
    <definedName name="_xlnm.Print_Area" localSheetId="3">'3NP_nábytek_nenaceněný'!$A$1:$K$60</definedName>
    <definedName name="_xlnm.Print_Area" localSheetId="0">'Rekapitulace'!$A$1:$G$14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<sst xmlns="http://schemas.openxmlformats.org/spreadsheetml/2006/main" count="346" uniqueCount="212">
  <si>
    <t>Název položky</t>
  </si>
  <si>
    <t>Průzkum trhu</t>
  </si>
  <si>
    <t>1.15 - Zázemí pro poradenské pracovníky</t>
  </si>
  <si>
    <t>1.13 - Sborovna</t>
  </si>
  <si>
    <t>1.16 - Ředitelna</t>
  </si>
  <si>
    <t>1.17 - Rehabilitační místnost</t>
  </si>
  <si>
    <t>1.03 - Šatna</t>
  </si>
  <si>
    <t>1.06 - Technická místnost</t>
  </si>
  <si>
    <t>1.09 - Denní místnost</t>
  </si>
  <si>
    <t>1.03 A</t>
  </si>
  <si>
    <t>1.03 B</t>
  </si>
  <si>
    <t>1.04 A</t>
  </si>
  <si>
    <t>1.04 B</t>
  </si>
  <si>
    <t>1.04 C</t>
  </si>
  <si>
    <t>Charakteristika</t>
  </si>
  <si>
    <t>1.14 B</t>
  </si>
  <si>
    <t>1.17 A</t>
  </si>
  <si>
    <t>1.13 A</t>
  </si>
  <si>
    <t>1.13 B</t>
  </si>
  <si>
    <t>1.13 C</t>
  </si>
  <si>
    <t>1.16 A</t>
  </si>
  <si>
    <t>1.16 B</t>
  </si>
  <si>
    <t>1.16 C</t>
  </si>
  <si>
    <t>2.03 - Tréninkový byt</t>
  </si>
  <si>
    <t>2.05 - Sklad pomůcek</t>
  </si>
  <si>
    <t>2.07 - Učebna</t>
  </si>
  <si>
    <t>2.08 - Školní poradenské pracoviště</t>
  </si>
  <si>
    <t>2.09 - Chodba</t>
  </si>
  <si>
    <t>2.15 - Dílna pro ergoterapii</t>
  </si>
  <si>
    <t>3.01 - Speciálně pedagogické centrum</t>
  </si>
  <si>
    <t>2.01 A</t>
  </si>
  <si>
    <t>2.03 C</t>
  </si>
  <si>
    <t>2.03 D</t>
  </si>
  <si>
    <t>2.03 E</t>
  </si>
  <si>
    <t>Konferenční stolek</t>
  </si>
  <si>
    <t>Kancelářská židle</t>
  </si>
  <si>
    <t>2.08 B</t>
  </si>
  <si>
    <t>2.08 A</t>
  </si>
  <si>
    <t>2.08 C</t>
  </si>
  <si>
    <t>2.08 F</t>
  </si>
  <si>
    <t>2.08 G</t>
  </si>
  <si>
    <t>Stojan na šaty</t>
  </si>
  <si>
    <t>2.15 A</t>
  </si>
  <si>
    <t>2.15 B</t>
  </si>
  <si>
    <t>2.15 C</t>
  </si>
  <si>
    <t>2.15 D</t>
  </si>
  <si>
    <t>2.15 E</t>
  </si>
  <si>
    <t>2.05 A</t>
  </si>
  <si>
    <t>2.05 B</t>
  </si>
  <si>
    <t>2.05 C</t>
  </si>
  <si>
    <t>2.07 B</t>
  </si>
  <si>
    <t>2.07 C</t>
  </si>
  <si>
    <t>2.07 D</t>
  </si>
  <si>
    <t>Dětská židle</t>
  </si>
  <si>
    <t>Kartotéka</t>
  </si>
  <si>
    <t>3.01 A</t>
  </si>
  <si>
    <t>3.01 B</t>
  </si>
  <si>
    <t>3.01 D</t>
  </si>
  <si>
    <t>3.01 E</t>
  </si>
  <si>
    <t>3.01 F</t>
  </si>
  <si>
    <t>3.01 G</t>
  </si>
  <si>
    <t>3.01 H</t>
  </si>
  <si>
    <t>3.01 CH</t>
  </si>
  <si>
    <t>3.01 I</t>
  </si>
  <si>
    <t>3.01 J</t>
  </si>
  <si>
    <t>3.01 K</t>
  </si>
  <si>
    <t>3.03 A</t>
  </si>
  <si>
    <t>3.03 B</t>
  </si>
  <si>
    <t>3.03 C</t>
  </si>
  <si>
    <t>3.04 B</t>
  </si>
  <si>
    <t>3.04 C</t>
  </si>
  <si>
    <t>3.04 D</t>
  </si>
  <si>
    <t>3.05 A</t>
  </si>
  <si>
    <t>3.07 A</t>
  </si>
  <si>
    <t>3.08 B</t>
  </si>
  <si>
    <t>3.08 C</t>
  </si>
  <si>
    <t>3.08 D</t>
  </si>
  <si>
    <t>3.08 E</t>
  </si>
  <si>
    <t>3.08 F</t>
  </si>
  <si>
    <t>3.08 H</t>
  </si>
  <si>
    <t>Kontejner</t>
  </si>
  <si>
    <t>3.09 A</t>
  </si>
  <si>
    <t>3.09 - Chodba (sezení před terapeutickými prostory)</t>
  </si>
  <si>
    <t>3.03 I</t>
  </si>
  <si>
    <t>3.03 J</t>
  </si>
  <si>
    <t>3.03 G</t>
  </si>
  <si>
    <t>1.09 A</t>
  </si>
  <si>
    <t>1.09 B</t>
  </si>
  <si>
    <t>2.09 A</t>
  </si>
  <si>
    <t>2.09 B</t>
  </si>
  <si>
    <t>1.06 A</t>
  </si>
  <si>
    <t>1.15 A</t>
  </si>
  <si>
    <t>1.15 B</t>
  </si>
  <si>
    <t>1.15 C</t>
  </si>
  <si>
    <t>1.15 D</t>
  </si>
  <si>
    <t>1.15 E</t>
  </si>
  <si>
    <t>1.18 A</t>
  </si>
  <si>
    <t>1.18 B</t>
  </si>
  <si>
    <t>1.17 C</t>
  </si>
  <si>
    <t>3.03 K</t>
  </si>
  <si>
    <t>2.08 D</t>
  </si>
  <si>
    <t>1.04 D</t>
  </si>
  <si>
    <t>1.04 E</t>
  </si>
  <si>
    <t xml:space="preserve">Šatní skříň </t>
  </si>
  <si>
    <t xml:space="preserve">Šatní lavičky s obkladem </t>
  </si>
  <si>
    <t>Regál</t>
  </si>
  <si>
    <t xml:space="preserve">Policový stojan na míče </t>
  </si>
  <si>
    <t xml:space="preserve">Manipulační přepravka </t>
  </si>
  <si>
    <t xml:space="preserve">Ukládací plastová bedna zkosená </t>
  </si>
  <si>
    <t xml:space="preserve">Skříň na úklidové prostředky </t>
  </si>
  <si>
    <t xml:space="preserve">Šatní skříňky </t>
  </si>
  <si>
    <t xml:space="preserve">Pracovní stůl </t>
  </si>
  <si>
    <t>1.09 C</t>
  </si>
  <si>
    <t xml:space="preserve">Skříňová stěna </t>
  </si>
  <si>
    <t xml:space="preserve">Centrální stůl – stoly pro učitelský sbor </t>
  </si>
  <si>
    <t xml:space="preserve">Skříň na třídní knihy </t>
  </si>
  <si>
    <t xml:space="preserve">Kombinovaná chladnička </t>
  </si>
  <si>
    <t>Skříňka</t>
  </si>
  <si>
    <t xml:space="preserve">Kancelářská sestava </t>
  </si>
  <si>
    <t xml:space="preserve">Šatní stěna </t>
  </si>
  <si>
    <t xml:space="preserve">Pracovní stoly </t>
  </si>
  <si>
    <t xml:space="preserve">Pracovní servisní  stůl </t>
  </si>
  <si>
    <t xml:space="preserve">Atypické skříňky  </t>
  </si>
  <si>
    <t xml:space="preserve">Konferenční  stolek </t>
  </si>
  <si>
    <t>Křesílko</t>
  </si>
  <si>
    <t xml:space="preserve">Pracovní  stůl </t>
  </si>
  <si>
    <t xml:space="preserve">Jídelní stůl </t>
  </si>
  <si>
    <t xml:space="preserve">Jídelní židle </t>
  </si>
  <si>
    <t xml:space="preserve">Skříňka-příborník </t>
  </si>
  <si>
    <t xml:space="preserve">Skříňka třímodulová </t>
  </si>
  <si>
    <t xml:space="preserve">Skříňka dvoumodulová </t>
  </si>
  <si>
    <t xml:space="preserve">Skříňka jednomodulová </t>
  </si>
  <si>
    <t xml:space="preserve">Skříňka zásuvková </t>
  </si>
  <si>
    <t xml:space="preserve">Konferenční sezení - trojmístné </t>
  </si>
  <si>
    <t xml:space="preserve">Konferenční sezení -dvoumístné </t>
  </si>
  <si>
    <t xml:space="preserve">Konferenční stolek  </t>
  </si>
  <si>
    <t xml:space="preserve">Skříňka dvoudvéřová </t>
  </si>
  <si>
    <t>2.08 E1</t>
  </si>
  <si>
    <t>2.08 E2</t>
  </si>
  <si>
    <t xml:space="preserve">Kancelářská židle </t>
  </si>
  <si>
    <t xml:space="preserve">Stojan na šaty </t>
  </si>
  <si>
    <t xml:space="preserve">Sedáky- taburetky </t>
  </si>
  <si>
    <t>Školní židle-stavitelná</t>
  </si>
  <si>
    <t xml:space="preserve">Školní židle </t>
  </si>
  <si>
    <t xml:space="preserve">Vestavěná skříň </t>
  </si>
  <si>
    <t xml:space="preserve">Atypický pracovní stůl </t>
  </si>
  <si>
    <t xml:space="preserve">Závěsná skříňka </t>
  </si>
  <si>
    <t xml:space="preserve">Konferenční sezení -jednomístné </t>
  </si>
  <si>
    <t xml:space="preserve">Kancelářská sestava-stolová </t>
  </si>
  <si>
    <t xml:space="preserve">Konferenční  židle </t>
  </si>
  <si>
    <t xml:space="preserve">Dětský  stolek  </t>
  </si>
  <si>
    <t>Nástěnka</t>
  </si>
  <si>
    <t>3.01 L</t>
  </si>
  <si>
    <t xml:space="preserve">Kancelářská sestava-skříňová </t>
  </si>
  <si>
    <t xml:space="preserve">Skříňka zásuvková atypická </t>
  </si>
  <si>
    <t xml:space="preserve">Atypická skříň  </t>
  </si>
  <si>
    <t xml:space="preserve">Sedací souprava rozkládací </t>
  </si>
  <si>
    <t xml:space="preserve">Regál </t>
  </si>
  <si>
    <t>3.05 B</t>
  </si>
  <si>
    <t xml:space="preserve">Regálová sestava  </t>
  </si>
  <si>
    <t xml:space="preserve">Skříňka </t>
  </si>
  <si>
    <t>Kontejner 1</t>
  </si>
  <si>
    <t>Kontejner 2</t>
  </si>
  <si>
    <t>Kontejner 3</t>
  </si>
  <si>
    <t xml:space="preserve">Školní lavice  </t>
  </si>
  <si>
    <t>1.04 - Sklad pomůcek</t>
  </si>
  <si>
    <t>1.14 - Zázemí - kuchyňka</t>
  </si>
  <si>
    <t>1.18 - Chodba</t>
  </si>
  <si>
    <t>3.05 - Sklad pomůcek</t>
  </si>
  <si>
    <t xml:space="preserve">3.07 - Sklad pomůcek </t>
  </si>
  <si>
    <t>Číslo položky</t>
  </si>
  <si>
    <t>Měrná jednotka</t>
  </si>
  <si>
    <t>Ks</t>
  </si>
  <si>
    <t>Cena v Kč za kus bez DPH</t>
  </si>
  <si>
    <t>Sestava</t>
  </si>
  <si>
    <t>Cena v Kč včetně 21% DPH celkem</t>
  </si>
  <si>
    <t>Cena v Kč bez DPH celkem</t>
  </si>
  <si>
    <t xml:space="preserve">1NP CELKEM </t>
  </si>
  <si>
    <t xml:space="preserve">2NP CELKEM </t>
  </si>
  <si>
    <t xml:space="preserve">3NP CELKEM </t>
  </si>
  <si>
    <t xml:space="preserve">Typové výrobky </t>
  </si>
  <si>
    <t>3.03 - Učebna s tréninkovým pracovištěm (4 hodiny tréninkové pracoviště, 4 hodiny kmenová učebna)</t>
  </si>
  <si>
    <t>3.04 - Učebna s terapeutickým pracovištěm (4 hodiny terapeutické pracoviště, 4 hodiny kmenová učebna)</t>
  </si>
  <si>
    <t>3.08 - Učebna s dílnou pro ergoterapii (4 hodiny dílna pro ergoterapii, 4 hodiny kmenová učebna)</t>
  </si>
  <si>
    <t>Projekt:                                           Speciální ZŠ Skuteč - půdní vestavba a přístavba</t>
  </si>
  <si>
    <t>Vypracovali:                                   Ak. Arch. Miloslav Chaloupka, Ing. arch. Marek Adámek</t>
  </si>
  <si>
    <t>Zpracováno (místo, datum):        Pardubice,  21.1.2019</t>
  </si>
  <si>
    <t>2.01 - Relaxační místnost - družina (5 hodin relaxace, 5 hodiny družina)</t>
  </si>
  <si>
    <t xml:space="preserve">Místo realizace:                            Speciální základní škola a praktická škola Skuteč, Rubešova 531, 539 73 Skuteč </t>
  </si>
  <si>
    <t xml:space="preserve">                                                        ADAM PRVNÍ s.r.o., Jindřišská 746, 530 02 Pardubice</t>
  </si>
  <si>
    <t xml:space="preserve">Místo realizace:                             Speciální základní škola a praktická škola Skuteč, Rubešova 531, 539 73 Skuteč </t>
  </si>
  <si>
    <t>Projekt:                                          Speciální ZŠ Skuteč - půdní vestavba a přístavba</t>
  </si>
  <si>
    <t>Rekapitulace</t>
  </si>
  <si>
    <t>cena bez DPH</t>
  </si>
  <si>
    <t>DPH</t>
  </si>
  <si>
    <t>cena včetně DPH</t>
  </si>
  <si>
    <t>CELKEM</t>
  </si>
  <si>
    <t xml:space="preserve"> 21% DPH</t>
  </si>
  <si>
    <t>1.17 B</t>
  </si>
  <si>
    <t>Lezecká stěna</t>
  </si>
  <si>
    <t>Buňky vyplní dodavatel</t>
  </si>
  <si>
    <t>1.NP nábytek</t>
  </si>
  <si>
    <t>2.NP nábytek</t>
  </si>
  <si>
    <t>3.NP nábytek</t>
  </si>
  <si>
    <t>Sedáky- taburetky</t>
  </si>
  <si>
    <t>Typové označení</t>
  </si>
  <si>
    <t>Poznámka</t>
  </si>
  <si>
    <t>Všechny uvedené položky jsou včetně dopravy a montáže.</t>
  </si>
  <si>
    <t xml:space="preserve">Speciální ZŠ Skuteč – dodávka nábytku </t>
  </si>
  <si>
    <t xml:space="preserve">Speciální ZŠ Skuteč – dodávka nábytku  - 1NP </t>
  </si>
  <si>
    <t xml:space="preserve">Speciální ZŠ Skuteč – dodávka nábytku  - 2NP </t>
  </si>
  <si>
    <t xml:space="preserve">Speciální ZŠ Skuteč – dodávka nábytku - 3NP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</si>
</sst>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140"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/>
    <xf numFmtId="17" fontId="0" fillId="0" borderId="1" xfId="0" applyNumberFormat="1" applyFill="1" applyBorder="1" applyAlignment="1">
      <alignment horizontal="right"/>
    </xf>
    <xf numFmtId="4" fontId="0" fillId="0" borderId="0" xfId="0" applyNumberFormat="1" applyFont="1" applyBorder="1"/>
    <xf numFmtId="0" fontId="0" fillId="0" borderId="1" xfId="0" applyFont="1" applyBorder="1" applyAlignment="1">
      <alignment vertical="center" wrapText="1"/>
    </xf>
    <xf numFmtId="9" fontId="2" fillId="0" borderId="0" xfId="0" applyNumberFormat="1" applyFont="1" applyFill="1" applyBorder="1"/>
    <xf numFmtId="4" fontId="0" fillId="2" borderId="0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0" fillId="0" borderId="1" xfId="0" applyFill="1" applyBorder="1" applyAlignment="1">
      <alignment vertical="center" wrapText="1"/>
    </xf>
    <xf numFmtId="4" fontId="0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49" fontId="0" fillId="0" borderId="0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0" fillId="3" borderId="0" xfId="0" applyFill="1" applyBorder="1"/>
    <xf numFmtId="0" fontId="0" fillId="0" borderId="1" xfId="0" applyFill="1" applyBorder="1" applyAlignment="1">
      <alignment wrapText="1"/>
    </xf>
    <xf numFmtId="4" fontId="0" fillId="0" borderId="3" xfId="0" applyNumberFormat="1" applyFill="1" applyBorder="1"/>
    <xf numFmtId="4" fontId="0" fillId="0" borderId="1" xfId="0" applyNumberFormat="1" applyBorder="1" applyAlignment="1">
      <alignment horizontal="right"/>
    </xf>
    <xf numFmtId="164" fontId="3" fillId="0" borderId="0" xfId="0" applyNumberFormat="1" applyFont="1" applyFill="1" applyBorder="1"/>
    <xf numFmtId="4" fontId="0" fillId="0" borderId="3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3" fillId="0" borderId="0" xfId="0" applyFont="1" applyFill="1" applyBorder="1"/>
    <xf numFmtId="164" fontId="0" fillId="0" borderId="0" xfId="0" applyNumberFormat="1" applyFont="1" applyFill="1" applyBorder="1"/>
    <xf numFmtId="0" fontId="0" fillId="2" borderId="0" xfId="0" applyFill="1"/>
    <xf numFmtId="0" fontId="0" fillId="2" borderId="0" xfId="0" applyFill="1" applyBorder="1"/>
    <xf numFmtId="4" fontId="0" fillId="2" borderId="1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/>
    <xf numFmtId="4" fontId="0" fillId="2" borderId="3" xfId="0" applyNumberFormat="1" applyFill="1" applyBorder="1" applyAlignment="1">
      <alignment horizontal="right"/>
    </xf>
    <xf numFmtId="0" fontId="0" fillId="2" borderId="1" xfId="0" applyFill="1" applyBorder="1" applyAlignment="1">
      <alignment vertic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4" fontId="0" fillId="5" borderId="3" xfId="0" applyNumberFormat="1" applyFill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0" fontId="0" fillId="5" borderId="0" xfId="0" applyFill="1"/>
    <xf numFmtId="0" fontId="0" fillId="5" borderId="0" xfId="0" applyFill="1" applyBorder="1"/>
    <xf numFmtId="49" fontId="0" fillId="5" borderId="1" xfId="0" applyNumberFormat="1" applyFill="1" applyBorder="1" applyAlignment="1">
      <alignment horizontal="right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/>
    </xf>
    <xf numFmtId="0" fontId="0" fillId="4" borderId="6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0" fontId="5" fillId="0" borderId="7" xfId="0" applyFont="1" applyBorder="1" applyAlignment="1">
      <alignment/>
    </xf>
    <xf numFmtId="49" fontId="6" fillId="0" borderId="7" xfId="0" applyNumberFormat="1" applyFont="1" applyBorder="1" applyAlignment="1">
      <alignment wrapText="1"/>
    </xf>
    <xf numFmtId="0" fontId="6" fillId="0" borderId="7" xfId="0" applyFont="1" applyBorder="1"/>
    <xf numFmtId="164" fontId="6" fillId="0" borderId="7" xfId="0" applyNumberFormat="1" applyFont="1" applyBorder="1" applyAlignment="1">
      <alignment wrapText="1"/>
    </xf>
    <xf numFmtId="164" fontId="6" fillId="0" borderId="7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0" fillId="6" borderId="3" xfId="0" applyNumberFormat="1" applyFill="1" applyBorder="1" applyAlignment="1">
      <alignment horizontal="right"/>
    </xf>
    <xf numFmtId="0" fontId="0" fillId="0" borderId="13" xfId="0" applyFill="1" applyBorder="1"/>
    <xf numFmtId="0" fontId="3" fillId="0" borderId="14" xfId="0" applyFont="1" applyFill="1" applyBorder="1"/>
    <xf numFmtId="4" fontId="3" fillId="0" borderId="14" xfId="0" applyNumberFormat="1" applyFont="1" applyFill="1" applyBorder="1"/>
    <xf numFmtId="4" fontId="3" fillId="0" borderId="15" xfId="0" applyNumberFormat="1" applyFont="1" applyFill="1" applyBorder="1"/>
    <xf numFmtId="164" fontId="3" fillId="0" borderId="15" xfId="0" applyNumberFormat="1" applyFont="1" applyFill="1" applyBorder="1"/>
    <xf numFmtId="2" fontId="0" fillId="6" borderId="3" xfId="0" applyNumberFormat="1" applyFill="1" applyBorder="1" applyAlignment="1">
      <alignment horizontal="right"/>
    </xf>
    <xf numFmtId="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 applyAlignment="1">
      <alignment horizontal="right"/>
    </xf>
    <xf numFmtId="0" fontId="0" fillId="0" borderId="13" xfId="0" applyBorder="1"/>
    <xf numFmtId="0" fontId="3" fillId="0" borderId="14" xfId="0" applyFont="1" applyBorder="1"/>
    <xf numFmtId="164" fontId="3" fillId="0" borderId="14" xfId="0" applyNumberFormat="1" applyFont="1" applyBorder="1"/>
    <xf numFmtId="164" fontId="0" fillId="0" borderId="14" xfId="0" applyNumberFormat="1" applyFont="1" applyFill="1" applyBorder="1"/>
    <xf numFmtId="164" fontId="0" fillId="0" borderId="14" xfId="0" applyNumberFormat="1" applyFont="1" applyBorder="1"/>
    <xf numFmtId="164" fontId="3" fillId="0" borderId="15" xfId="0" applyNumberFormat="1" applyFont="1" applyBorder="1"/>
    <xf numFmtId="0" fontId="0" fillId="6" borderId="1" xfId="0" applyFill="1" applyBorder="1"/>
    <xf numFmtId="0" fontId="0" fillId="0" borderId="0" xfId="0"/>
    <xf numFmtId="0" fontId="0" fillId="0" borderId="16" xfId="0" applyBorder="1"/>
    <xf numFmtId="0" fontId="11" fillId="0" borderId="4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8" xfId="0" applyBorder="1" applyProtection="1">
      <protection/>
    </xf>
    <xf numFmtId="0" fontId="0" fillId="0" borderId="4" xfId="0" applyBorder="1" applyAlignment="1" applyProtection="1">
      <alignment horizontal="left" vertical="center" indent="1"/>
      <protection/>
    </xf>
    <xf numFmtId="0" fontId="0" fillId="0" borderId="17" xfId="0" applyBorder="1" applyProtection="1">
      <protection/>
    </xf>
    <xf numFmtId="0" fontId="0" fillId="0" borderId="14" xfId="0" applyBorder="1" applyAlignment="1" applyProtection="1">
      <alignment horizontal="center"/>
      <protection/>
    </xf>
    <xf numFmtId="4" fontId="0" fillId="0" borderId="18" xfId="0" applyNumberFormat="1" applyBorder="1" applyProtection="1">
      <protection/>
    </xf>
    <xf numFmtId="0" fontId="0" fillId="5" borderId="19" xfId="0" applyFill="1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0" borderId="17" xfId="0" applyFont="1" applyFill="1" applyBorder="1"/>
    <xf numFmtId="0" fontId="3" fillId="0" borderId="18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145" zoomScaleSheetLayoutView="145" workbookViewId="0" topLeftCell="A1">
      <selection activeCell="B10" sqref="B10"/>
    </sheetView>
  </sheetViews>
  <sheetFormatPr defaultColWidth="9.140625" defaultRowHeight="15"/>
  <cols>
    <col min="1" max="1" width="9.7109375" style="0" customWidth="1"/>
    <col min="2" max="2" width="50.7109375" style="0" customWidth="1"/>
    <col min="3" max="4" width="9.7109375" style="0" customWidth="1"/>
    <col min="5" max="5" width="16.28125" style="0" customWidth="1"/>
    <col min="6" max="6" width="16.28125" style="13" customWidth="1"/>
    <col min="7" max="7" width="14.7109375" style="0" customWidth="1"/>
    <col min="8" max="9" width="14.57421875" style="0" customWidth="1"/>
  </cols>
  <sheetData>
    <row r="1" ht="15">
      <c r="A1" t="s">
        <v>191</v>
      </c>
    </row>
    <row r="2" ht="15">
      <c r="A2" t="s">
        <v>190</v>
      </c>
    </row>
    <row r="3" ht="15">
      <c r="A3" t="s">
        <v>185</v>
      </c>
    </row>
    <row r="4" ht="15">
      <c r="A4" t="s">
        <v>189</v>
      </c>
    </row>
    <row r="5" ht="15">
      <c r="A5" t="s">
        <v>186</v>
      </c>
    </row>
    <row r="7" ht="18.75">
      <c r="A7" s="20"/>
    </row>
    <row r="8" spans="1:2" ht="18.75">
      <c r="A8" s="138" t="s">
        <v>208</v>
      </c>
      <c r="B8" s="139"/>
    </row>
    <row r="10" spans="1:7" ht="25.5" thickBot="1">
      <c r="A10" s="74" t="s">
        <v>192</v>
      </c>
      <c r="B10" s="75"/>
      <c r="C10" s="75"/>
      <c r="D10" s="76"/>
      <c r="E10" s="77" t="s">
        <v>193</v>
      </c>
      <c r="F10" s="77" t="s">
        <v>194</v>
      </c>
      <c r="G10" s="78" t="s">
        <v>195</v>
      </c>
    </row>
    <row r="11" spans="1:7" ht="15.75" thickTop="1">
      <c r="A11" s="79" t="s">
        <v>201</v>
      </c>
      <c r="B11" s="80"/>
      <c r="C11" s="81"/>
      <c r="D11" s="82"/>
      <c r="E11" s="83">
        <f>1NP_nábytek_nenaceněný!F57</f>
        <v>0</v>
      </c>
      <c r="F11" s="83">
        <f>E11*0.21</f>
        <v>0</v>
      </c>
      <c r="G11" s="84">
        <f>SUM(E11:F11)</f>
        <v>0</v>
      </c>
    </row>
    <row r="12" spans="1:7" ht="15">
      <c r="A12" s="94" t="s">
        <v>202</v>
      </c>
      <c r="B12" s="95"/>
      <c r="C12" s="96"/>
      <c r="D12" s="97"/>
      <c r="E12" s="98">
        <f>2NP_nábytek_nenaceněný!F48</f>
        <v>0</v>
      </c>
      <c r="F12" s="98">
        <f>E12*0.21</f>
        <v>0</v>
      </c>
      <c r="G12" s="99">
        <f aca="true" t="shared" si="0" ref="G12:G13">SUM(E12:F12)</f>
        <v>0</v>
      </c>
    </row>
    <row r="13" spans="1:7" ht="15.75" thickBot="1">
      <c r="A13" s="85" t="s">
        <v>203</v>
      </c>
      <c r="B13" s="86"/>
      <c r="C13" s="87"/>
      <c r="D13" s="88"/>
      <c r="E13" s="89">
        <f>3NP_nábytek_nenaceněný!F55</f>
        <v>0</v>
      </c>
      <c r="F13" s="89">
        <f aca="true" t="shared" si="1" ref="F13">E13*0.21</f>
        <v>0</v>
      </c>
      <c r="G13" s="90">
        <f t="shared" si="0"/>
        <v>0</v>
      </c>
    </row>
    <row r="14" spans="1:7" ht="18.75" thickTop="1">
      <c r="A14" s="91" t="s">
        <v>196</v>
      </c>
      <c r="B14" s="91"/>
      <c r="C14" s="92"/>
      <c r="D14" s="93"/>
      <c r="E14" s="109">
        <f>SUM(E11:E13)</f>
        <v>0</v>
      </c>
      <c r="F14" s="109">
        <f>SUM(F11:F13)</f>
        <v>0</v>
      </c>
      <c r="G14" s="110">
        <f>SUM(G11:G13)</f>
        <v>0</v>
      </c>
    </row>
  </sheetData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8" scale="72" r:id="rId1"/>
  <colBreaks count="1" manualBreakCount="1">
    <brk id="7" min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J62"/>
  <sheetViews>
    <sheetView tabSelected="1" view="pageBreakPreview" zoomScale="145" zoomScaleSheetLayoutView="145" workbookViewId="0" topLeftCell="A1">
      <selection activeCell="A4" sqref="A4"/>
    </sheetView>
  </sheetViews>
  <sheetFormatPr defaultColWidth="9.140625" defaultRowHeight="15"/>
  <cols>
    <col min="1" max="1" width="9.7109375" style="0" customWidth="1"/>
    <col min="2" max="2" width="44.00390625" style="0" customWidth="1"/>
    <col min="3" max="3" width="7.00390625" style="0" customWidth="1"/>
    <col min="4" max="4" width="9.7109375" style="0" customWidth="1"/>
    <col min="5" max="6" width="14.28125" style="0" customWidth="1"/>
    <col min="7" max="7" width="14.57421875" style="13" customWidth="1"/>
    <col min="8" max="10" width="14.57421875" style="0" customWidth="1"/>
  </cols>
  <sheetData>
    <row r="1" ht="15">
      <c r="A1" t="s">
        <v>184</v>
      </c>
    </row>
    <row r="2" ht="15">
      <c r="A2" t="s">
        <v>188</v>
      </c>
    </row>
    <row r="4" ht="18.75">
      <c r="A4" s="20"/>
    </row>
    <row r="5" ht="18.75">
      <c r="A5" s="20" t="s">
        <v>209</v>
      </c>
    </row>
    <row r="6" ht="15.75" thickBot="1"/>
    <row r="7" spans="1:9" ht="45.75" thickBot="1">
      <c r="A7" s="58" t="s">
        <v>170</v>
      </c>
      <c r="B7" s="59" t="s">
        <v>0</v>
      </c>
      <c r="C7" s="59" t="s">
        <v>172</v>
      </c>
      <c r="D7" s="60" t="s">
        <v>171</v>
      </c>
      <c r="E7" s="60" t="s">
        <v>173</v>
      </c>
      <c r="F7" s="60" t="s">
        <v>176</v>
      </c>
      <c r="G7" s="60" t="s">
        <v>197</v>
      </c>
      <c r="H7" s="71" t="s">
        <v>175</v>
      </c>
      <c r="I7" s="71" t="s">
        <v>205</v>
      </c>
    </row>
    <row r="8" spans="1:7" ht="15">
      <c r="A8" s="6"/>
      <c r="B8" s="6"/>
      <c r="C8" s="6"/>
      <c r="D8" s="6"/>
      <c r="E8" s="6"/>
      <c r="F8" s="6"/>
      <c r="G8" s="1"/>
    </row>
    <row r="9" spans="1:7" ht="15">
      <c r="A9" s="136" t="s">
        <v>6</v>
      </c>
      <c r="B9" s="136"/>
      <c r="C9" s="136"/>
      <c r="D9" s="136"/>
      <c r="E9" s="136"/>
      <c r="F9" s="136"/>
      <c r="G9" s="136"/>
    </row>
    <row r="10" spans="1:9" ht="15">
      <c r="A10" s="4" t="s">
        <v>9</v>
      </c>
      <c r="B10" s="2" t="s">
        <v>104</v>
      </c>
      <c r="C10" s="2">
        <v>1</v>
      </c>
      <c r="D10" s="4" t="s">
        <v>172</v>
      </c>
      <c r="E10" s="106"/>
      <c r="F10" s="41">
        <f>C10*E10</f>
        <v>0</v>
      </c>
      <c r="G10" s="40">
        <f>F10*0.21</f>
        <v>0</v>
      </c>
      <c r="H10" s="37">
        <f>F10+G10</f>
        <v>0</v>
      </c>
      <c r="I10" s="2"/>
    </row>
    <row r="11" spans="1:9" ht="15">
      <c r="A11" s="4" t="s">
        <v>10</v>
      </c>
      <c r="B11" s="2" t="s">
        <v>103</v>
      </c>
      <c r="C11" s="2">
        <v>8</v>
      </c>
      <c r="D11" s="4" t="s">
        <v>172</v>
      </c>
      <c r="E11" s="106"/>
      <c r="F11" s="41">
        <f>C11*E11</f>
        <v>0</v>
      </c>
      <c r="G11" s="40">
        <f>F11*0.21</f>
        <v>0</v>
      </c>
      <c r="H11" s="37">
        <f>F11+G11</f>
        <v>0</v>
      </c>
      <c r="I11" s="2"/>
    </row>
    <row r="12" spans="1:8" ht="15">
      <c r="A12" s="1"/>
      <c r="B12" s="1"/>
      <c r="C12" s="1"/>
      <c r="D12" s="1"/>
      <c r="E12" s="107"/>
      <c r="F12" s="1"/>
      <c r="G12" s="22"/>
      <c r="H12" s="22"/>
    </row>
    <row r="13" spans="1:8" ht="15">
      <c r="A13" s="72" t="s">
        <v>165</v>
      </c>
      <c r="B13" s="72"/>
      <c r="C13" s="72"/>
      <c r="D13" s="72"/>
      <c r="E13" s="108"/>
      <c r="F13" s="72"/>
      <c r="G13" s="72"/>
      <c r="H13" s="13"/>
    </row>
    <row r="14" spans="1:276" s="65" customFormat="1" ht="15">
      <c r="A14" s="61" t="s">
        <v>11</v>
      </c>
      <c r="B14" s="62" t="s">
        <v>105</v>
      </c>
      <c r="C14" s="62">
        <v>3</v>
      </c>
      <c r="D14" s="61" t="s">
        <v>172</v>
      </c>
      <c r="E14" s="106"/>
      <c r="F14" s="63">
        <f aca="true" t="shared" si="0" ref="F14:F18">C14*E14</f>
        <v>0</v>
      </c>
      <c r="G14" s="64">
        <f aca="true" t="shared" si="1" ref="G14:G18">F14*0.21</f>
        <v>0</v>
      </c>
      <c r="H14" s="64">
        <f aca="true" t="shared" si="2" ref="H14:H18">F14+G14</f>
        <v>0</v>
      </c>
      <c r="I14" s="11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</row>
    <row r="15" spans="1:276" s="65" customFormat="1" ht="15">
      <c r="A15" s="61" t="s">
        <v>12</v>
      </c>
      <c r="B15" s="62" t="s">
        <v>105</v>
      </c>
      <c r="C15" s="62">
        <v>2</v>
      </c>
      <c r="D15" s="61" t="s">
        <v>172</v>
      </c>
      <c r="E15" s="106"/>
      <c r="F15" s="63">
        <f t="shared" si="0"/>
        <v>0</v>
      </c>
      <c r="G15" s="64">
        <f t="shared" si="1"/>
        <v>0</v>
      </c>
      <c r="H15" s="64">
        <f t="shared" si="2"/>
        <v>0</v>
      </c>
      <c r="I15" s="11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</row>
    <row r="16" spans="1:276" s="65" customFormat="1" ht="15">
      <c r="A16" s="61" t="s">
        <v>13</v>
      </c>
      <c r="B16" s="62" t="s">
        <v>106</v>
      </c>
      <c r="C16" s="62">
        <v>1</v>
      </c>
      <c r="D16" s="61" t="s">
        <v>172</v>
      </c>
      <c r="E16" s="106"/>
      <c r="F16" s="63">
        <f t="shared" si="0"/>
        <v>0</v>
      </c>
      <c r="G16" s="64">
        <f t="shared" si="1"/>
        <v>0</v>
      </c>
      <c r="H16" s="64">
        <f t="shared" si="2"/>
        <v>0</v>
      </c>
      <c r="I16" s="11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</row>
    <row r="17" spans="1:276" s="65" customFormat="1" ht="15">
      <c r="A17" s="61" t="s">
        <v>101</v>
      </c>
      <c r="B17" s="62" t="s">
        <v>107</v>
      </c>
      <c r="C17" s="62">
        <v>10</v>
      </c>
      <c r="D17" s="61" t="s">
        <v>172</v>
      </c>
      <c r="E17" s="106"/>
      <c r="F17" s="63">
        <f t="shared" si="0"/>
        <v>0</v>
      </c>
      <c r="G17" s="64">
        <f t="shared" si="1"/>
        <v>0</v>
      </c>
      <c r="H17" s="64">
        <f t="shared" si="2"/>
        <v>0</v>
      </c>
      <c r="I17" s="11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</row>
    <row r="18" spans="1:276" s="65" customFormat="1" ht="15">
      <c r="A18" s="61" t="s">
        <v>102</v>
      </c>
      <c r="B18" s="62" t="s">
        <v>108</v>
      </c>
      <c r="C18" s="62">
        <v>10</v>
      </c>
      <c r="D18" s="61" t="s">
        <v>172</v>
      </c>
      <c r="E18" s="106"/>
      <c r="F18" s="63">
        <f t="shared" si="0"/>
        <v>0</v>
      </c>
      <c r="G18" s="64">
        <f t="shared" si="1"/>
        <v>0</v>
      </c>
      <c r="H18" s="64">
        <f t="shared" si="2"/>
        <v>0</v>
      </c>
      <c r="I18" s="11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</row>
    <row r="19" spans="1:276" ht="15">
      <c r="A19" s="1"/>
      <c r="B19" s="1"/>
      <c r="C19" s="15"/>
      <c r="D19" s="1"/>
      <c r="E19" s="107"/>
      <c r="F19" s="1"/>
      <c r="G19" s="22"/>
      <c r="H19" s="22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</row>
    <row r="20" spans="1:276" ht="15">
      <c r="A20" s="72" t="s">
        <v>7</v>
      </c>
      <c r="B20" s="72"/>
      <c r="C20" s="72"/>
      <c r="D20" s="72"/>
      <c r="E20" s="108"/>
      <c r="F20" s="72"/>
      <c r="G20" s="72"/>
      <c r="H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</row>
    <row r="21" spans="1:276" ht="15">
      <c r="A21" s="5" t="s">
        <v>90</v>
      </c>
      <c r="B21" s="3" t="s">
        <v>109</v>
      </c>
      <c r="C21" s="3">
        <v>4</v>
      </c>
      <c r="D21" s="5" t="s">
        <v>172</v>
      </c>
      <c r="E21" s="106"/>
      <c r="F21" s="41">
        <f>C21*E21</f>
        <v>0</v>
      </c>
      <c r="G21" s="40">
        <f>F21*0.21</f>
        <v>0</v>
      </c>
      <c r="H21" s="40">
        <f>F21+G21</f>
        <v>0</v>
      </c>
      <c r="I21" s="2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</row>
    <row r="22" spans="1:8" ht="15">
      <c r="A22" s="1"/>
      <c r="B22" s="1"/>
      <c r="C22" s="1"/>
      <c r="D22" s="1"/>
      <c r="E22" s="107"/>
      <c r="F22" s="1"/>
      <c r="G22" s="22"/>
      <c r="H22" s="22"/>
    </row>
    <row r="23" spans="1:8" ht="15">
      <c r="A23" s="72" t="s">
        <v>8</v>
      </c>
      <c r="B23" s="72"/>
      <c r="C23" s="72"/>
      <c r="D23" s="72"/>
      <c r="E23" s="108"/>
      <c r="F23" s="72"/>
      <c r="G23" s="72"/>
      <c r="H23" s="13"/>
    </row>
    <row r="24" spans="1:9" s="13" customFormat="1" ht="15">
      <c r="A24" s="5" t="s">
        <v>86</v>
      </c>
      <c r="B24" s="3" t="s">
        <v>110</v>
      </c>
      <c r="C24" s="3">
        <v>1</v>
      </c>
      <c r="D24" s="5" t="s">
        <v>172</v>
      </c>
      <c r="E24" s="106"/>
      <c r="F24" s="41">
        <f aca="true" t="shared" si="3" ref="F24:F26">C24*E24</f>
        <v>0</v>
      </c>
      <c r="G24" s="40">
        <f aca="true" t="shared" si="4" ref="G24:G26">F24*0.21</f>
        <v>0</v>
      </c>
      <c r="H24" s="40">
        <f aca="true" t="shared" si="5" ref="H24:H26">F24+G24</f>
        <v>0</v>
      </c>
      <c r="I24" s="3"/>
    </row>
    <row r="25" spans="1:9" s="13" customFormat="1" ht="15">
      <c r="A25" s="5" t="s">
        <v>87</v>
      </c>
      <c r="B25" s="3" t="s">
        <v>111</v>
      </c>
      <c r="C25" s="3">
        <v>1</v>
      </c>
      <c r="D25" s="5" t="s">
        <v>172</v>
      </c>
      <c r="E25" s="106"/>
      <c r="F25" s="41">
        <f t="shared" si="3"/>
        <v>0</v>
      </c>
      <c r="G25" s="40">
        <f t="shared" si="4"/>
        <v>0</v>
      </c>
      <c r="H25" s="40">
        <f t="shared" si="5"/>
        <v>0</v>
      </c>
      <c r="I25" s="3"/>
    </row>
    <row r="26" spans="1:9" s="13" customFormat="1" ht="15">
      <c r="A26" s="5" t="s">
        <v>112</v>
      </c>
      <c r="B26" s="3" t="s">
        <v>80</v>
      </c>
      <c r="C26" s="3">
        <v>1</v>
      </c>
      <c r="D26" s="5" t="s">
        <v>172</v>
      </c>
      <c r="E26" s="106"/>
      <c r="F26" s="41">
        <f t="shared" si="3"/>
        <v>0</v>
      </c>
      <c r="G26" s="36">
        <f t="shared" si="4"/>
        <v>0</v>
      </c>
      <c r="H26" s="40">
        <f t="shared" si="5"/>
        <v>0</v>
      </c>
      <c r="I26" s="3"/>
    </row>
    <row r="27" spans="1:8" s="13" customFormat="1" ht="15">
      <c r="A27" s="26"/>
      <c r="B27" s="1"/>
      <c r="C27" s="15"/>
      <c r="D27" s="1"/>
      <c r="E27" s="107"/>
      <c r="F27" s="1"/>
      <c r="G27" s="22"/>
      <c r="H27" s="22"/>
    </row>
    <row r="28" spans="1:8" ht="15">
      <c r="A28" s="73" t="s">
        <v>3</v>
      </c>
      <c r="B28" s="73"/>
      <c r="C28" s="73"/>
      <c r="D28" s="73"/>
      <c r="E28" s="108"/>
      <c r="F28" s="73"/>
      <c r="G28" s="73"/>
      <c r="H28" s="13"/>
    </row>
    <row r="29" spans="1:9" ht="15">
      <c r="A29" s="7" t="s">
        <v>17</v>
      </c>
      <c r="B29" s="3" t="s">
        <v>113</v>
      </c>
      <c r="C29" s="3">
        <v>1</v>
      </c>
      <c r="D29" s="5" t="s">
        <v>174</v>
      </c>
      <c r="E29" s="106"/>
      <c r="F29" s="41">
        <f aca="true" t="shared" si="6" ref="F29:F31">C29*E29</f>
        <v>0</v>
      </c>
      <c r="G29" s="40">
        <f aca="true" t="shared" si="7" ref="G29:G31">F29*0.21</f>
        <v>0</v>
      </c>
      <c r="H29" s="40">
        <f aca="true" t="shared" si="8" ref="H29:H31">F29+G29</f>
        <v>0</v>
      </c>
      <c r="I29" s="2"/>
    </row>
    <row r="30" spans="1:9" ht="15">
      <c r="A30" s="7" t="s">
        <v>18</v>
      </c>
      <c r="B30" s="3" t="s">
        <v>114</v>
      </c>
      <c r="C30" s="3">
        <v>1</v>
      </c>
      <c r="D30" s="5" t="s">
        <v>174</v>
      </c>
      <c r="E30" s="106"/>
      <c r="F30" s="41">
        <f t="shared" si="6"/>
        <v>0</v>
      </c>
      <c r="G30" s="40">
        <f t="shared" si="7"/>
        <v>0</v>
      </c>
      <c r="H30" s="40">
        <f t="shared" si="8"/>
        <v>0</v>
      </c>
      <c r="I30" s="2"/>
    </row>
    <row r="31" spans="1:9" ht="15">
      <c r="A31" s="7" t="s">
        <v>19</v>
      </c>
      <c r="B31" s="3" t="s">
        <v>115</v>
      </c>
      <c r="C31" s="3">
        <v>1</v>
      </c>
      <c r="D31" s="5" t="s">
        <v>172</v>
      </c>
      <c r="E31" s="106"/>
      <c r="F31" s="41">
        <f t="shared" si="6"/>
        <v>0</v>
      </c>
      <c r="G31" s="40">
        <f t="shared" si="7"/>
        <v>0</v>
      </c>
      <c r="H31" s="40">
        <f t="shared" si="8"/>
        <v>0</v>
      </c>
      <c r="I31" s="2"/>
    </row>
    <row r="32" spans="1:8" ht="15">
      <c r="A32" s="1"/>
      <c r="B32" s="1"/>
      <c r="C32" s="1"/>
      <c r="D32" s="1"/>
      <c r="E32" s="107"/>
      <c r="F32" s="1"/>
      <c r="G32" s="22"/>
      <c r="H32" s="22"/>
    </row>
    <row r="33" spans="1:8" ht="15">
      <c r="A33" s="72" t="s">
        <v>166</v>
      </c>
      <c r="B33" s="72"/>
      <c r="C33" s="72"/>
      <c r="D33" s="72"/>
      <c r="E33" s="108"/>
      <c r="F33" s="72"/>
      <c r="G33" s="72"/>
      <c r="H33" s="13"/>
    </row>
    <row r="34" spans="1:9" ht="15">
      <c r="A34" s="5" t="s">
        <v>15</v>
      </c>
      <c r="B34" s="3" t="s">
        <v>116</v>
      </c>
      <c r="C34" s="3">
        <v>1</v>
      </c>
      <c r="D34" s="5" t="s">
        <v>172</v>
      </c>
      <c r="E34" s="106"/>
      <c r="F34" s="41">
        <f>C34*E34</f>
        <v>0</v>
      </c>
      <c r="G34" s="40">
        <f>F34*0.21</f>
        <v>0</v>
      </c>
      <c r="H34" s="40">
        <f>F34+G34</f>
        <v>0</v>
      </c>
      <c r="I34" s="2"/>
    </row>
    <row r="35" spans="1:8" ht="15">
      <c r="A35" s="1"/>
      <c r="B35" s="1"/>
      <c r="C35" s="1"/>
      <c r="D35" s="1"/>
      <c r="E35" s="107"/>
      <c r="F35" s="1"/>
      <c r="G35" s="22"/>
      <c r="H35" s="22"/>
    </row>
    <row r="36" spans="1:8" ht="15">
      <c r="A36" s="72" t="s">
        <v>2</v>
      </c>
      <c r="B36" s="72"/>
      <c r="C36" s="72"/>
      <c r="D36" s="72"/>
      <c r="E36" s="108"/>
      <c r="F36" s="72"/>
      <c r="G36" s="72"/>
      <c r="H36" s="13"/>
    </row>
    <row r="37" spans="1:9" ht="15">
      <c r="A37" s="33" t="s">
        <v>91</v>
      </c>
      <c r="B37" s="42" t="s">
        <v>117</v>
      </c>
      <c r="C37" s="3">
        <v>1</v>
      </c>
      <c r="D37" s="5" t="s">
        <v>172</v>
      </c>
      <c r="E37" s="106"/>
      <c r="F37" s="41">
        <f aca="true" t="shared" si="9" ref="F37:F41">C37*E37</f>
        <v>0</v>
      </c>
      <c r="G37" s="40">
        <f aca="true" t="shared" si="10" ref="G37:G41">F37*0.21</f>
        <v>0</v>
      </c>
      <c r="H37" s="40">
        <f aca="true" t="shared" si="11" ref="H37:H41">F37+G37</f>
        <v>0</v>
      </c>
      <c r="I37" s="2"/>
    </row>
    <row r="38" spans="1:9" s="6" customFormat="1" ht="15">
      <c r="A38" s="5" t="s">
        <v>92</v>
      </c>
      <c r="B38" s="3" t="s">
        <v>117</v>
      </c>
      <c r="C38" s="3">
        <v>1</v>
      </c>
      <c r="D38" s="5" t="s">
        <v>172</v>
      </c>
      <c r="E38" s="106"/>
      <c r="F38" s="41">
        <f t="shared" si="9"/>
        <v>0</v>
      </c>
      <c r="G38" s="40">
        <f t="shared" si="10"/>
        <v>0</v>
      </c>
      <c r="H38" s="40">
        <f t="shared" si="11"/>
        <v>0</v>
      </c>
      <c r="I38" s="2"/>
    </row>
    <row r="39" spans="1:9" s="6" customFormat="1" ht="15">
      <c r="A39" s="5" t="s">
        <v>93</v>
      </c>
      <c r="B39" s="3" t="s">
        <v>118</v>
      </c>
      <c r="C39" s="3">
        <v>1</v>
      </c>
      <c r="D39" s="5" t="s">
        <v>174</v>
      </c>
      <c r="E39" s="106"/>
      <c r="F39" s="41">
        <f t="shared" si="9"/>
        <v>0</v>
      </c>
      <c r="G39" s="40">
        <f t="shared" si="10"/>
        <v>0</v>
      </c>
      <c r="H39" s="40">
        <f t="shared" si="11"/>
        <v>0</v>
      </c>
      <c r="I39" s="2"/>
    </row>
    <row r="40" spans="1:920" s="66" customFormat="1" ht="15">
      <c r="A40" s="61" t="s">
        <v>94</v>
      </c>
      <c r="B40" s="62" t="s">
        <v>35</v>
      </c>
      <c r="C40" s="62">
        <v>1</v>
      </c>
      <c r="D40" s="61" t="s">
        <v>172</v>
      </c>
      <c r="E40" s="106"/>
      <c r="F40" s="63">
        <f t="shared" si="9"/>
        <v>0</v>
      </c>
      <c r="G40" s="64">
        <f t="shared" si="10"/>
        <v>0</v>
      </c>
      <c r="H40" s="64">
        <f t="shared" si="11"/>
        <v>0</v>
      </c>
      <c r="I40" s="11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</row>
    <row r="41" spans="1:920" s="6" customFormat="1" ht="15">
      <c r="A41" s="5" t="s">
        <v>95</v>
      </c>
      <c r="B41" s="3" t="s">
        <v>119</v>
      </c>
      <c r="C41" s="3">
        <v>2</v>
      </c>
      <c r="D41" s="5" t="s">
        <v>172</v>
      </c>
      <c r="E41" s="106"/>
      <c r="F41" s="41">
        <f t="shared" si="9"/>
        <v>0</v>
      </c>
      <c r="G41" s="40">
        <f t="shared" si="10"/>
        <v>0</v>
      </c>
      <c r="H41" s="40">
        <f t="shared" si="11"/>
        <v>0</v>
      </c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</row>
    <row r="42" spans="1:8" ht="15">
      <c r="A42" s="1"/>
      <c r="B42" s="1"/>
      <c r="C42" s="1"/>
      <c r="D42" s="1"/>
      <c r="E42" s="107"/>
      <c r="F42" s="1"/>
      <c r="G42" s="22"/>
      <c r="H42" s="22"/>
    </row>
    <row r="43" spans="1:8" ht="15">
      <c r="A43" s="72" t="s">
        <v>4</v>
      </c>
      <c r="B43" s="72"/>
      <c r="C43" s="72"/>
      <c r="D43" s="72"/>
      <c r="E43" s="108"/>
      <c r="F43" s="72"/>
      <c r="G43" s="72"/>
      <c r="H43" s="13"/>
    </row>
    <row r="44" spans="1:9" ht="15">
      <c r="A44" s="5" t="s">
        <v>20</v>
      </c>
      <c r="B44" s="43" t="s">
        <v>113</v>
      </c>
      <c r="C44" s="3">
        <v>1</v>
      </c>
      <c r="D44" s="5" t="s">
        <v>174</v>
      </c>
      <c r="E44" s="106"/>
      <c r="F44" s="41">
        <f aca="true" t="shared" si="12" ref="F44:F46">C44*E44</f>
        <v>0</v>
      </c>
      <c r="G44" s="40">
        <f aca="true" t="shared" si="13" ref="G44:G46">F44*0.21</f>
        <v>0</v>
      </c>
      <c r="H44" s="40">
        <f aca="true" t="shared" si="14" ref="H44:H46">F44+G44</f>
        <v>0</v>
      </c>
      <c r="I44" s="2"/>
    </row>
    <row r="45" spans="1:9" ht="15">
      <c r="A45" s="5" t="s">
        <v>21</v>
      </c>
      <c r="B45" s="35" t="s">
        <v>120</v>
      </c>
      <c r="C45" s="3">
        <v>2</v>
      </c>
      <c r="D45" s="5" t="s">
        <v>172</v>
      </c>
      <c r="E45" s="106"/>
      <c r="F45" s="41">
        <f t="shared" si="12"/>
        <v>0</v>
      </c>
      <c r="G45" s="40">
        <f t="shared" si="13"/>
        <v>0</v>
      </c>
      <c r="H45" s="40">
        <f t="shared" si="14"/>
        <v>0</v>
      </c>
      <c r="I45" s="2"/>
    </row>
    <row r="46" spans="1:9" ht="15.75" customHeight="1">
      <c r="A46" s="5" t="s">
        <v>22</v>
      </c>
      <c r="B46" s="43" t="s">
        <v>119</v>
      </c>
      <c r="C46" s="3">
        <v>1</v>
      </c>
      <c r="D46" s="5" t="s">
        <v>172</v>
      </c>
      <c r="E46" s="106"/>
      <c r="F46" s="41">
        <f t="shared" si="12"/>
        <v>0</v>
      </c>
      <c r="G46" s="40">
        <f t="shared" si="13"/>
        <v>0</v>
      </c>
      <c r="H46" s="40">
        <f t="shared" si="14"/>
        <v>0</v>
      </c>
      <c r="I46" s="2"/>
    </row>
    <row r="47" spans="1:8" ht="15">
      <c r="A47" s="1"/>
      <c r="B47" s="1"/>
      <c r="C47" s="1"/>
      <c r="D47" s="1"/>
      <c r="E47" s="107"/>
      <c r="F47" s="1"/>
      <c r="G47" s="22"/>
      <c r="H47" s="22"/>
    </row>
    <row r="48" spans="1:8" ht="15">
      <c r="A48" s="72" t="s">
        <v>5</v>
      </c>
      <c r="B48" s="72"/>
      <c r="C48" s="72"/>
      <c r="D48" s="72"/>
      <c r="E48" s="108"/>
      <c r="F48" s="72"/>
      <c r="G48" s="72"/>
      <c r="H48" s="13"/>
    </row>
    <row r="49" spans="1:9" ht="15">
      <c r="A49" s="5" t="s">
        <v>16</v>
      </c>
      <c r="B49" s="3" t="s">
        <v>121</v>
      </c>
      <c r="C49" s="3">
        <v>1</v>
      </c>
      <c r="D49" s="5" t="s">
        <v>172</v>
      </c>
      <c r="E49" s="106"/>
      <c r="F49" s="41">
        <f aca="true" t="shared" si="15" ref="F49:F51">C49*E49</f>
        <v>0</v>
      </c>
      <c r="G49" s="40">
        <f aca="true" t="shared" si="16" ref="G49:G51">F49*0.21</f>
        <v>0</v>
      </c>
      <c r="H49" s="40">
        <f aca="true" t="shared" si="17" ref="H49:H51">F49+G49</f>
        <v>0</v>
      </c>
      <c r="I49" s="2"/>
    </row>
    <row r="50" spans="1:9" ht="15">
      <c r="A50" s="5" t="s">
        <v>198</v>
      </c>
      <c r="B50" s="3" t="s">
        <v>199</v>
      </c>
      <c r="C50" s="3">
        <v>1</v>
      </c>
      <c r="D50" s="5" t="s">
        <v>172</v>
      </c>
      <c r="E50" s="106"/>
      <c r="F50" s="41">
        <f t="shared" si="15"/>
        <v>0</v>
      </c>
      <c r="G50" s="40">
        <f t="shared" si="16"/>
        <v>0</v>
      </c>
      <c r="H50" s="40">
        <f t="shared" si="17"/>
        <v>0</v>
      </c>
      <c r="I50" s="2"/>
    </row>
    <row r="51" spans="1:9" ht="15">
      <c r="A51" s="5" t="s">
        <v>98</v>
      </c>
      <c r="B51" s="3" t="s">
        <v>122</v>
      </c>
      <c r="C51" s="3">
        <v>1</v>
      </c>
      <c r="D51" s="5" t="s">
        <v>172</v>
      </c>
      <c r="E51" s="106"/>
      <c r="F51" s="41">
        <f t="shared" si="15"/>
        <v>0</v>
      </c>
      <c r="G51" s="40">
        <f t="shared" si="16"/>
        <v>0</v>
      </c>
      <c r="H51" s="40">
        <f t="shared" si="17"/>
        <v>0</v>
      </c>
      <c r="I51" s="2"/>
    </row>
    <row r="52" spans="1:8" ht="15">
      <c r="A52" s="1"/>
      <c r="B52" s="1"/>
      <c r="C52" s="1"/>
      <c r="D52" s="1"/>
      <c r="E52" s="107"/>
      <c r="F52" s="1"/>
      <c r="G52" s="22"/>
      <c r="H52" s="22"/>
    </row>
    <row r="53" spans="1:8" ht="15">
      <c r="A53" s="72" t="s">
        <v>167</v>
      </c>
      <c r="B53" s="72"/>
      <c r="C53" s="72"/>
      <c r="D53" s="72"/>
      <c r="E53" s="108"/>
      <c r="F53" s="72"/>
      <c r="G53" s="72"/>
      <c r="H53" s="13"/>
    </row>
    <row r="54" spans="1:9" ht="15">
      <c r="A54" s="5" t="s">
        <v>96</v>
      </c>
      <c r="B54" s="3" t="s">
        <v>123</v>
      </c>
      <c r="C54" s="3">
        <v>1</v>
      </c>
      <c r="D54" s="5" t="s">
        <v>172</v>
      </c>
      <c r="E54" s="106"/>
      <c r="F54" s="41">
        <f aca="true" t="shared" si="18" ref="F54:F55">C54*E54</f>
        <v>0</v>
      </c>
      <c r="G54" s="40">
        <f aca="true" t="shared" si="19" ref="G54:G55">F54*0.21</f>
        <v>0</v>
      </c>
      <c r="H54" s="37">
        <f aca="true" t="shared" si="20" ref="H54:H55">F54+G54</f>
        <v>0</v>
      </c>
      <c r="I54" s="2"/>
    </row>
    <row r="55" spans="1:9" s="65" customFormat="1" ht="15">
      <c r="A55" s="61" t="s">
        <v>97</v>
      </c>
      <c r="B55" s="62" t="s">
        <v>124</v>
      </c>
      <c r="C55" s="62">
        <v>2</v>
      </c>
      <c r="D55" s="61" t="s">
        <v>172</v>
      </c>
      <c r="E55" s="106"/>
      <c r="F55" s="63">
        <f t="shared" si="18"/>
        <v>0</v>
      </c>
      <c r="G55" s="40">
        <f t="shared" si="19"/>
        <v>0</v>
      </c>
      <c r="H55" s="37">
        <f t="shared" si="20"/>
        <v>0</v>
      </c>
      <c r="I55" s="118"/>
    </row>
    <row r="56" spans="1:8" ht="15.75" thickBot="1">
      <c r="A56" s="1"/>
      <c r="B56" s="1"/>
      <c r="C56" s="1"/>
      <c r="D56" s="1"/>
      <c r="E56" s="1"/>
      <c r="F56" s="1"/>
      <c r="G56" s="22"/>
      <c r="H56" s="22"/>
    </row>
    <row r="57" spans="1:8" ht="15.75" thickBot="1">
      <c r="A57" s="101"/>
      <c r="B57" s="102" t="s">
        <v>177</v>
      </c>
      <c r="C57" s="102"/>
      <c r="D57" s="102"/>
      <c r="E57" s="104"/>
      <c r="F57" s="103">
        <f>F10+F11+F14+F15+F16+F17+F18+F21+F24+F25+F26+F29+F30+F31+F34+F37+F38+F39+F40+F41+F44+F45+F46+F49+F50+F51+F54+F55</f>
        <v>0</v>
      </c>
      <c r="G57" s="105"/>
      <c r="H57" s="105">
        <f>H10+H11+H14+H15+H16+H17+H18+H21+H24+H25+H26+H29+H30+H31+H34+H37+H38+H39+H40+H41+H44+H45+H46+H49+H50+H51+H54+H55</f>
        <v>0</v>
      </c>
    </row>
    <row r="58" spans="1:8" ht="15.75" thickBot="1">
      <c r="A58" s="1"/>
      <c r="B58" s="44"/>
      <c r="C58" s="44"/>
      <c r="D58" s="44"/>
      <c r="E58" s="44"/>
      <c r="F58" s="44"/>
      <c r="G58" s="38"/>
      <c r="H58" s="38"/>
    </row>
    <row r="59" spans="1:9" ht="18.75" thickBot="1">
      <c r="A59" s="121" t="s">
        <v>206</v>
      </c>
      <c r="B59" s="122"/>
      <c r="C59" s="123"/>
      <c r="D59" s="123"/>
      <c r="E59" s="124"/>
      <c r="F59" s="125"/>
      <c r="G59" s="38"/>
      <c r="H59" s="38"/>
      <c r="I59" s="119"/>
    </row>
    <row r="60" spans="1:9" ht="15.75" thickBot="1">
      <c r="A60" s="126" t="s">
        <v>207</v>
      </c>
      <c r="B60" s="127"/>
      <c r="C60" s="124"/>
      <c r="D60" s="128"/>
      <c r="E60" s="124"/>
      <c r="F60" s="129"/>
      <c r="G60" s="38"/>
      <c r="H60" s="38"/>
      <c r="I60" s="119"/>
    </row>
    <row r="61" spans="1:8" ht="15.75" thickBot="1">
      <c r="A61" s="133"/>
      <c r="B61" s="134" t="s">
        <v>200</v>
      </c>
      <c r="C61" s="102"/>
      <c r="D61" s="102"/>
      <c r="E61" s="102"/>
      <c r="F61" s="135"/>
      <c r="G61" s="38"/>
      <c r="H61" s="38"/>
    </row>
    <row r="62" spans="1:6" ht="15.75" thickBot="1">
      <c r="A62" s="130"/>
      <c r="B62" s="131" t="s">
        <v>180</v>
      </c>
      <c r="C62" s="120"/>
      <c r="D62" s="120"/>
      <c r="E62" s="120"/>
      <c r="F62" s="132"/>
    </row>
  </sheetData>
  <mergeCells count="1">
    <mergeCell ref="A9:G9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8" scale="65" r:id="rId1"/>
  <colBreaks count="1" manualBreakCount="1">
    <brk id="8" min="3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4" zoomScaleSheetLayoutView="124" workbookViewId="0" topLeftCell="A1">
      <selection activeCell="A4" sqref="A4"/>
    </sheetView>
  </sheetViews>
  <sheetFormatPr defaultColWidth="9.140625" defaultRowHeight="15"/>
  <cols>
    <col min="1" max="1" width="9.7109375" style="0" customWidth="1"/>
    <col min="2" max="2" width="44.00390625" style="0" customWidth="1"/>
    <col min="3" max="3" width="7.00390625" style="0" customWidth="1"/>
    <col min="4" max="4" width="9.7109375" style="0" customWidth="1"/>
    <col min="5" max="5" width="14.57421875" style="0" customWidth="1"/>
    <col min="6" max="6" width="14.57421875" style="13" customWidth="1"/>
    <col min="7" max="9" width="14.57421875" style="0" customWidth="1"/>
  </cols>
  <sheetData>
    <row r="1" ht="15">
      <c r="A1" t="s">
        <v>184</v>
      </c>
    </row>
    <row r="2" ht="15">
      <c r="A2" t="s">
        <v>188</v>
      </c>
    </row>
    <row r="4" ht="18.75">
      <c r="A4" s="20"/>
    </row>
    <row r="5" ht="18.75">
      <c r="A5" s="20" t="s">
        <v>210</v>
      </c>
    </row>
    <row r="6" ht="15.75" thickBot="1"/>
    <row r="7" spans="1:9" ht="45.75" customHeight="1" thickBot="1">
      <c r="A7" s="58" t="s">
        <v>170</v>
      </c>
      <c r="B7" s="59" t="s">
        <v>0</v>
      </c>
      <c r="C7" s="59" t="s">
        <v>172</v>
      </c>
      <c r="D7" s="60" t="s">
        <v>171</v>
      </c>
      <c r="E7" s="60" t="s">
        <v>173</v>
      </c>
      <c r="F7" s="60" t="s">
        <v>176</v>
      </c>
      <c r="G7" s="60" t="s">
        <v>197</v>
      </c>
      <c r="H7" s="71" t="s">
        <v>175</v>
      </c>
      <c r="I7" s="71" t="s">
        <v>205</v>
      </c>
    </row>
    <row r="8" spans="1:7" ht="15">
      <c r="A8" s="6"/>
      <c r="B8" s="6"/>
      <c r="C8" s="6"/>
      <c r="D8" s="6"/>
      <c r="E8" s="6"/>
      <c r="F8" s="1"/>
      <c r="G8" s="1"/>
    </row>
    <row r="9" spans="1:7" s="6" customFormat="1" ht="15">
      <c r="A9" s="136" t="s">
        <v>187</v>
      </c>
      <c r="B9" s="136"/>
      <c r="C9" s="136"/>
      <c r="D9" s="136"/>
      <c r="E9" s="136"/>
      <c r="F9" s="136"/>
      <c r="G9" s="136"/>
    </row>
    <row r="10" spans="1:9" s="6" customFormat="1" ht="15">
      <c r="A10" s="5" t="s">
        <v>30</v>
      </c>
      <c r="B10" s="9" t="s">
        <v>125</v>
      </c>
      <c r="C10" s="2">
        <v>1</v>
      </c>
      <c r="D10" s="4" t="s">
        <v>172</v>
      </c>
      <c r="E10" s="100"/>
      <c r="F10" s="40">
        <f>C10*E10</f>
        <v>0</v>
      </c>
      <c r="G10" s="39">
        <f>F10*0.21</f>
        <v>0</v>
      </c>
      <c r="H10" s="37">
        <f>F10+G10</f>
        <v>0</v>
      </c>
      <c r="I10" s="2"/>
    </row>
    <row r="11" spans="5:8" s="6" customFormat="1" ht="15">
      <c r="E11" s="23"/>
      <c r="F11" s="22"/>
      <c r="G11" s="8"/>
      <c r="H11" s="23"/>
    </row>
    <row r="12" spans="1:7" ht="15">
      <c r="A12" s="136" t="s">
        <v>23</v>
      </c>
      <c r="B12" s="136"/>
      <c r="C12" s="136"/>
      <c r="D12" s="136"/>
      <c r="E12" s="136"/>
      <c r="F12" s="136"/>
      <c r="G12" s="136"/>
    </row>
    <row r="13" spans="1:9" ht="15">
      <c r="A13" s="30" t="s">
        <v>31</v>
      </c>
      <c r="B13" s="9" t="s">
        <v>126</v>
      </c>
      <c r="C13" s="2">
        <v>2</v>
      </c>
      <c r="D13" s="4" t="s">
        <v>172</v>
      </c>
      <c r="E13" s="100"/>
      <c r="F13" s="40">
        <f aca="true" t="shared" si="0" ref="F13:F15">C13*E13</f>
        <v>0</v>
      </c>
      <c r="G13" s="39">
        <f aca="true" t="shared" si="1" ref="G13:G15">F13*0.21</f>
        <v>0</v>
      </c>
      <c r="H13" s="37">
        <f aca="true" t="shared" si="2" ref="H13:H15">F13+G13</f>
        <v>0</v>
      </c>
      <c r="I13" s="2"/>
    </row>
    <row r="14" spans="1:9" s="65" customFormat="1" ht="15">
      <c r="A14" s="67" t="s">
        <v>32</v>
      </c>
      <c r="B14" s="68" t="s">
        <v>127</v>
      </c>
      <c r="C14" s="62">
        <v>6</v>
      </c>
      <c r="D14" s="61" t="s">
        <v>172</v>
      </c>
      <c r="E14" s="100"/>
      <c r="F14" s="64">
        <f t="shared" si="0"/>
        <v>0</v>
      </c>
      <c r="G14" s="63">
        <f t="shared" si="1"/>
        <v>0</v>
      </c>
      <c r="H14" s="64">
        <f t="shared" si="2"/>
        <v>0</v>
      </c>
      <c r="I14" s="118"/>
    </row>
    <row r="15" spans="1:9" ht="15">
      <c r="A15" s="30" t="s">
        <v>33</v>
      </c>
      <c r="B15" s="9" t="s">
        <v>128</v>
      </c>
      <c r="C15" s="2">
        <v>1</v>
      </c>
      <c r="D15" s="4" t="s">
        <v>172</v>
      </c>
      <c r="E15" s="100"/>
      <c r="F15" s="40">
        <f t="shared" si="0"/>
        <v>0</v>
      </c>
      <c r="G15" s="39">
        <f t="shared" si="1"/>
        <v>0</v>
      </c>
      <c r="H15" s="37">
        <f t="shared" si="2"/>
        <v>0</v>
      </c>
      <c r="I15" s="2"/>
    </row>
    <row r="16" spans="1:8" ht="15">
      <c r="A16" s="29"/>
      <c r="B16" s="19"/>
      <c r="C16" s="8"/>
      <c r="D16" s="21"/>
      <c r="E16" s="23"/>
      <c r="F16" s="22"/>
      <c r="G16" s="8"/>
      <c r="H16" s="23"/>
    </row>
    <row r="17" spans="1:7" ht="15">
      <c r="A17" s="136" t="s">
        <v>24</v>
      </c>
      <c r="B17" s="136"/>
      <c r="C17" s="136"/>
      <c r="D17" s="136"/>
      <c r="E17" s="136"/>
      <c r="F17" s="136"/>
      <c r="G17" s="136"/>
    </row>
    <row r="18" spans="1:9" s="46" customFormat="1" ht="15">
      <c r="A18" s="53" t="s">
        <v>47</v>
      </c>
      <c r="B18" s="54" t="s">
        <v>129</v>
      </c>
      <c r="C18" s="55">
        <v>1</v>
      </c>
      <c r="D18" s="53" t="s">
        <v>172</v>
      </c>
      <c r="E18" s="100"/>
      <c r="F18" s="48">
        <f aca="true" t="shared" si="3" ref="F18:F20">C18*E18</f>
        <v>0</v>
      </c>
      <c r="G18" s="56">
        <f aca="true" t="shared" si="4" ref="G18:G20">F18*0.21</f>
        <v>0</v>
      </c>
      <c r="H18" s="48">
        <f aca="true" t="shared" si="5" ref="H18:H20">F18+G18</f>
        <v>0</v>
      </c>
      <c r="I18" s="55"/>
    </row>
    <row r="19" spans="1:9" s="46" customFormat="1" ht="15">
      <c r="A19" s="53" t="s">
        <v>48</v>
      </c>
      <c r="B19" s="54" t="s">
        <v>130</v>
      </c>
      <c r="C19" s="55">
        <v>2</v>
      </c>
      <c r="D19" s="53" t="s">
        <v>172</v>
      </c>
      <c r="E19" s="100"/>
      <c r="F19" s="48">
        <f t="shared" si="3"/>
        <v>0</v>
      </c>
      <c r="G19" s="56">
        <f t="shared" si="4"/>
        <v>0</v>
      </c>
      <c r="H19" s="48">
        <f t="shared" si="5"/>
        <v>0</v>
      </c>
      <c r="I19" s="55"/>
    </row>
    <row r="20" spans="1:9" s="46" customFormat="1" ht="15">
      <c r="A20" s="53" t="s">
        <v>49</v>
      </c>
      <c r="B20" s="54" t="s">
        <v>131</v>
      </c>
      <c r="C20" s="55">
        <v>1</v>
      </c>
      <c r="D20" s="53" t="s">
        <v>172</v>
      </c>
      <c r="E20" s="100"/>
      <c r="F20" s="48">
        <f t="shared" si="3"/>
        <v>0</v>
      </c>
      <c r="G20" s="56">
        <f t="shared" si="4"/>
        <v>0</v>
      </c>
      <c r="H20" s="48">
        <f t="shared" si="5"/>
        <v>0</v>
      </c>
      <c r="I20" s="55"/>
    </row>
    <row r="21" spans="1:8" s="6" customFormat="1" ht="15">
      <c r="A21" s="1"/>
      <c r="B21" s="1"/>
      <c r="C21" s="1"/>
      <c r="D21" s="1"/>
      <c r="E21" s="22"/>
      <c r="F21" s="1"/>
      <c r="G21" s="15"/>
      <c r="H21" s="22"/>
    </row>
    <row r="22" spans="1:7" ht="15">
      <c r="A22" s="136" t="s">
        <v>25</v>
      </c>
      <c r="B22" s="136"/>
      <c r="C22" s="136"/>
      <c r="D22" s="136"/>
      <c r="E22" s="136"/>
      <c r="F22" s="136"/>
      <c r="G22" s="136"/>
    </row>
    <row r="23" spans="1:9" ht="15">
      <c r="A23" s="31" t="s">
        <v>50</v>
      </c>
      <c r="B23" s="14" t="s">
        <v>117</v>
      </c>
      <c r="C23" s="2">
        <v>1</v>
      </c>
      <c r="D23" s="4" t="s">
        <v>172</v>
      </c>
      <c r="E23" s="100"/>
      <c r="F23" s="40">
        <f aca="true" t="shared" si="6" ref="F23:F25">C23*E23</f>
        <v>0</v>
      </c>
      <c r="G23" s="39">
        <f aca="true" t="shared" si="7" ref="G23:G25">F23*0.21</f>
        <v>0</v>
      </c>
      <c r="H23" s="37">
        <f aca="true" t="shared" si="8" ref="H23:H25">F23+G23</f>
        <v>0</v>
      </c>
      <c r="I23" s="2"/>
    </row>
    <row r="24" spans="1:9" ht="15">
      <c r="A24" s="31" t="s">
        <v>51</v>
      </c>
      <c r="B24" s="14" t="s">
        <v>117</v>
      </c>
      <c r="C24" s="2">
        <v>2</v>
      </c>
      <c r="D24" s="4" t="s">
        <v>172</v>
      </c>
      <c r="E24" s="100"/>
      <c r="F24" s="40">
        <f t="shared" si="6"/>
        <v>0</v>
      </c>
      <c r="G24" s="39">
        <f t="shared" si="7"/>
        <v>0</v>
      </c>
      <c r="H24" s="37">
        <f t="shared" si="8"/>
        <v>0</v>
      </c>
      <c r="I24" s="2"/>
    </row>
    <row r="25" spans="1:9" ht="15">
      <c r="A25" s="31" t="s">
        <v>52</v>
      </c>
      <c r="B25" s="14" t="s">
        <v>132</v>
      </c>
      <c r="C25" s="2">
        <v>2</v>
      </c>
      <c r="D25" s="4" t="s">
        <v>172</v>
      </c>
      <c r="E25" s="100"/>
      <c r="F25" s="40">
        <f t="shared" si="6"/>
        <v>0</v>
      </c>
      <c r="G25" s="39">
        <f t="shared" si="7"/>
        <v>0</v>
      </c>
      <c r="H25" s="37">
        <f t="shared" si="8"/>
        <v>0</v>
      </c>
      <c r="I25" s="2"/>
    </row>
    <row r="26" spans="5:8" s="6" customFormat="1" ht="15">
      <c r="E26" s="23"/>
      <c r="F26" s="22"/>
      <c r="G26" s="8"/>
      <c r="H26" s="23"/>
    </row>
    <row r="27" spans="1:7" ht="15">
      <c r="A27" s="136" t="s">
        <v>26</v>
      </c>
      <c r="B27" s="136"/>
      <c r="C27" s="136"/>
      <c r="D27" s="136"/>
      <c r="E27" s="136"/>
      <c r="F27" s="136"/>
      <c r="G27" s="136"/>
    </row>
    <row r="28" spans="1:9" s="65" customFormat="1" ht="15">
      <c r="A28" s="61" t="s">
        <v>37</v>
      </c>
      <c r="B28" s="68" t="s">
        <v>133</v>
      </c>
      <c r="C28" s="62">
        <v>1</v>
      </c>
      <c r="D28" s="61" t="s">
        <v>172</v>
      </c>
      <c r="E28" s="100"/>
      <c r="F28" s="64">
        <f aca="true" t="shared" si="9" ref="F28:F35">C28*E28</f>
        <v>0</v>
      </c>
      <c r="G28" s="63">
        <f aca="true" t="shared" si="10" ref="G28:G35">F28*0.21</f>
        <v>0</v>
      </c>
      <c r="H28" s="64">
        <f aca="true" t="shared" si="11" ref="H28:H35">F28+G28</f>
        <v>0</v>
      </c>
      <c r="I28" s="118"/>
    </row>
    <row r="29" spans="1:9" s="65" customFormat="1" ht="15">
      <c r="A29" s="61" t="s">
        <v>36</v>
      </c>
      <c r="B29" s="68" t="s">
        <v>134</v>
      </c>
      <c r="C29" s="62">
        <v>1</v>
      </c>
      <c r="D29" s="61" t="s">
        <v>172</v>
      </c>
      <c r="E29" s="100"/>
      <c r="F29" s="64">
        <f t="shared" si="9"/>
        <v>0</v>
      </c>
      <c r="G29" s="63">
        <f t="shared" si="10"/>
        <v>0</v>
      </c>
      <c r="H29" s="64">
        <f t="shared" si="11"/>
        <v>0</v>
      </c>
      <c r="I29" s="118"/>
    </row>
    <row r="30" spans="1:9" ht="15">
      <c r="A30" s="5" t="s">
        <v>38</v>
      </c>
      <c r="B30" s="9" t="s">
        <v>135</v>
      </c>
      <c r="C30" s="2">
        <v>1</v>
      </c>
      <c r="D30" s="4" t="s">
        <v>172</v>
      </c>
      <c r="E30" s="100"/>
      <c r="F30" s="40">
        <f t="shared" si="9"/>
        <v>0</v>
      </c>
      <c r="G30" s="39">
        <f t="shared" si="10"/>
        <v>0</v>
      </c>
      <c r="H30" s="37">
        <f t="shared" si="11"/>
        <v>0</v>
      </c>
      <c r="I30" s="2"/>
    </row>
    <row r="31" spans="1:9" ht="15">
      <c r="A31" s="5" t="s">
        <v>100</v>
      </c>
      <c r="B31" s="9" t="s">
        <v>118</v>
      </c>
      <c r="C31" s="2">
        <v>1</v>
      </c>
      <c r="D31" s="4" t="s">
        <v>174</v>
      </c>
      <c r="E31" s="100"/>
      <c r="F31" s="40">
        <f t="shared" si="9"/>
        <v>0</v>
      </c>
      <c r="G31" s="39">
        <f t="shared" si="10"/>
        <v>0</v>
      </c>
      <c r="H31" s="37">
        <f t="shared" si="11"/>
        <v>0</v>
      </c>
      <c r="I31" s="2"/>
    </row>
    <row r="32" spans="1:9" ht="15">
      <c r="A32" s="5" t="s">
        <v>137</v>
      </c>
      <c r="B32" s="9" t="s">
        <v>136</v>
      </c>
      <c r="C32" s="2">
        <v>1</v>
      </c>
      <c r="D32" s="4" t="s">
        <v>172</v>
      </c>
      <c r="E32" s="100"/>
      <c r="F32" s="40">
        <f t="shared" si="9"/>
        <v>0</v>
      </c>
      <c r="G32" s="39">
        <f t="shared" si="10"/>
        <v>0</v>
      </c>
      <c r="H32" s="37">
        <f t="shared" si="11"/>
        <v>0</v>
      </c>
      <c r="I32" s="2"/>
    </row>
    <row r="33" spans="1:9" ht="15">
      <c r="A33" s="5" t="s">
        <v>138</v>
      </c>
      <c r="B33" s="9" t="s">
        <v>136</v>
      </c>
      <c r="C33" s="2">
        <v>1</v>
      </c>
      <c r="D33" s="4" t="s">
        <v>172</v>
      </c>
      <c r="E33" s="100"/>
      <c r="F33" s="40">
        <f t="shared" si="9"/>
        <v>0</v>
      </c>
      <c r="G33" s="39">
        <f t="shared" si="10"/>
        <v>0</v>
      </c>
      <c r="H33" s="37">
        <f t="shared" si="11"/>
        <v>0</v>
      </c>
      <c r="I33" s="2"/>
    </row>
    <row r="34" spans="1:9" s="65" customFormat="1" ht="15">
      <c r="A34" s="61" t="s">
        <v>39</v>
      </c>
      <c r="B34" s="68" t="s">
        <v>139</v>
      </c>
      <c r="C34" s="62">
        <v>2</v>
      </c>
      <c r="D34" s="61" t="s">
        <v>172</v>
      </c>
      <c r="E34" s="100"/>
      <c r="F34" s="64">
        <f t="shared" si="9"/>
        <v>0</v>
      </c>
      <c r="G34" s="63">
        <f t="shared" si="10"/>
        <v>0</v>
      </c>
      <c r="H34" s="64">
        <f t="shared" si="11"/>
        <v>0</v>
      </c>
      <c r="I34" s="118"/>
    </row>
    <row r="35" spans="1:9" s="65" customFormat="1" ht="15">
      <c r="A35" s="61" t="s">
        <v>40</v>
      </c>
      <c r="B35" s="68" t="s">
        <v>140</v>
      </c>
      <c r="C35" s="62">
        <v>1</v>
      </c>
      <c r="D35" s="61" t="s">
        <v>172</v>
      </c>
      <c r="E35" s="100"/>
      <c r="F35" s="64">
        <f t="shared" si="9"/>
        <v>0</v>
      </c>
      <c r="G35" s="63">
        <f t="shared" si="10"/>
        <v>0</v>
      </c>
      <c r="H35" s="64">
        <f t="shared" si="11"/>
        <v>0</v>
      </c>
      <c r="I35" s="118"/>
    </row>
    <row r="36" spans="1:8" s="6" customFormat="1" ht="15">
      <c r="A36" s="1"/>
      <c r="B36" s="1"/>
      <c r="C36" s="10"/>
      <c r="D36" s="1"/>
      <c r="E36" s="23"/>
      <c r="F36" s="22"/>
      <c r="G36" s="8"/>
      <c r="H36" s="23"/>
    </row>
    <row r="37" spans="1:7" s="6" customFormat="1" ht="15">
      <c r="A37" s="136" t="s">
        <v>27</v>
      </c>
      <c r="B37" s="136"/>
      <c r="C37" s="136"/>
      <c r="D37" s="136"/>
      <c r="E37" s="136"/>
      <c r="F37" s="136"/>
      <c r="G37" s="136"/>
    </row>
    <row r="38" spans="1:9" s="66" customFormat="1" ht="15">
      <c r="A38" s="61" t="s">
        <v>88</v>
      </c>
      <c r="B38" s="62" t="s">
        <v>204</v>
      </c>
      <c r="C38" s="62">
        <v>4</v>
      </c>
      <c r="D38" s="61" t="s">
        <v>172</v>
      </c>
      <c r="E38" s="111"/>
      <c r="F38" s="64">
        <f aca="true" t="shared" si="12" ref="F38:F39">C38*E38</f>
        <v>0</v>
      </c>
      <c r="G38" s="64">
        <f aca="true" t="shared" si="13" ref="G38:G39">F38*0.21</f>
        <v>0</v>
      </c>
      <c r="H38" s="64">
        <f aca="true" t="shared" si="14" ref="H38:H39">F38+G38</f>
        <v>0</v>
      </c>
      <c r="I38" s="118"/>
    </row>
    <row r="39" spans="1:9" s="6" customFormat="1" ht="15">
      <c r="A39" s="4" t="s">
        <v>89</v>
      </c>
      <c r="B39" s="2" t="s">
        <v>135</v>
      </c>
      <c r="C39" s="2">
        <v>1</v>
      </c>
      <c r="D39" s="4" t="s">
        <v>172</v>
      </c>
      <c r="E39" s="111"/>
      <c r="F39" s="40">
        <f t="shared" si="12"/>
        <v>0</v>
      </c>
      <c r="G39" s="37">
        <f t="shared" si="13"/>
        <v>0</v>
      </c>
      <c r="H39" s="37">
        <f t="shared" si="14"/>
        <v>0</v>
      </c>
      <c r="I39" s="2"/>
    </row>
    <row r="40" spans="3:8" s="6" customFormat="1" ht="15">
      <c r="C40" s="8"/>
      <c r="D40" s="8"/>
      <c r="E40" s="23"/>
      <c r="F40" s="22"/>
      <c r="G40" s="8"/>
      <c r="H40" s="23"/>
    </row>
    <row r="41" spans="1:7" ht="15">
      <c r="A41" s="136" t="s">
        <v>28</v>
      </c>
      <c r="B41" s="136"/>
      <c r="C41" s="136"/>
      <c r="D41" s="136"/>
      <c r="E41" s="136"/>
      <c r="F41" s="136"/>
      <c r="G41" s="136"/>
    </row>
    <row r="42" spans="1:9" s="65" customFormat="1" ht="15">
      <c r="A42" s="61" t="s">
        <v>42</v>
      </c>
      <c r="B42" s="68" t="s">
        <v>142</v>
      </c>
      <c r="C42" s="62">
        <v>2</v>
      </c>
      <c r="D42" s="61" t="s">
        <v>172</v>
      </c>
      <c r="E42" s="100"/>
      <c r="F42" s="64">
        <f aca="true" t="shared" si="15" ref="F42:F46">C42*E42</f>
        <v>0</v>
      </c>
      <c r="G42" s="63">
        <f aca="true" t="shared" si="16" ref="G42:G46">F42*0.21</f>
        <v>0</v>
      </c>
      <c r="H42" s="64">
        <f aca="true" t="shared" si="17" ref="H42:H46">F42+G42</f>
        <v>0</v>
      </c>
      <c r="I42" s="118"/>
    </row>
    <row r="43" spans="1:9" s="65" customFormat="1" ht="15">
      <c r="A43" s="61" t="s">
        <v>43</v>
      </c>
      <c r="B43" s="68" t="s">
        <v>143</v>
      </c>
      <c r="C43" s="62">
        <v>3</v>
      </c>
      <c r="D43" s="61" t="s">
        <v>172</v>
      </c>
      <c r="E43" s="100"/>
      <c r="F43" s="64">
        <f t="shared" si="15"/>
        <v>0</v>
      </c>
      <c r="G43" s="63">
        <f t="shared" si="16"/>
        <v>0</v>
      </c>
      <c r="H43" s="64">
        <f t="shared" si="17"/>
        <v>0</v>
      </c>
      <c r="I43" s="118"/>
    </row>
    <row r="44" spans="1:9" ht="15">
      <c r="A44" s="5" t="s">
        <v>44</v>
      </c>
      <c r="B44" s="9" t="s">
        <v>144</v>
      </c>
      <c r="C44" s="2">
        <v>1</v>
      </c>
      <c r="D44" s="4" t="s">
        <v>172</v>
      </c>
      <c r="E44" s="100"/>
      <c r="F44" s="40">
        <f t="shared" si="15"/>
        <v>0</v>
      </c>
      <c r="G44" s="39">
        <f t="shared" si="16"/>
        <v>0</v>
      </c>
      <c r="H44" s="37">
        <f t="shared" si="17"/>
        <v>0</v>
      </c>
      <c r="I44" s="2"/>
    </row>
    <row r="45" spans="1:9" ht="15">
      <c r="A45" s="5" t="s">
        <v>45</v>
      </c>
      <c r="B45" s="9" t="s">
        <v>145</v>
      </c>
      <c r="C45" s="2">
        <v>1</v>
      </c>
      <c r="D45" s="4" t="s">
        <v>172</v>
      </c>
      <c r="E45" s="100"/>
      <c r="F45" s="40">
        <f t="shared" si="15"/>
        <v>0</v>
      </c>
      <c r="G45" s="39">
        <f t="shared" si="16"/>
        <v>0</v>
      </c>
      <c r="H45" s="37">
        <f t="shared" si="17"/>
        <v>0</v>
      </c>
      <c r="I45" s="2"/>
    </row>
    <row r="46" spans="1:9" ht="15">
      <c r="A46" s="5" t="s">
        <v>46</v>
      </c>
      <c r="B46" s="9" t="s">
        <v>146</v>
      </c>
      <c r="C46" s="2">
        <v>1</v>
      </c>
      <c r="D46" s="4" t="s">
        <v>172</v>
      </c>
      <c r="E46" s="100"/>
      <c r="F46" s="40">
        <f t="shared" si="15"/>
        <v>0</v>
      </c>
      <c r="G46" s="39">
        <f t="shared" si="16"/>
        <v>0</v>
      </c>
      <c r="H46" s="37">
        <f t="shared" si="17"/>
        <v>0</v>
      </c>
      <c r="I46" s="2"/>
    </row>
    <row r="47" spans="5:8" s="6" customFormat="1" ht="15.75" thickBot="1">
      <c r="E47" s="23"/>
      <c r="F47" s="22"/>
      <c r="G47" s="8"/>
      <c r="H47" s="23"/>
    </row>
    <row r="48" spans="1:8" ht="15.75" thickBot="1">
      <c r="A48" s="112"/>
      <c r="B48" s="102" t="s">
        <v>178</v>
      </c>
      <c r="C48" s="113"/>
      <c r="D48" s="113"/>
      <c r="E48" s="114"/>
      <c r="F48" s="104">
        <f>F10+F13+F14+F15+F18+F19+F20+F23+F24+F25+F28+F29+F30+F31+F32+F33+F34+F35+F38+F39+F42+F43+F44+F45+F46</f>
        <v>0</v>
      </c>
      <c r="G48" s="115"/>
      <c r="H48" s="105">
        <f>H10+H13+H14+H15+H18+H19+H20+H23+H24+H25+H28+H29+H30+H31+H32+H33+H34+H35+H38+H39+H42+H43+H44+H45+H46</f>
        <v>0</v>
      </c>
    </row>
    <row r="49" spans="1:8" ht="15.75" thickBot="1">
      <c r="A49" s="6"/>
      <c r="B49" s="44"/>
      <c r="C49" s="27"/>
      <c r="D49" s="27"/>
      <c r="E49" s="28"/>
      <c r="F49" s="1"/>
      <c r="G49" s="45"/>
      <c r="H49" s="38"/>
    </row>
    <row r="50" spans="1:8" s="119" customFormat="1" ht="18.75" thickBot="1">
      <c r="A50" s="121" t="s">
        <v>206</v>
      </c>
      <c r="B50" s="122"/>
      <c r="C50" s="123"/>
      <c r="D50" s="123"/>
      <c r="E50" s="124"/>
      <c r="F50" s="125"/>
      <c r="G50" s="45"/>
      <c r="H50" s="38"/>
    </row>
    <row r="51" spans="1:8" s="119" customFormat="1" ht="15.75" thickBot="1">
      <c r="A51" s="126" t="s">
        <v>207</v>
      </c>
      <c r="B51" s="127"/>
      <c r="C51" s="124"/>
      <c r="D51" s="128"/>
      <c r="E51" s="124"/>
      <c r="F51" s="129"/>
      <c r="G51" s="45"/>
      <c r="H51" s="38"/>
    </row>
    <row r="52" spans="1:8" ht="15.75" thickBot="1">
      <c r="A52" s="133"/>
      <c r="B52" s="134" t="s">
        <v>200</v>
      </c>
      <c r="C52" s="102"/>
      <c r="D52" s="102"/>
      <c r="E52" s="102"/>
      <c r="F52" s="135"/>
      <c r="G52" s="45"/>
      <c r="H52" s="38"/>
    </row>
    <row r="53" spans="1:6" ht="15.75" thickBot="1">
      <c r="A53" s="130"/>
      <c r="B53" s="131" t="s">
        <v>180</v>
      </c>
      <c r="C53" s="120"/>
      <c r="D53" s="120"/>
      <c r="E53" s="120"/>
      <c r="F53" s="132"/>
    </row>
    <row r="57" ht="15">
      <c r="H57" s="38"/>
    </row>
  </sheetData>
  <mergeCells count="7">
    <mergeCell ref="A41:G41"/>
    <mergeCell ref="A9:G9"/>
    <mergeCell ref="A12:G12"/>
    <mergeCell ref="A17:G17"/>
    <mergeCell ref="A22:G22"/>
    <mergeCell ref="A27:G27"/>
    <mergeCell ref="A37:G37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124" zoomScaleSheetLayoutView="124" workbookViewId="0" topLeftCell="A1">
      <selection activeCell="D4" sqref="D4"/>
    </sheetView>
  </sheetViews>
  <sheetFormatPr defaultColWidth="9.140625" defaultRowHeight="15"/>
  <cols>
    <col min="1" max="1" width="9.7109375" style="0" customWidth="1"/>
    <col min="2" max="2" width="44.00390625" style="0" customWidth="1"/>
    <col min="3" max="3" width="7.00390625" style="0" customWidth="1"/>
    <col min="4" max="4" width="9.7109375" style="0" customWidth="1"/>
    <col min="5" max="5" width="14.57421875" style="0" customWidth="1"/>
    <col min="6" max="6" width="14.57421875" style="13" customWidth="1"/>
    <col min="7" max="8" width="14.57421875" style="0" customWidth="1"/>
    <col min="9" max="10" width="40.7109375" style="0" hidden="1" customWidth="1"/>
    <col min="11" max="11" width="14.421875" style="0" customWidth="1"/>
  </cols>
  <sheetData>
    <row r="1" ht="15">
      <c r="A1" t="s">
        <v>184</v>
      </c>
    </row>
    <row r="2" ht="15">
      <c r="A2" t="s">
        <v>188</v>
      </c>
    </row>
    <row r="4" ht="18.75">
      <c r="A4" s="20"/>
    </row>
    <row r="5" ht="18.75">
      <c r="A5" s="20" t="s">
        <v>211</v>
      </c>
    </row>
    <row r="6" ht="15.75" thickBot="1"/>
    <row r="7" spans="1:11" ht="45.75" thickBot="1">
      <c r="A7" s="58" t="s">
        <v>170</v>
      </c>
      <c r="B7" s="59" t="s">
        <v>0</v>
      </c>
      <c r="C7" s="59" t="s">
        <v>172</v>
      </c>
      <c r="D7" s="60" t="s">
        <v>171</v>
      </c>
      <c r="E7" s="60" t="s">
        <v>173</v>
      </c>
      <c r="F7" s="60" t="s">
        <v>176</v>
      </c>
      <c r="G7" s="60" t="s">
        <v>197</v>
      </c>
      <c r="H7" s="71" t="s">
        <v>175</v>
      </c>
      <c r="I7" s="6" t="s">
        <v>1</v>
      </c>
      <c r="J7" s="1" t="s">
        <v>14</v>
      </c>
      <c r="K7" s="71" t="s">
        <v>205</v>
      </c>
    </row>
    <row r="8" spans="1:10" ht="15">
      <c r="A8" s="6"/>
      <c r="B8" s="6"/>
      <c r="C8" s="6"/>
      <c r="D8" s="6"/>
      <c r="E8" s="6"/>
      <c r="F8" s="1"/>
      <c r="G8" s="6"/>
      <c r="H8" s="6"/>
      <c r="I8" s="6"/>
      <c r="J8" s="1"/>
    </row>
    <row r="9" spans="1:10" ht="15">
      <c r="A9" s="136" t="s">
        <v>29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1" s="65" customFormat="1" ht="15">
      <c r="A10" s="61" t="s">
        <v>55</v>
      </c>
      <c r="B10" s="69" t="s">
        <v>133</v>
      </c>
      <c r="C10" s="62">
        <v>1</v>
      </c>
      <c r="D10" s="61" t="s">
        <v>172</v>
      </c>
      <c r="E10" s="111"/>
      <c r="F10" s="64">
        <f aca="true" t="shared" si="0" ref="F10:F21">C10*E10</f>
        <v>0</v>
      </c>
      <c r="G10" s="64">
        <f aca="true" t="shared" si="1" ref="G10:G21">F10*0.21</f>
        <v>0</v>
      </c>
      <c r="H10" s="64">
        <f aca="true" t="shared" si="2" ref="H10:H21">F10+G10</f>
        <v>0</v>
      </c>
      <c r="I10" s="66"/>
      <c r="J10" s="66"/>
      <c r="K10" s="118"/>
    </row>
    <row r="11" spans="1:11" s="65" customFormat="1" ht="15">
      <c r="A11" s="61" t="s">
        <v>56</v>
      </c>
      <c r="B11" s="69" t="s">
        <v>147</v>
      </c>
      <c r="C11" s="62">
        <v>1</v>
      </c>
      <c r="D11" s="61" t="s">
        <v>172</v>
      </c>
      <c r="E11" s="111"/>
      <c r="F11" s="64">
        <f t="shared" si="0"/>
        <v>0</v>
      </c>
      <c r="G11" s="64">
        <f t="shared" si="1"/>
        <v>0</v>
      </c>
      <c r="H11" s="64">
        <f t="shared" si="2"/>
        <v>0</v>
      </c>
      <c r="I11" s="66"/>
      <c r="J11" s="66"/>
      <c r="K11" s="118"/>
    </row>
    <row r="12" spans="1:11" ht="15">
      <c r="A12" s="5" t="s">
        <v>57</v>
      </c>
      <c r="B12" s="16" t="s">
        <v>135</v>
      </c>
      <c r="C12" s="2">
        <v>1</v>
      </c>
      <c r="D12" s="4" t="s">
        <v>172</v>
      </c>
      <c r="E12" s="111"/>
      <c r="F12" s="40">
        <f t="shared" si="0"/>
        <v>0</v>
      </c>
      <c r="G12" s="37">
        <f t="shared" si="1"/>
        <v>0</v>
      </c>
      <c r="H12" s="37">
        <f t="shared" si="2"/>
        <v>0</v>
      </c>
      <c r="I12" s="1"/>
      <c r="J12" s="1"/>
      <c r="K12" s="2"/>
    </row>
    <row r="13" spans="1:11" s="65" customFormat="1" ht="15">
      <c r="A13" s="61" t="s">
        <v>58</v>
      </c>
      <c r="B13" s="69" t="s">
        <v>41</v>
      </c>
      <c r="C13" s="62">
        <v>1</v>
      </c>
      <c r="D13" s="61" t="s">
        <v>172</v>
      </c>
      <c r="E13" s="111"/>
      <c r="F13" s="64">
        <f t="shared" si="0"/>
        <v>0</v>
      </c>
      <c r="G13" s="64">
        <f t="shared" si="1"/>
        <v>0</v>
      </c>
      <c r="H13" s="64">
        <f t="shared" si="2"/>
        <v>0</v>
      </c>
      <c r="I13" s="66"/>
      <c r="J13" s="66"/>
      <c r="K13" s="118"/>
    </row>
    <row r="14" spans="1:11" ht="15">
      <c r="A14" s="5" t="s">
        <v>59</v>
      </c>
      <c r="B14" s="16" t="s">
        <v>148</v>
      </c>
      <c r="C14" s="2">
        <v>1</v>
      </c>
      <c r="D14" s="4" t="s">
        <v>174</v>
      </c>
      <c r="E14" s="111"/>
      <c r="F14" s="40">
        <f t="shared" si="0"/>
        <v>0</v>
      </c>
      <c r="G14" s="37">
        <f t="shared" si="1"/>
        <v>0</v>
      </c>
      <c r="H14" s="37">
        <f t="shared" si="2"/>
        <v>0</v>
      </c>
      <c r="I14" s="1"/>
      <c r="J14" s="1"/>
      <c r="K14" s="2"/>
    </row>
    <row r="15" spans="1:11" s="65" customFormat="1" ht="15">
      <c r="A15" s="61" t="s">
        <v>60</v>
      </c>
      <c r="B15" s="69" t="s">
        <v>149</v>
      </c>
      <c r="C15" s="62">
        <v>4</v>
      </c>
      <c r="D15" s="61" t="s">
        <v>172</v>
      </c>
      <c r="E15" s="111"/>
      <c r="F15" s="64">
        <f t="shared" si="0"/>
        <v>0</v>
      </c>
      <c r="G15" s="64">
        <f t="shared" si="1"/>
        <v>0</v>
      </c>
      <c r="H15" s="64">
        <f t="shared" si="2"/>
        <v>0</v>
      </c>
      <c r="I15" s="66"/>
      <c r="J15" s="66"/>
      <c r="K15" s="118"/>
    </row>
    <row r="16" spans="1:11" s="65" customFormat="1" ht="15">
      <c r="A16" s="61" t="s">
        <v>61</v>
      </c>
      <c r="B16" s="69" t="s">
        <v>35</v>
      </c>
      <c r="C16" s="62">
        <v>1</v>
      </c>
      <c r="D16" s="61" t="s">
        <v>172</v>
      </c>
      <c r="E16" s="111"/>
      <c r="F16" s="64">
        <f t="shared" si="0"/>
        <v>0</v>
      </c>
      <c r="G16" s="64">
        <f t="shared" si="1"/>
        <v>0</v>
      </c>
      <c r="H16" s="64">
        <f t="shared" si="2"/>
        <v>0</v>
      </c>
      <c r="I16" s="66"/>
      <c r="J16" s="66"/>
      <c r="K16" s="118"/>
    </row>
    <row r="17" spans="1:11" ht="15">
      <c r="A17" s="5" t="s">
        <v>62</v>
      </c>
      <c r="B17" s="16" t="s">
        <v>150</v>
      </c>
      <c r="C17" s="2">
        <v>1</v>
      </c>
      <c r="D17" s="4" t="s">
        <v>172</v>
      </c>
      <c r="E17" s="111"/>
      <c r="F17" s="40">
        <f t="shared" si="0"/>
        <v>0</v>
      </c>
      <c r="G17" s="37">
        <f t="shared" si="1"/>
        <v>0</v>
      </c>
      <c r="H17" s="37">
        <f t="shared" si="2"/>
        <v>0</v>
      </c>
      <c r="I17" s="1"/>
      <c r="J17" s="1"/>
      <c r="K17" s="2"/>
    </row>
    <row r="18" spans="1:11" s="65" customFormat="1" ht="15">
      <c r="A18" s="61" t="s">
        <v>63</v>
      </c>
      <c r="B18" s="69" t="s">
        <v>53</v>
      </c>
      <c r="C18" s="62">
        <v>1</v>
      </c>
      <c r="D18" s="61" t="s">
        <v>172</v>
      </c>
      <c r="E18" s="111"/>
      <c r="F18" s="64">
        <f t="shared" si="0"/>
        <v>0</v>
      </c>
      <c r="G18" s="64">
        <f t="shared" si="1"/>
        <v>0</v>
      </c>
      <c r="H18" s="64">
        <f t="shared" si="2"/>
        <v>0</v>
      </c>
      <c r="I18" s="66"/>
      <c r="J18" s="66"/>
      <c r="K18" s="118"/>
    </row>
    <row r="19" spans="1:11" ht="15">
      <c r="A19" s="5" t="s">
        <v>64</v>
      </c>
      <c r="B19" s="16" t="s">
        <v>54</v>
      </c>
      <c r="C19" s="2">
        <v>1</v>
      </c>
      <c r="D19" s="4" t="s">
        <v>172</v>
      </c>
      <c r="E19" s="111"/>
      <c r="F19" s="40">
        <f t="shared" si="0"/>
        <v>0</v>
      </c>
      <c r="G19" s="37">
        <f t="shared" si="1"/>
        <v>0</v>
      </c>
      <c r="H19" s="37">
        <f t="shared" si="2"/>
        <v>0</v>
      </c>
      <c r="I19" s="1"/>
      <c r="J19" s="1"/>
      <c r="K19" s="2"/>
    </row>
    <row r="20" spans="1:11" s="65" customFormat="1" ht="15">
      <c r="A20" s="61" t="s">
        <v>65</v>
      </c>
      <c r="B20" s="69" t="s">
        <v>151</v>
      </c>
      <c r="C20" s="62">
        <v>1</v>
      </c>
      <c r="D20" s="61" t="s">
        <v>172</v>
      </c>
      <c r="E20" s="111"/>
      <c r="F20" s="64">
        <f t="shared" si="0"/>
        <v>0</v>
      </c>
      <c r="G20" s="64">
        <f t="shared" si="1"/>
        <v>0</v>
      </c>
      <c r="H20" s="64">
        <f t="shared" si="2"/>
        <v>0</v>
      </c>
      <c r="I20" s="66"/>
      <c r="J20" s="66"/>
      <c r="K20" s="118"/>
    </row>
    <row r="21" spans="1:11" s="46" customFormat="1" ht="15">
      <c r="A21" s="53" t="s">
        <v>152</v>
      </c>
      <c r="B21" s="57" t="s">
        <v>153</v>
      </c>
      <c r="C21" s="55">
        <v>1</v>
      </c>
      <c r="D21" s="53" t="s">
        <v>174</v>
      </c>
      <c r="E21" s="111"/>
      <c r="F21" s="48">
        <f t="shared" si="0"/>
        <v>0</v>
      </c>
      <c r="G21" s="48">
        <f t="shared" si="1"/>
        <v>0</v>
      </c>
      <c r="H21" s="48">
        <f t="shared" si="2"/>
        <v>0</v>
      </c>
      <c r="I21" s="47"/>
      <c r="J21" s="47"/>
      <c r="K21" s="55"/>
    </row>
    <row r="22" spans="1:10" s="6" customFormat="1" ht="15">
      <c r="A22" s="1"/>
      <c r="B22" s="1"/>
      <c r="C22" s="1"/>
      <c r="D22" s="1"/>
      <c r="E22" s="17"/>
      <c r="F22" s="17"/>
      <c r="G22" s="17"/>
      <c r="H22" s="22"/>
      <c r="I22" s="1"/>
      <c r="J22" s="1"/>
    </row>
    <row r="23" spans="1:10" ht="15">
      <c r="A23" s="136" t="s">
        <v>181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1" ht="15">
      <c r="A24" s="32" t="s">
        <v>66</v>
      </c>
      <c r="B24" s="14" t="s">
        <v>154</v>
      </c>
      <c r="C24" s="2">
        <v>1</v>
      </c>
      <c r="D24" s="4" t="s">
        <v>172</v>
      </c>
      <c r="E24" s="111"/>
      <c r="F24" s="40">
        <f aca="true" t="shared" si="3" ref="F24:F30">C24*E24</f>
        <v>0</v>
      </c>
      <c r="G24" s="37">
        <f aca="true" t="shared" si="4" ref="G24:G30">F24*0.21</f>
        <v>0</v>
      </c>
      <c r="H24" s="37">
        <f aca="true" t="shared" si="5" ref="H24:H30">F24+G24</f>
        <v>0</v>
      </c>
      <c r="I24" s="1"/>
      <c r="J24" s="1"/>
      <c r="K24" s="2"/>
    </row>
    <row r="25" spans="1:11" ht="15">
      <c r="A25" s="32" t="s">
        <v>67</v>
      </c>
      <c r="B25" s="14" t="s">
        <v>117</v>
      </c>
      <c r="C25" s="2">
        <v>1</v>
      </c>
      <c r="D25" s="4" t="s">
        <v>172</v>
      </c>
      <c r="E25" s="111"/>
      <c r="F25" s="40">
        <f t="shared" si="3"/>
        <v>0</v>
      </c>
      <c r="G25" s="37">
        <f t="shared" si="4"/>
        <v>0</v>
      </c>
      <c r="H25" s="37">
        <f t="shared" si="5"/>
        <v>0</v>
      </c>
      <c r="I25" s="1"/>
      <c r="J25" s="1"/>
      <c r="K25" s="2"/>
    </row>
    <row r="26" spans="1:11" ht="15">
      <c r="A26" s="32" t="s">
        <v>68</v>
      </c>
      <c r="B26" s="14" t="s">
        <v>155</v>
      </c>
      <c r="C26" s="2">
        <v>1</v>
      </c>
      <c r="D26" s="4" t="s">
        <v>174</v>
      </c>
      <c r="E26" s="111"/>
      <c r="F26" s="40">
        <f t="shared" si="3"/>
        <v>0</v>
      </c>
      <c r="G26" s="37">
        <f t="shared" si="4"/>
        <v>0</v>
      </c>
      <c r="H26" s="37">
        <f t="shared" si="5"/>
        <v>0</v>
      </c>
      <c r="I26" s="1"/>
      <c r="J26" s="1"/>
      <c r="K26" s="2"/>
    </row>
    <row r="27" spans="1:11" ht="15">
      <c r="A27" s="32" t="s">
        <v>85</v>
      </c>
      <c r="B27" s="14" t="s">
        <v>132</v>
      </c>
      <c r="C27" s="2">
        <v>1</v>
      </c>
      <c r="D27" s="4" t="s">
        <v>172</v>
      </c>
      <c r="E27" s="111"/>
      <c r="F27" s="40">
        <f t="shared" si="3"/>
        <v>0</v>
      </c>
      <c r="G27" s="37">
        <f t="shared" si="4"/>
        <v>0</v>
      </c>
      <c r="H27" s="37">
        <f t="shared" si="5"/>
        <v>0</v>
      </c>
      <c r="I27" s="1"/>
      <c r="J27" s="1"/>
      <c r="K27" s="2"/>
    </row>
    <row r="28" spans="1:11" ht="15">
      <c r="A28" s="32" t="s">
        <v>83</v>
      </c>
      <c r="B28" s="14" t="s">
        <v>34</v>
      </c>
      <c r="C28" s="2">
        <v>1</v>
      </c>
      <c r="D28" s="4" t="s">
        <v>172</v>
      </c>
      <c r="E28" s="111"/>
      <c r="F28" s="40">
        <f t="shared" si="3"/>
        <v>0</v>
      </c>
      <c r="G28" s="37">
        <f t="shared" si="4"/>
        <v>0</v>
      </c>
      <c r="H28" s="37">
        <f t="shared" si="5"/>
        <v>0</v>
      </c>
      <c r="I28" s="1"/>
      <c r="J28" s="1"/>
      <c r="K28" s="2"/>
    </row>
    <row r="29" spans="1:11" s="65" customFormat="1" ht="15">
      <c r="A29" s="70" t="s">
        <v>84</v>
      </c>
      <c r="B29" s="68" t="s">
        <v>147</v>
      </c>
      <c r="C29" s="62">
        <v>1</v>
      </c>
      <c r="D29" s="61" t="s">
        <v>172</v>
      </c>
      <c r="E29" s="111"/>
      <c r="F29" s="64">
        <f t="shared" si="3"/>
        <v>0</v>
      </c>
      <c r="G29" s="64">
        <f t="shared" si="4"/>
        <v>0</v>
      </c>
      <c r="H29" s="64">
        <f t="shared" si="5"/>
        <v>0</v>
      </c>
      <c r="I29" s="66"/>
      <c r="J29" s="66"/>
      <c r="K29" s="118"/>
    </row>
    <row r="30" spans="1:11" s="65" customFormat="1" ht="15">
      <c r="A30" s="70" t="s">
        <v>99</v>
      </c>
      <c r="B30" s="68" t="s">
        <v>156</v>
      </c>
      <c r="C30" s="62">
        <v>1</v>
      </c>
      <c r="D30" s="61" t="s">
        <v>172</v>
      </c>
      <c r="E30" s="111"/>
      <c r="F30" s="64">
        <f t="shared" si="3"/>
        <v>0</v>
      </c>
      <c r="G30" s="64">
        <f t="shared" si="4"/>
        <v>0</v>
      </c>
      <c r="H30" s="64">
        <f t="shared" si="5"/>
        <v>0</v>
      </c>
      <c r="I30" s="66"/>
      <c r="J30" s="66"/>
      <c r="K30" s="118"/>
    </row>
    <row r="31" spans="1:10" ht="15">
      <c r="A31" s="1"/>
      <c r="B31" s="18"/>
      <c r="C31" s="18"/>
      <c r="D31" s="18"/>
      <c r="E31" s="1"/>
      <c r="F31" s="1"/>
      <c r="G31" s="17"/>
      <c r="H31" s="22"/>
      <c r="I31" s="1"/>
      <c r="J31" s="1"/>
    </row>
    <row r="32" spans="1:10" ht="15">
      <c r="A32" s="136" t="s">
        <v>182</v>
      </c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1" ht="15">
      <c r="A33" s="5" t="s">
        <v>69</v>
      </c>
      <c r="B33" s="14" t="s">
        <v>130</v>
      </c>
      <c r="C33" s="2">
        <v>1</v>
      </c>
      <c r="D33" s="4" t="s">
        <v>172</v>
      </c>
      <c r="E33" s="100"/>
      <c r="F33" s="40">
        <f>C33*E33</f>
        <v>0</v>
      </c>
      <c r="G33" s="39">
        <f>F33*0.21</f>
        <v>0</v>
      </c>
      <c r="H33" s="37">
        <f>F33+G33</f>
        <v>0</v>
      </c>
      <c r="I33" s="1"/>
      <c r="J33" s="1"/>
      <c r="K33" s="2"/>
    </row>
    <row r="34" spans="1:11" ht="15">
      <c r="A34" s="5" t="s">
        <v>70</v>
      </c>
      <c r="B34" s="14" t="s">
        <v>117</v>
      </c>
      <c r="C34" s="2">
        <v>1</v>
      </c>
      <c r="D34" s="4" t="s">
        <v>172</v>
      </c>
      <c r="E34" s="100"/>
      <c r="F34" s="40">
        <f>C34*E34</f>
        <v>0</v>
      </c>
      <c r="G34" s="39">
        <f>F34*0.21</f>
        <v>0</v>
      </c>
      <c r="H34" s="37">
        <f>F34+G34</f>
        <v>0</v>
      </c>
      <c r="I34" s="1"/>
      <c r="J34" s="1"/>
      <c r="K34" s="2"/>
    </row>
    <row r="35" spans="1:11" ht="15">
      <c r="A35" s="5" t="s">
        <v>71</v>
      </c>
      <c r="B35" s="14" t="s">
        <v>129</v>
      </c>
      <c r="C35" s="2">
        <v>1</v>
      </c>
      <c r="D35" s="4" t="s">
        <v>172</v>
      </c>
      <c r="E35" s="111"/>
      <c r="F35" s="40">
        <f>C35*E35</f>
        <v>0</v>
      </c>
      <c r="G35" s="37">
        <f>F35*0.21</f>
        <v>0</v>
      </c>
      <c r="H35" s="37">
        <f>F35+G35</f>
        <v>0</v>
      </c>
      <c r="I35" s="1"/>
      <c r="J35" s="1"/>
      <c r="K35" s="2"/>
    </row>
    <row r="36" spans="4:8" s="6" customFormat="1" ht="15">
      <c r="D36" s="25"/>
      <c r="E36" s="49"/>
      <c r="F36" s="50"/>
      <c r="G36" s="51"/>
      <c r="H36" s="52"/>
    </row>
    <row r="37" spans="1:10" s="6" customFormat="1" ht="15">
      <c r="A37" s="137" t="s">
        <v>168</v>
      </c>
      <c r="B37" s="137"/>
      <c r="C37" s="137"/>
      <c r="D37" s="137"/>
      <c r="E37" s="137"/>
      <c r="F37" s="137"/>
      <c r="G37" s="137"/>
      <c r="H37" s="137"/>
      <c r="I37" s="136"/>
      <c r="J37" s="136"/>
    </row>
    <row r="38" spans="1:11" s="1" customFormat="1" ht="15">
      <c r="A38" s="5" t="s">
        <v>72</v>
      </c>
      <c r="B38" s="3" t="s">
        <v>157</v>
      </c>
      <c r="C38" s="3">
        <v>1</v>
      </c>
      <c r="D38" s="5" t="s">
        <v>172</v>
      </c>
      <c r="E38" s="100"/>
      <c r="F38" s="40">
        <f>C38*E38</f>
        <v>0</v>
      </c>
      <c r="G38" s="41">
        <f>F38*0.21</f>
        <v>0</v>
      </c>
      <c r="H38" s="40">
        <f>F38+G38</f>
        <v>0</v>
      </c>
      <c r="K38" s="3"/>
    </row>
    <row r="39" spans="1:11" s="1" customFormat="1" ht="15">
      <c r="A39" s="5" t="s">
        <v>158</v>
      </c>
      <c r="B39" s="3" t="s">
        <v>157</v>
      </c>
      <c r="C39" s="3">
        <v>1</v>
      </c>
      <c r="D39" s="5" t="s">
        <v>172</v>
      </c>
      <c r="E39" s="111"/>
      <c r="F39" s="40">
        <f>C39*E39</f>
        <v>0</v>
      </c>
      <c r="G39" s="40">
        <f>F39*0.21</f>
        <v>0</v>
      </c>
      <c r="H39" s="40">
        <f>F39+G39</f>
        <v>0</v>
      </c>
      <c r="K39" s="3"/>
    </row>
    <row r="40" spans="1:17" s="6" customFormat="1" ht="15">
      <c r="A40" s="26"/>
      <c r="B40" s="1"/>
      <c r="C40" s="1"/>
      <c r="D40" s="1"/>
      <c r="E40" s="11"/>
      <c r="F40" s="17"/>
      <c r="G40" s="11"/>
      <c r="H40" s="24"/>
      <c r="I40" s="1"/>
      <c r="N40" s="34"/>
      <c r="O40" s="34"/>
      <c r="P40" s="34"/>
      <c r="Q40" s="34"/>
    </row>
    <row r="41" spans="1:10" ht="15">
      <c r="A41" s="136" t="s">
        <v>169</v>
      </c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1" ht="15">
      <c r="A42" s="32" t="s">
        <v>73</v>
      </c>
      <c r="B42" s="12" t="s">
        <v>159</v>
      </c>
      <c r="C42" s="2">
        <v>5</v>
      </c>
      <c r="D42" s="4" t="s">
        <v>174</v>
      </c>
      <c r="E42" s="111"/>
      <c r="F42" s="40">
        <f>C42*E42</f>
        <v>0</v>
      </c>
      <c r="G42" s="37">
        <f>F42*0.21</f>
        <v>0</v>
      </c>
      <c r="H42" s="37">
        <f>F42+G42</f>
        <v>0</v>
      </c>
      <c r="I42" s="6"/>
      <c r="J42" s="6"/>
      <c r="K42" s="2"/>
    </row>
    <row r="43" spans="1:10" ht="15">
      <c r="A43" s="6"/>
      <c r="B43" s="6"/>
      <c r="C43" s="6"/>
      <c r="D43" s="6"/>
      <c r="E43" s="6"/>
      <c r="F43" s="1"/>
      <c r="G43" s="8"/>
      <c r="H43" s="23"/>
      <c r="I43" s="6"/>
      <c r="J43" s="6"/>
    </row>
    <row r="44" spans="1:10" ht="15">
      <c r="A44" s="136" t="s">
        <v>183</v>
      </c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1" ht="15">
      <c r="A45" s="5" t="s">
        <v>74</v>
      </c>
      <c r="B45" s="9" t="s">
        <v>160</v>
      </c>
      <c r="C45" s="2">
        <v>1</v>
      </c>
      <c r="D45" s="4" t="s">
        <v>172</v>
      </c>
      <c r="E45" s="100"/>
      <c r="F45" s="40">
        <f aca="true" t="shared" si="6" ref="F45:F50">C45*E45</f>
        <v>0</v>
      </c>
      <c r="G45" s="39">
        <f aca="true" t="shared" si="7" ref="G45:G50">F45*0.21</f>
        <v>0</v>
      </c>
      <c r="H45" s="37">
        <f aca="true" t="shared" si="8" ref="H45:H50">F45+G45</f>
        <v>0</v>
      </c>
      <c r="I45" s="6"/>
      <c r="J45" s="6"/>
      <c r="K45" s="2"/>
    </row>
    <row r="46" spans="1:11" ht="15">
      <c r="A46" s="5" t="s">
        <v>75</v>
      </c>
      <c r="B46" s="9" t="s">
        <v>117</v>
      </c>
      <c r="C46" s="2">
        <v>1</v>
      </c>
      <c r="D46" s="4" t="s">
        <v>172</v>
      </c>
      <c r="E46" s="100"/>
      <c r="F46" s="40">
        <f t="shared" si="6"/>
        <v>0</v>
      </c>
      <c r="G46" s="39">
        <f t="shared" si="7"/>
        <v>0</v>
      </c>
      <c r="H46" s="37">
        <f t="shared" si="8"/>
        <v>0</v>
      </c>
      <c r="I46" s="6"/>
      <c r="J46" s="6"/>
      <c r="K46" s="2"/>
    </row>
    <row r="47" spans="1:11" s="65" customFormat="1" ht="15">
      <c r="A47" s="61" t="s">
        <v>76</v>
      </c>
      <c r="B47" s="68" t="s">
        <v>161</v>
      </c>
      <c r="C47" s="62">
        <v>1</v>
      </c>
      <c r="D47" s="61" t="s">
        <v>172</v>
      </c>
      <c r="E47" s="100"/>
      <c r="F47" s="64">
        <f t="shared" si="6"/>
        <v>0</v>
      </c>
      <c r="G47" s="63">
        <f t="shared" si="7"/>
        <v>0</v>
      </c>
      <c r="H47" s="64">
        <f t="shared" si="8"/>
        <v>0</v>
      </c>
      <c r="I47" s="66"/>
      <c r="J47" s="66"/>
      <c r="K47" s="118"/>
    </row>
    <row r="48" spans="1:11" s="65" customFormat="1" ht="15">
      <c r="A48" s="61" t="s">
        <v>77</v>
      </c>
      <c r="B48" s="68" t="s">
        <v>162</v>
      </c>
      <c r="C48" s="62">
        <v>1</v>
      </c>
      <c r="D48" s="61" t="s">
        <v>172</v>
      </c>
      <c r="E48" s="100"/>
      <c r="F48" s="64">
        <f t="shared" si="6"/>
        <v>0</v>
      </c>
      <c r="G48" s="63">
        <f t="shared" si="7"/>
        <v>0</v>
      </c>
      <c r="H48" s="64">
        <f t="shared" si="8"/>
        <v>0</v>
      </c>
      <c r="I48" s="66"/>
      <c r="J48" s="66"/>
      <c r="K48" s="118"/>
    </row>
    <row r="49" spans="1:11" s="65" customFormat="1" ht="15">
      <c r="A49" s="61" t="s">
        <v>78</v>
      </c>
      <c r="B49" s="68" t="s">
        <v>163</v>
      </c>
      <c r="C49" s="62">
        <v>1</v>
      </c>
      <c r="D49" s="61" t="s">
        <v>172</v>
      </c>
      <c r="E49" s="100"/>
      <c r="F49" s="64">
        <f t="shared" si="6"/>
        <v>0</v>
      </c>
      <c r="G49" s="63">
        <f t="shared" si="7"/>
        <v>0</v>
      </c>
      <c r="H49" s="64">
        <f t="shared" si="8"/>
        <v>0</v>
      </c>
      <c r="I49" s="66"/>
      <c r="J49" s="66"/>
      <c r="K49" s="118"/>
    </row>
    <row r="50" spans="1:11" s="65" customFormat="1" ht="15">
      <c r="A50" s="70" t="s">
        <v>79</v>
      </c>
      <c r="B50" s="68" t="s">
        <v>164</v>
      </c>
      <c r="C50" s="62">
        <v>2</v>
      </c>
      <c r="D50" s="61" t="s">
        <v>172</v>
      </c>
      <c r="E50" s="100"/>
      <c r="F50" s="64">
        <f t="shared" si="6"/>
        <v>0</v>
      </c>
      <c r="G50" s="63">
        <f t="shared" si="7"/>
        <v>0</v>
      </c>
      <c r="H50" s="64">
        <f t="shared" si="8"/>
        <v>0</v>
      </c>
      <c r="I50" s="66"/>
      <c r="J50" s="66"/>
      <c r="K50" s="118"/>
    </row>
    <row r="51" spans="1:10" ht="15">
      <c r="A51" s="6"/>
      <c r="B51" s="6"/>
      <c r="C51" s="6"/>
      <c r="D51" s="6"/>
      <c r="E51" s="6"/>
      <c r="F51" s="1"/>
      <c r="G51" s="11"/>
      <c r="H51" s="24"/>
      <c r="I51" s="6"/>
      <c r="J51" s="6"/>
    </row>
    <row r="52" spans="1:10" ht="15">
      <c r="A52" s="136" t="s">
        <v>82</v>
      </c>
      <c r="B52" s="136"/>
      <c r="C52" s="136"/>
      <c r="D52" s="136"/>
      <c r="E52" s="136"/>
      <c r="F52" s="136"/>
      <c r="G52" s="136"/>
      <c r="H52" s="136"/>
      <c r="I52" s="136"/>
      <c r="J52" s="136"/>
    </row>
    <row r="53" spans="1:11" s="65" customFormat="1" ht="15">
      <c r="A53" s="61" t="s">
        <v>81</v>
      </c>
      <c r="B53" s="62" t="s">
        <v>141</v>
      </c>
      <c r="C53" s="62">
        <v>4</v>
      </c>
      <c r="D53" s="61" t="s">
        <v>172</v>
      </c>
      <c r="E53" s="100"/>
      <c r="F53" s="64">
        <f>C53*E53</f>
        <v>0</v>
      </c>
      <c r="G53" s="64">
        <f>F53*0.21</f>
        <v>0</v>
      </c>
      <c r="H53" s="64">
        <f>F53+G53</f>
        <v>0</v>
      </c>
      <c r="I53" s="66"/>
      <c r="J53" s="66"/>
      <c r="K53" s="118"/>
    </row>
    <row r="54" spans="1:10" ht="15.75" thickBot="1">
      <c r="A54" s="25"/>
      <c r="B54" s="6"/>
      <c r="C54" s="6"/>
      <c r="D54" s="6"/>
      <c r="E54" s="11"/>
      <c r="F54" s="17"/>
      <c r="G54" s="11"/>
      <c r="H54" s="24"/>
      <c r="I54" s="6"/>
      <c r="J54" s="6"/>
    </row>
    <row r="55" spans="1:10" ht="15.75" thickBot="1">
      <c r="A55" s="112"/>
      <c r="B55" s="113" t="s">
        <v>179</v>
      </c>
      <c r="C55" s="113"/>
      <c r="D55" s="113"/>
      <c r="E55" s="113"/>
      <c r="F55" s="104">
        <f>F10+F11+F12+F13+F14+F15+F16+F17+F18+F19+F20+F21+F24+F25+F26+F27+F28+F29+F30+F33+F34+F35+F38+F39+F42+F45+F46+F47+F48+F49+F50+F53</f>
        <v>0</v>
      </c>
      <c r="G55" s="116"/>
      <c r="H55" s="117">
        <f>H10+H11+H12+H13+H14+H15+H16+H17+H18+H19+H20+H21+H24+H25+H26+H27+H28+H29+H30+H33+H34+H35+H38+H39+H42+H45+H46+H47+H48+H49+H50+H53</f>
        <v>0</v>
      </c>
      <c r="I55" s="6"/>
      <c r="J55" s="6"/>
    </row>
    <row r="56" ht="15.75" thickBot="1"/>
    <row r="57" spans="1:6" s="119" customFormat="1" ht="18.75" thickBot="1">
      <c r="A57" s="121" t="s">
        <v>206</v>
      </c>
      <c r="B57" s="122"/>
      <c r="C57" s="123"/>
      <c r="D57" s="123"/>
      <c r="E57" s="124"/>
      <c r="F57" s="125"/>
    </row>
    <row r="58" spans="1:6" s="119" customFormat="1" ht="15.75" thickBot="1">
      <c r="A58" s="126" t="s">
        <v>207</v>
      </c>
      <c r="B58" s="127"/>
      <c r="C58" s="124"/>
      <c r="D58" s="128"/>
      <c r="E58" s="124"/>
      <c r="F58" s="129"/>
    </row>
    <row r="59" spans="1:6" ht="15.75" thickBot="1">
      <c r="A59" s="133"/>
      <c r="B59" s="134" t="s">
        <v>200</v>
      </c>
      <c r="C59" s="102"/>
      <c r="D59" s="102"/>
      <c r="E59" s="102"/>
      <c r="F59" s="135"/>
    </row>
    <row r="60" spans="1:6" ht="15.75" thickBot="1">
      <c r="A60" s="130"/>
      <c r="B60" s="131" t="s">
        <v>180</v>
      </c>
      <c r="C60" s="120"/>
      <c r="D60" s="120"/>
      <c r="E60" s="120"/>
      <c r="F60" s="132"/>
    </row>
  </sheetData>
  <mergeCells count="7">
    <mergeCell ref="A41:J41"/>
    <mergeCell ref="A44:J44"/>
    <mergeCell ref="A52:J52"/>
    <mergeCell ref="A9:J9"/>
    <mergeCell ref="A23:J23"/>
    <mergeCell ref="A32:J32"/>
    <mergeCell ref="A37:J37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8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admin</cp:lastModifiedBy>
  <cp:lastPrinted>2020-12-09T10:00:45Z</cp:lastPrinted>
  <dcterms:created xsi:type="dcterms:W3CDTF">2018-10-28T18:57:35Z</dcterms:created>
  <dcterms:modified xsi:type="dcterms:W3CDTF">2021-01-26T12:43:41Z</dcterms:modified>
  <cp:category/>
  <cp:version/>
  <cp:contentType/>
  <cp:contentStatus/>
</cp:coreProperties>
</file>