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<sst xmlns="http://schemas.openxmlformats.org/spreadsheetml/2006/main" count="75" uniqueCount="35">
  <si>
    <t>ATC</t>
  </si>
  <si>
    <t>Název ATC</t>
  </si>
  <si>
    <t>Kód SUKL</t>
  </si>
  <si>
    <t>Počet ks v balení</t>
  </si>
  <si>
    <t>objem v NPK Kč/rok</t>
  </si>
  <si>
    <t>TYP</t>
  </si>
  <si>
    <t>B05BA</t>
  </si>
  <si>
    <t>Roztoky pro parenterální výživu</t>
  </si>
  <si>
    <t>3komora</t>
  </si>
  <si>
    <t>NUTRIFLEX PERI</t>
  </si>
  <si>
    <t>INF SOL 5X2000ML</t>
  </si>
  <si>
    <t>NUTRIFLEX OMEGA PLUS</t>
  </si>
  <si>
    <t>INF EML 5X1875ML</t>
  </si>
  <si>
    <t>NUTRIFLEX LIPID PERI</t>
  </si>
  <si>
    <t>NUTRIFLEX OMEGA SPECIAL</t>
  </si>
  <si>
    <t>INF EML 5X1250ML</t>
  </si>
  <si>
    <t>NUTRIFLEX BASAL</t>
  </si>
  <si>
    <t>INF SOL 5X1000ML</t>
  </si>
  <si>
    <t>AMINOPLASMAL-15%</t>
  </si>
  <si>
    <t>INF SOL 1X500ML</t>
  </si>
  <si>
    <t>amino</t>
  </si>
  <si>
    <t>AMINOPLASMAL HEPA - 10 %</t>
  </si>
  <si>
    <t>10x500ml</t>
  </si>
  <si>
    <t xml:space="preserve">AMINOPLASMAL B. BRAUN 10% </t>
  </si>
  <si>
    <t>10x500 ml</t>
  </si>
  <si>
    <t>jednotková cena očekávaná Kč/ks</t>
  </si>
  <si>
    <t>ATC skupina</t>
  </si>
  <si>
    <t>Balení</t>
  </si>
  <si>
    <t>Název léčivého přípravku</t>
  </si>
  <si>
    <t>Předpokládaná spotřeba ks za období 2 let (24 měsíců)</t>
  </si>
  <si>
    <t>Předpokládaná cena v Kč bez DPH za období 2 let (24 měsíců)</t>
  </si>
  <si>
    <t>Předpokládaná cena v Kč bez DPH za 1 ks</t>
  </si>
  <si>
    <t>Příloha č. 4 ZD - Parenterální výživa pro část 2</t>
  </si>
  <si>
    <t>2. část</t>
  </si>
  <si>
    <t>Předpokládaná
spotřeba ks za období
3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</si>
</sst>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NumberFormat="1" applyFont="1" applyFill="1" applyBorder="1" applyAlignment="1">
      <alignment horizontal="center" vertical="center" wrapText="1"/>
    </xf>
    <xf numFmtId="164" fontId="3" fillId="0" borderId="3" xfId="20" applyNumberFormat="1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4" xfId="2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4" fontId="0" fillId="0" borderId="0" xfId="0" applyNumberFormat="1" applyFill="1"/>
    <xf numFmtId="43" fontId="2" fillId="2" borderId="2" xfId="20" applyFont="1" applyFill="1" applyBorder="1" applyAlignment="1">
      <alignment horizontal="center" vertical="center" wrapText="1"/>
    </xf>
    <xf numFmtId="43" fontId="3" fillId="0" borderId="3" xfId="20" applyFont="1" applyFill="1" applyBorder="1" applyAlignment="1">
      <alignment horizontal="left" vertical="center"/>
    </xf>
    <xf numFmtId="43" fontId="0" fillId="0" borderId="0" xfId="20" applyFont="1"/>
    <xf numFmtId="0" fontId="3" fillId="0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20" applyNumberFormat="1" applyFont="1" applyFill="1" applyBorder="1" applyAlignment="1">
      <alignment horizontal="left" vertical="center"/>
    </xf>
    <xf numFmtId="164" fontId="2" fillId="2" borderId="4" xfId="20" applyNumberFormat="1" applyFont="1" applyFill="1" applyBorder="1" applyAlignment="1">
      <alignment horizontal="center" vertical="center" wrapText="1"/>
    </xf>
    <xf numFmtId="164" fontId="2" fillId="2" borderId="3" xfId="20" applyNumberFormat="1" applyFont="1" applyFill="1" applyBorder="1" applyAlignment="1">
      <alignment horizontal="center" vertical="center" wrapText="1"/>
    </xf>
    <xf numFmtId="43" fontId="2" fillId="2" borderId="3" xfId="2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43" fontId="3" fillId="0" borderId="4" xfId="20" applyFont="1" applyFill="1" applyBorder="1" applyAlignment="1">
      <alignment horizontal="left" vertical="center"/>
    </xf>
    <xf numFmtId="3" fontId="2" fillId="2" borderId="3" xfId="20" applyNumberFormat="1" applyFont="1" applyFill="1" applyBorder="1" applyAlignment="1">
      <alignment horizontal="center" vertical="center" wrapText="1"/>
    </xf>
    <xf numFmtId="3" fontId="3" fillId="0" borderId="4" xfId="20" applyNumberFormat="1" applyFont="1" applyFill="1" applyBorder="1" applyAlignment="1">
      <alignment horizontal="right" vertical="center"/>
    </xf>
    <xf numFmtId="3" fontId="3" fillId="0" borderId="3" xfId="20" applyNumberFormat="1" applyFont="1" applyFill="1" applyBorder="1" applyAlignment="1">
      <alignment horizontal="right" vertical="center"/>
    </xf>
    <xf numFmtId="0" fontId="4" fillId="0" borderId="0" xfId="0" applyFont="1"/>
    <xf numFmtId="164" fontId="2" fillId="2" borderId="8" xfId="20" applyNumberFormat="1" applyFont="1" applyFill="1" applyBorder="1" applyAlignment="1">
      <alignment horizontal="center" vertical="center" wrapText="1"/>
    </xf>
    <xf numFmtId="164" fontId="2" fillId="2" borderId="9" xfId="2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0" fillId="5" borderId="4" xfId="0" applyFill="1" applyBorder="1"/>
    <xf numFmtId="164" fontId="3" fillId="5" borderId="4" xfId="20" applyNumberFormat="1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diately.co/cz/atcs/B05BA10/roztoky-pro-parenter%C3%A1ln%C3%AD-v%C3%BD%C5%BEivu-kombinace" TargetMode="External" /><Relationship Id="rId2" Type="http://schemas.openxmlformats.org/officeDocument/2006/relationships/hyperlink" Target="https://mediately.co/cz/atcs/B05BA10/roztoky-pro-parenter%C3%A1ln%C3%AD-v%C3%BD%C5%BEivu-kombinac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E9BA-3341-4E7E-862C-4C3B7A7FB4FC}">
  <dimension ref="A1:N14"/>
  <sheetViews>
    <sheetView tabSelected="1" workbookViewId="0" topLeftCell="D1">
      <selection activeCell="H5" sqref="H5"/>
    </sheetView>
  </sheetViews>
  <sheetFormatPr defaultColWidth="9.140625" defaultRowHeight="15"/>
  <cols>
    <col min="2" max="2" width="31.28125" style="0" customWidth="1"/>
    <col min="3" max="3" width="8.28125" style="0" hidden="1" customWidth="1"/>
    <col min="4" max="4" width="8.28125" style="0" customWidth="1"/>
    <col min="5" max="5" width="24.7109375" style="0" bestFit="1" customWidth="1"/>
    <col min="6" max="6" width="21.8515625" style="0" customWidth="1"/>
    <col min="7" max="7" width="0.13671875" style="0" customWidth="1"/>
    <col min="8" max="8" width="13.8515625" style="0" customWidth="1"/>
    <col min="9" max="9" width="13.7109375" style="13" hidden="1" customWidth="1"/>
    <col min="10" max="10" width="16.7109375" style="13" customWidth="1"/>
    <col min="11" max="11" width="15.00390625" style="0" customWidth="1"/>
    <col min="12" max="12" width="0.13671875" style="0" customWidth="1"/>
    <col min="13" max="13" width="9.140625" style="0" hidden="1" customWidth="1"/>
    <col min="14" max="14" width="14.00390625" style="0" customWidth="1"/>
    <col min="16" max="16" width="9.8515625" style="0" bestFit="1" customWidth="1"/>
  </cols>
  <sheetData>
    <row r="1" ht="15.75">
      <c r="D1" s="28" t="s">
        <v>32</v>
      </c>
    </row>
    <row r="2" ht="15.75" thickBot="1"/>
    <row r="3" spans="1:14" ht="54" customHeight="1" thickBot="1">
      <c r="A3" s="1" t="s">
        <v>0</v>
      </c>
      <c r="B3" s="2" t="s">
        <v>1</v>
      </c>
      <c r="C3" s="2" t="s">
        <v>2</v>
      </c>
      <c r="D3" s="2" t="s">
        <v>26</v>
      </c>
      <c r="E3" s="2" t="s">
        <v>28</v>
      </c>
      <c r="F3" s="2" t="s">
        <v>27</v>
      </c>
      <c r="G3" s="2" t="s">
        <v>3</v>
      </c>
      <c r="H3" s="3" t="s">
        <v>29</v>
      </c>
      <c r="I3" s="11" t="s">
        <v>4</v>
      </c>
      <c r="J3" s="11" t="s">
        <v>30</v>
      </c>
      <c r="K3" s="3" t="s">
        <v>31</v>
      </c>
      <c r="L3" s="3" t="s">
        <v>25</v>
      </c>
      <c r="M3" s="29" t="s">
        <v>5</v>
      </c>
      <c r="N3" s="34" t="s">
        <v>34</v>
      </c>
    </row>
    <row r="4" spans="1:14" ht="15">
      <c r="A4" s="16"/>
      <c r="B4" s="16"/>
      <c r="C4" s="16"/>
      <c r="D4" s="16"/>
      <c r="E4" s="16" t="s">
        <v>33</v>
      </c>
      <c r="F4" s="16"/>
      <c r="G4" s="16"/>
      <c r="H4" s="21"/>
      <c r="I4" s="22">
        <f>SUM(I22:I31)</f>
        <v>0</v>
      </c>
      <c r="J4" s="25">
        <f>SUM(J5:J14)</f>
        <v>1272095.5696969696</v>
      </c>
      <c r="K4" s="20"/>
      <c r="L4" s="20"/>
      <c r="M4" s="30"/>
      <c r="N4" s="32"/>
    </row>
    <row r="5" spans="1:14" ht="15">
      <c r="A5" s="5" t="s">
        <v>6</v>
      </c>
      <c r="B5" s="5" t="s">
        <v>7</v>
      </c>
      <c r="C5" s="8">
        <v>72563</v>
      </c>
      <c r="D5" s="8" t="s">
        <v>6</v>
      </c>
      <c r="E5" s="8" t="s">
        <v>18</v>
      </c>
      <c r="F5" s="8" t="s">
        <v>19</v>
      </c>
      <c r="G5" s="8">
        <v>1</v>
      </c>
      <c r="H5" s="4">
        <v>140</v>
      </c>
      <c r="I5" s="12" t="e">
        <f>#REF!*K5</f>
        <v>#REF!</v>
      </c>
      <c r="J5" s="27">
        <f>H5*K5</f>
        <v>353443.9999999999</v>
      </c>
      <c r="K5" s="7">
        <v>2524.599999999999</v>
      </c>
      <c r="L5" s="7">
        <f>K5/G5</f>
        <v>2524.599999999999</v>
      </c>
      <c r="M5" s="31" t="s">
        <v>20</v>
      </c>
      <c r="N5" s="32">
        <v>18</v>
      </c>
    </row>
    <row r="6" spans="1:14" ht="15">
      <c r="A6" s="5" t="s">
        <v>6</v>
      </c>
      <c r="B6" s="5" t="s">
        <v>7</v>
      </c>
      <c r="C6" s="5">
        <v>3414</v>
      </c>
      <c r="D6" s="8" t="s">
        <v>6</v>
      </c>
      <c r="E6" s="5" t="s">
        <v>9</v>
      </c>
      <c r="F6" s="5" t="s">
        <v>10</v>
      </c>
      <c r="G6" s="6">
        <v>5</v>
      </c>
      <c r="H6" s="4">
        <v>140</v>
      </c>
      <c r="I6" s="12" t="e">
        <f>#REF!*K6</f>
        <v>#REF!</v>
      </c>
      <c r="J6" s="27">
        <f aca="true" t="shared" si="0" ref="J6:J14">H6*K6</f>
        <v>252000.1696969697</v>
      </c>
      <c r="K6" s="7">
        <v>1800.0012121212121</v>
      </c>
      <c r="L6" s="7">
        <f>K6/G6</f>
        <v>360.0002424242424</v>
      </c>
      <c r="M6" s="31" t="s">
        <v>8</v>
      </c>
      <c r="N6" s="32">
        <v>18</v>
      </c>
    </row>
    <row r="7" spans="1:14" ht="15">
      <c r="A7" s="5" t="s">
        <v>6</v>
      </c>
      <c r="B7" s="5" t="s">
        <v>7</v>
      </c>
      <c r="C7" s="8">
        <v>52301</v>
      </c>
      <c r="D7" s="8" t="s">
        <v>6</v>
      </c>
      <c r="E7" s="5" t="s">
        <v>21</v>
      </c>
      <c r="F7" s="8" t="s">
        <v>22</v>
      </c>
      <c r="G7" s="8">
        <v>10</v>
      </c>
      <c r="H7" s="4">
        <v>100</v>
      </c>
      <c r="I7" s="12" t="e">
        <f>#REF!*K7</f>
        <v>#REF!</v>
      </c>
      <c r="J7" s="27">
        <f t="shared" si="0"/>
        <v>233569.99999999994</v>
      </c>
      <c r="K7" s="7">
        <v>2335.6999999999994</v>
      </c>
      <c r="L7" s="7">
        <f>K7/G7</f>
        <v>233.56999999999994</v>
      </c>
      <c r="M7" s="31" t="s">
        <v>20</v>
      </c>
      <c r="N7" s="32">
        <v>13</v>
      </c>
    </row>
    <row r="8" spans="1:14" ht="15">
      <c r="A8" s="5" t="s">
        <v>6</v>
      </c>
      <c r="B8" s="5" t="s">
        <v>7</v>
      </c>
      <c r="C8" s="8">
        <v>49415</v>
      </c>
      <c r="D8" s="8" t="s">
        <v>6</v>
      </c>
      <c r="E8" s="9" t="s">
        <v>23</v>
      </c>
      <c r="F8" s="9" t="s">
        <v>24</v>
      </c>
      <c r="G8" s="8">
        <v>10</v>
      </c>
      <c r="H8" s="4">
        <v>90</v>
      </c>
      <c r="I8" s="12" t="e">
        <f>#REF!*K8</f>
        <v>#REF!</v>
      </c>
      <c r="J8" s="27">
        <f t="shared" si="0"/>
        <v>137520</v>
      </c>
      <c r="K8" s="7">
        <v>1528</v>
      </c>
      <c r="L8" s="14">
        <v>152.78</v>
      </c>
      <c r="M8" s="10" t="e">
        <f>#REF!*N8</f>
        <v>#REF!</v>
      </c>
      <c r="N8" s="33">
        <v>12</v>
      </c>
    </row>
    <row r="9" spans="1:14" ht="15">
      <c r="A9" s="5" t="s">
        <v>6</v>
      </c>
      <c r="B9" s="5" t="s">
        <v>7</v>
      </c>
      <c r="C9" s="8">
        <v>152198</v>
      </c>
      <c r="D9" s="8" t="s">
        <v>6</v>
      </c>
      <c r="E9" s="8" t="s">
        <v>11</v>
      </c>
      <c r="F9" s="8" t="s">
        <v>12</v>
      </c>
      <c r="G9" s="6">
        <v>5</v>
      </c>
      <c r="H9" s="4">
        <v>20</v>
      </c>
      <c r="I9" s="12" t="e">
        <f>#REF!*K9</f>
        <v>#REF!</v>
      </c>
      <c r="J9" s="27">
        <f t="shared" si="0"/>
        <v>46713.999999999985</v>
      </c>
      <c r="K9" s="7">
        <v>2335.6999999999994</v>
      </c>
      <c r="L9" s="7">
        <f aca="true" t="shared" si="1" ref="L9:L14">K9/G9</f>
        <v>467.1399999999999</v>
      </c>
      <c r="M9" s="31" t="s">
        <v>8</v>
      </c>
      <c r="N9" s="32">
        <v>3</v>
      </c>
    </row>
    <row r="10" spans="1:14" ht="15">
      <c r="A10" s="5" t="s">
        <v>6</v>
      </c>
      <c r="B10" s="5" t="s">
        <v>7</v>
      </c>
      <c r="C10" s="8">
        <v>95640</v>
      </c>
      <c r="D10" s="8" t="s">
        <v>6</v>
      </c>
      <c r="E10" s="8" t="s">
        <v>13</v>
      </c>
      <c r="F10" s="8" t="s">
        <v>12</v>
      </c>
      <c r="G10" s="6">
        <v>5</v>
      </c>
      <c r="H10" s="4">
        <v>20</v>
      </c>
      <c r="I10" s="12" t="e">
        <f>#REF!*K10</f>
        <v>#REF!</v>
      </c>
      <c r="J10" s="27">
        <f t="shared" si="0"/>
        <v>70068.79999999999</v>
      </c>
      <c r="K10" s="7">
        <v>3503.4399999999996</v>
      </c>
      <c r="L10" s="7">
        <f t="shared" si="1"/>
        <v>700.6879999999999</v>
      </c>
      <c r="M10" s="31" t="s">
        <v>8</v>
      </c>
      <c r="N10" s="32">
        <v>3</v>
      </c>
    </row>
    <row r="11" spans="1:14" ht="15">
      <c r="A11" s="5" t="s">
        <v>6</v>
      </c>
      <c r="B11" s="5" t="s">
        <v>7</v>
      </c>
      <c r="C11" s="6">
        <v>152194</v>
      </c>
      <c r="D11" s="8" t="s">
        <v>6</v>
      </c>
      <c r="E11" s="6" t="s">
        <v>14</v>
      </c>
      <c r="F11" s="6" t="s">
        <v>15</v>
      </c>
      <c r="G11" s="6">
        <v>5</v>
      </c>
      <c r="H11" s="4">
        <v>20</v>
      </c>
      <c r="I11" s="12" t="e">
        <f>#REF!*K11</f>
        <v>#REF!</v>
      </c>
      <c r="J11" s="27">
        <f t="shared" si="0"/>
        <v>67035.4</v>
      </c>
      <c r="K11" s="7">
        <v>3351.77</v>
      </c>
      <c r="L11" s="7">
        <f t="shared" si="1"/>
        <v>670.354</v>
      </c>
      <c r="M11" s="31" t="s">
        <v>8</v>
      </c>
      <c r="N11" s="32">
        <v>3</v>
      </c>
    </row>
    <row r="12" spans="1:14" ht="15">
      <c r="A12" s="5" t="s">
        <v>6</v>
      </c>
      <c r="B12" s="5" t="s">
        <v>7</v>
      </c>
      <c r="C12" s="8">
        <v>152195</v>
      </c>
      <c r="D12" s="8" t="s">
        <v>6</v>
      </c>
      <c r="E12" s="8" t="s">
        <v>14</v>
      </c>
      <c r="F12" s="8" t="s">
        <v>12</v>
      </c>
      <c r="G12" s="6">
        <v>5</v>
      </c>
      <c r="H12" s="7">
        <v>20</v>
      </c>
      <c r="I12" s="24" t="e">
        <f>#REF!*K12</f>
        <v>#REF!</v>
      </c>
      <c r="J12" s="26">
        <f t="shared" si="0"/>
        <v>46003.6</v>
      </c>
      <c r="K12" s="7">
        <v>2300.18</v>
      </c>
      <c r="L12" s="7">
        <f t="shared" si="1"/>
        <v>460.03599999999994</v>
      </c>
      <c r="M12" s="31" t="s">
        <v>8</v>
      </c>
      <c r="N12" s="32">
        <v>3</v>
      </c>
    </row>
    <row r="13" spans="1:14" ht="15">
      <c r="A13" s="5" t="s">
        <v>6</v>
      </c>
      <c r="B13" s="5" t="s">
        <v>7</v>
      </c>
      <c r="C13" s="8">
        <v>3513</v>
      </c>
      <c r="D13" s="8" t="s">
        <v>6</v>
      </c>
      <c r="E13" s="8" t="s">
        <v>16</v>
      </c>
      <c r="F13" s="8" t="s">
        <v>10</v>
      </c>
      <c r="G13" s="6">
        <v>5</v>
      </c>
      <c r="H13" s="7">
        <v>20</v>
      </c>
      <c r="I13" s="24" t="e">
        <f>#REF!*K13</f>
        <v>#REF!</v>
      </c>
      <c r="J13" s="26">
        <f t="shared" si="0"/>
        <v>41690</v>
      </c>
      <c r="K13" s="7">
        <v>2084.5</v>
      </c>
      <c r="L13" s="7">
        <f t="shared" si="1"/>
        <v>416.9</v>
      </c>
      <c r="M13" s="31" t="s">
        <v>8</v>
      </c>
      <c r="N13" s="32">
        <v>3</v>
      </c>
    </row>
    <row r="14" spans="1:14" ht="15">
      <c r="A14" s="15" t="s">
        <v>6</v>
      </c>
      <c r="B14" s="17" t="s">
        <v>7</v>
      </c>
      <c r="C14" s="18">
        <v>3290</v>
      </c>
      <c r="D14" s="8" t="s">
        <v>6</v>
      </c>
      <c r="E14" s="6" t="s">
        <v>9</v>
      </c>
      <c r="F14" s="6" t="s">
        <v>17</v>
      </c>
      <c r="G14" s="6">
        <v>5</v>
      </c>
      <c r="H14" s="7">
        <v>20</v>
      </c>
      <c r="I14" s="24" t="e">
        <f>#REF!*K14</f>
        <v>#REF!</v>
      </c>
      <c r="J14" s="26">
        <f t="shared" si="0"/>
        <v>24049.6</v>
      </c>
      <c r="K14" s="7">
        <v>1202.48</v>
      </c>
      <c r="L14" s="19">
        <f t="shared" si="1"/>
        <v>240.496</v>
      </c>
      <c r="M14" s="23" t="s">
        <v>8</v>
      </c>
      <c r="N14" s="32">
        <v>3</v>
      </c>
    </row>
  </sheetData>
  <conditionalFormatting sqref="M4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{F3B18FA2-8C0E-498A-B783-F2524BB26D9A}</x14:id>
        </ext>
      </extLst>
    </cfRule>
  </conditionalFormatting>
  <conditionalFormatting sqref="M5:M7 M9:M13">
    <cfRule type="dataBar" priority="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{2C0BA73C-6F07-4E12-9CED-2186413906BD}</x14:id>
        </ext>
      </extLst>
    </cfRule>
  </conditionalFormatting>
  <hyperlinks>
    <hyperlink ref="B4:B14" r:id="rId1" display="https://mediately.co/cz/atcs/B05BA10/roztoky-pro-parenter%C3%A1ln%C3%AD-v%C3%BD%C5%BEivu-kombinace"/>
    <hyperlink ref="A4:A14" r:id="rId2" display="https://mediately.co/cz/atcs/B05BA10/roztoky-pro-parenter%C3%A1ln%C3%AD-v%C3%BD%C5%BEivu-kombinace"/>
  </hyperlinks>
  <printOptions/>
  <pageMargins left="0.7" right="0.7" top="0.787401575" bottom="0.787401575" header="0.3" footer="0.3"/>
  <pageSetup horizontalDpi="600" verticalDpi="600" orientation="portrait" paperSize="9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B18FA2-8C0E-498A-B783-F2524BB26D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M4</xm:sqref>
        </x14:conditionalFormatting>
        <x14:conditionalFormatting xmlns:xm="http://schemas.microsoft.com/office/excel/2006/main">
          <x14:cfRule type="dataBar" id="{2C0BA73C-6F07-4E12-9CED-2186413906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M5:M7 M9:M13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5FD4DC0B8BB44C97BBBF4C29C34D90" ma:contentTypeVersion="11" ma:contentTypeDescription="Vytvoří nový dokument" ma:contentTypeScope="" ma:versionID="de9319e8369342195d5323f19cd974dd">
  <xsd:schema xmlns:xsd="http://www.w3.org/2001/XMLSchema" xmlns:xs="http://www.w3.org/2001/XMLSchema" xmlns:p="http://schemas.microsoft.com/office/2006/metadata/properties" xmlns:ns3="de9949c4-be28-4552-9557-f2b4816c359f" xmlns:ns4="f81a621c-586d-4e4c-b382-eb44299774d2" targetNamespace="http://schemas.microsoft.com/office/2006/metadata/properties" ma:root="true" ma:fieldsID="1897019b4bd88716e741bbc4d5488779" ns3:_="" ns4:_="">
    <xsd:import namespace="de9949c4-be28-4552-9557-f2b4816c359f"/>
    <xsd:import namespace="f81a621c-586d-4e4c-b382-eb44299774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949c4-be28-4552-9557-f2b4816c35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a621c-586d-4e4c-b382-eb44299774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925DD6-28B9-4331-A24B-29A25631DC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9949c4-be28-4552-9557-f2b4816c359f"/>
    <ds:schemaRef ds:uri="f81a621c-586d-4e4c-b382-eb44299774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1B9B1E-CED7-4A1C-8140-E3613DA3CF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358DE1-430B-41FA-B372-6D1F888A002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Dusil</dc:creator>
  <cp:keywords/>
  <dc:description/>
  <cp:lastModifiedBy>Antónia Polášek</cp:lastModifiedBy>
  <dcterms:created xsi:type="dcterms:W3CDTF">2019-12-27T11:21:44Z</dcterms:created>
  <dcterms:modified xsi:type="dcterms:W3CDTF">2020-09-21T09:25:46Z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0x010100995FD4DC0B8BB44C97BBBF4C29C34D90</vt:lpwstr>
  </property>
</Properties>
</file>