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<sst xmlns="http://schemas.openxmlformats.org/spreadsheetml/2006/main" count="88" uniqueCount="35">
  <si>
    <t>ATC</t>
  </si>
  <si>
    <t>Název ATC</t>
  </si>
  <si>
    <t>Kód SUKL</t>
  </si>
  <si>
    <t>Počet ks v balení</t>
  </si>
  <si>
    <t>objem v NPK Kč/rok</t>
  </si>
  <si>
    <t>TYP</t>
  </si>
  <si>
    <t>B05BA</t>
  </si>
  <si>
    <t>Roztoky pro parenterální výživu</t>
  </si>
  <si>
    <t>2komora</t>
  </si>
  <si>
    <t>CLINIMIX N14G30E</t>
  </si>
  <si>
    <t>INF SOL 4X2000ML</t>
  </si>
  <si>
    <t>3komora</t>
  </si>
  <si>
    <t>OLIMEL N9E</t>
  </si>
  <si>
    <t>2 000 ml</t>
  </si>
  <si>
    <t>OLIMEL N9</t>
  </si>
  <si>
    <t>PERIOLIMEL N4E</t>
  </si>
  <si>
    <t>OLICLINOMEL N4-550E</t>
  </si>
  <si>
    <t>IVN INF EML 4X2000ML</t>
  </si>
  <si>
    <t>1 000 ml</t>
  </si>
  <si>
    <t>OLICLINOMEL N7-1000E</t>
  </si>
  <si>
    <t>INF EML 6X1000ML</t>
  </si>
  <si>
    <t>OLICLINOMEL N6-900E</t>
  </si>
  <si>
    <t>OLIMEL N7E</t>
  </si>
  <si>
    <t>INF EML 4X2000ML</t>
  </si>
  <si>
    <t>INF EML 4X1500ML</t>
  </si>
  <si>
    <t>jednotková cena očekávaná Kč/ks</t>
  </si>
  <si>
    <t>Balení</t>
  </si>
  <si>
    <t>ATC skupina</t>
  </si>
  <si>
    <t>Předpokládaná spotřeba ks za období 2 let (24 měsíců)</t>
  </si>
  <si>
    <t>Předpokládaná cena v Kč bez DPH za 1 ks</t>
  </si>
  <si>
    <t>Předpokládaná cena v Kč bez DPH za období 2 let (24 měsíců)</t>
  </si>
  <si>
    <t xml:space="preserve">Název léčivého přípravku </t>
  </si>
  <si>
    <t>Příloha č. 4 ZD - Parenterální výživa pro část 1</t>
  </si>
  <si>
    <t>1. část</t>
  </si>
  <si>
    <t>Předpokládaná
spotřeba ks za období
3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</si>
</sst>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164" fontId="2" fillId="2" borderId="3" xfId="2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3" fillId="3" borderId="5" xfId="0" applyNumberFormat="1" applyFont="1" applyFill="1" applyBorder="1" applyAlignment="1" quotePrefix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3" fillId="3" borderId="4" xfId="0" applyFont="1" applyFill="1" applyBorder="1" applyAlignment="1" quotePrefix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3" fontId="2" fillId="2" borderId="2" xfId="20" applyFont="1" applyFill="1" applyBorder="1" applyAlignment="1">
      <alignment horizontal="center" vertical="center" wrapText="1"/>
    </xf>
    <xf numFmtId="43" fontId="0" fillId="0" borderId="0" xfId="20" applyFont="1"/>
    <xf numFmtId="0" fontId="3" fillId="3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 quotePrefix="1">
      <alignment horizontal="left" vertical="center" wrapText="1"/>
    </xf>
    <xf numFmtId="164" fontId="3" fillId="0" borderId="7" xfId="20" applyNumberFormat="1" applyFont="1" applyFill="1" applyBorder="1" applyAlignment="1">
      <alignment horizontal="left" vertical="center"/>
    </xf>
    <xf numFmtId="164" fontId="2" fillId="2" borderId="5" xfId="20" applyNumberFormat="1" applyFont="1" applyFill="1" applyBorder="1" applyAlignment="1">
      <alignment horizontal="center" vertical="center" wrapText="1"/>
    </xf>
    <xf numFmtId="164" fontId="2" fillId="2" borderId="4" xfId="20" applyNumberFormat="1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43" fontId="3" fillId="0" borderId="5" xfId="20" applyFont="1" applyFill="1" applyBorder="1" applyAlignment="1">
      <alignment horizontal="left" vertical="center"/>
    </xf>
    <xf numFmtId="3" fontId="2" fillId="2" borderId="4" xfId="20" applyNumberFormat="1" applyFont="1" applyFill="1" applyBorder="1" applyAlignment="1">
      <alignment horizontal="center" vertical="center" wrapText="1"/>
    </xf>
    <xf numFmtId="3" fontId="3" fillId="0" borderId="5" xfId="20" applyNumberFormat="1" applyFont="1" applyFill="1" applyBorder="1" applyAlignment="1">
      <alignment horizontal="right" vertical="center"/>
    </xf>
    <xf numFmtId="3" fontId="0" fillId="0" borderId="0" xfId="0" applyNumberFormat="1"/>
    <xf numFmtId="0" fontId="6" fillId="0" borderId="0" xfId="0" applyFont="1"/>
    <xf numFmtId="0" fontId="7" fillId="4" borderId="5" xfId="0" applyFont="1" applyFill="1" applyBorder="1" applyAlignment="1">
      <alignment horizontal="center" wrapText="1"/>
    </xf>
    <xf numFmtId="0" fontId="0" fillId="4" borderId="5" xfId="0" applyFill="1" applyBorder="1"/>
    <xf numFmtId="164" fontId="3" fillId="4" borderId="5" xfId="2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E9BA-3341-4E7E-862C-4C3B7A7FB4FC}">
  <dimension ref="A1:Q16"/>
  <sheetViews>
    <sheetView tabSelected="1" workbookViewId="0" topLeftCell="D1">
      <selection activeCell="N1" sqref="N1"/>
    </sheetView>
  </sheetViews>
  <sheetFormatPr defaultColWidth="9.140625" defaultRowHeight="15"/>
  <cols>
    <col min="2" max="2" width="31.28125" style="0" customWidth="1"/>
    <col min="3" max="3" width="8.28125" style="0" hidden="1" customWidth="1"/>
    <col min="4" max="4" width="8.28125" style="0" customWidth="1"/>
    <col min="5" max="5" width="24.7109375" style="0" bestFit="1" customWidth="1"/>
    <col min="6" max="6" width="21.8515625" style="0" customWidth="1"/>
    <col min="7" max="7" width="0.13671875" style="0" customWidth="1"/>
    <col min="8" max="8" width="13.8515625" style="0" customWidth="1"/>
    <col min="9" max="9" width="13.7109375" style="17" hidden="1" customWidth="1"/>
    <col min="10" max="10" width="16.7109375" style="17" customWidth="1"/>
    <col min="11" max="11" width="15.00390625" style="0" customWidth="1"/>
    <col min="12" max="12" width="0.13671875" style="0" customWidth="1"/>
    <col min="13" max="13" width="9.140625" style="0" hidden="1" customWidth="1"/>
    <col min="14" max="14" width="17.00390625" style="0" customWidth="1"/>
    <col min="17" max="17" width="9.8515625" style="0" bestFit="1" customWidth="1"/>
  </cols>
  <sheetData>
    <row r="1" ht="15.75">
      <c r="D1" s="31" t="s">
        <v>32</v>
      </c>
    </row>
    <row r="2" ht="16.5" thickBot="1">
      <c r="D2" s="31"/>
    </row>
    <row r="3" spans="1:14" ht="53.25" customHeight="1" thickBot="1">
      <c r="A3" s="1" t="s">
        <v>0</v>
      </c>
      <c r="B3" s="2" t="s">
        <v>1</v>
      </c>
      <c r="C3" s="2" t="s">
        <v>2</v>
      </c>
      <c r="D3" s="2" t="s">
        <v>27</v>
      </c>
      <c r="E3" s="2" t="s">
        <v>31</v>
      </c>
      <c r="F3" s="2" t="s">
        <v>26</v>
      </c>
      <c r="G3" s="2" t="s">
        <v>3</v>
      </c>
      <c r="H3" s="3" t="s">
        <v>28</v>
      </c>
      <c r="I3" s="16" t="s">
        <v>4</v>
      </c>
      <c r="J3" s="16" t="s">
        <v>30</v>
      </c>
      <c r="K3" s="3" t="s">
        <v>29</v>
      </c>
      <c r="L3" s="3" t="s">
        <v>25</v>
      </c>
      <c r="M3" s="4" t="s">
        <v>5</v>
      </c>
      <c r="N3" s="32" t="s">
        <v>34</v>
      </c>
    </row>
    <row r="4" spans="1:14" ht="15">
      <c r="A4" s="19"/>
      <c r="B4" s="19"/>
      <c r="C4" s="19"/>
      <c r="D4" s="19"/>
      <c r="E4" s="19" t="s">
        <v>33</v>
      </c>
      <c r="F4" s="19"/>
      <c r="G4" s="19"/>
      <c r="H4" s="24"/>
      <c r="I4" s="25">
        <f>SUM(I17:I20)</f>
        <v>0</v>
      </c>
      <c r="J4" s="28">
        <f>SUM(J5:J16)</f>
        <v>4476013.749979058</v>
      </c>
      <c r="K4" s="23"/>
      <c r="L4" s="23"/>
      <c r="M4" s="23"/>
      <c r="N4" s="33"/>
    </row>
    <row r="5" spans="1:14" ht="15">
      <c r="A5" s="18" t="s">
        <v>6</v>
      </c>
      <c r="B5" s="20" t="s">
        <v>7</v>
      </c>
      <c r="C5" s="21">
        <v>157112</v>
      </c>
      <c r="D5" s="9" t="s">
        <v>6</v>
      </c>
      <c r="E5" s="7" t="s">
        <v>12</v>
      </c>
      <c r="F5" s="6" t="s">
        <v>13</v>
      </c>
      <c r="G5" s="7">
        <v>4</v>
      </c>
      <c r="H5" s="8">
        <v>340</v>
      </c>
      <c r="I5" s="27" t="e">
        <f>#REF!*K5</f>
        <v>#REF!</v>
      </c>
      <c r="J5" s="29">
        <f>H5*K5</f>
        <v>1183200</v>
      </c>
      <c r="K5" s="8">
        <v>3480</v>
      </c>
      <c r="L5" s="8">
        <f aca="true" t="shared" si="0" ref="L5:L16">K5/G5</f>
        <v>870</v>
      </c>
      <c r="M5" s="26" t="s">
        <v>11</v>
      </c>
      <c r="N5" s="34">
        <v>43</v>
      </c>
    </row>
    <row r="6" spans="1:14" ht="15">
      <c r="A6" s="5" t="s">
        <v>6</v>
      </c>
      <c r="B6" s="5" t="s">
        <v>7</v>
      </c>
      <c r="C6" s="13">
        <v>157118</v>
      </c>
      <c r="D6" s="9" t="s">
        <v>6</v>
      </c>
      <c r="E6" s="6" t="s">
        <v>14</v>
      </c>
      <c r="F6" s="6" t="s">
        <v>13</v>
      </c>
      <c r="G6" s="7">
        <v>4</v>
      </c>
      <c r="H6" s="8">
        <v>240</v>
      </c>
      <c r="I6" s="27" t="e">
        <f>#REF!*K6</f>
        <v>#REF!</v>
      </c>
      <c r="J6" s="29">
        <f aca="true" t="shared" si="1" ref="J6:J16">H6*K6</f>
        <v>803449.8461538462</v>
      </c>
      <c r="K6" s="8">
        <v>3347.7076923076925</v>
      </c>
      <c r="L6" s="8">
        <f t="shared" si="0"/>
        <v>836.9269230769231</v>
      </c>
      <c r="M6" s="14" t="s">
        <v>11</v>
      </c>
      <c r="N6" s="34">
        <v>30</v>
      </c>
    </row>
    <row r="7" spans="1:17" ht="15">
      <c r="A7" s="6" t="s">
        <v>6</v>
      </c>
      <c r="B7" s="6" t="s">
        <v>7</v>
      </c>
      <c r="C7" s="6">
        <v>31985</v>
      </c>
      <c r="D7" s="9" t="s">
        <v>6</v>
      </c>
      <c r="E7" s="6" t="s">
        <v>9</v>
      </c>
      <c r="F7" s="6" t="s">
        <v>10</v>
      </c>
      <c r="G7" s="7">
        <v>4</v>
      </c>
      <c r="H7" s="8">
        <v>20</v>
      </c>
      <c r="I7" s="27" t="e">
        <f>#REF!*K7</f>
        <v>#REF!</v>
      </c>
      <c r="J7" s="29">
        <f t="shared" si="1"/>
        <v>23200</v>
      </c>
      <c r="K7" s="8">
        <v>1160</v>
      </c>
      <c r="L7" s="8">
        <f t="shared" si="0"/>
        <v>290</v>
      </c>
      <c r="M7" s="15" t="s">
        <v>8</v>
      </c>
      <c r="N7" s="34">
        <v>3</v>
      </c>
      <c r="Q7" s="30"/>
    </row>
    <row r="8" spans="1:14" ht="15">
      <c r="A8" s="6" t="s">
        <v>6</v>
      </c>
      <c r="B8" s="6" t="s">
        <v>7</v>
      </c>
      <c r="C8" s="9">
        <v>157102</v>
      </c>
      <c r="D8" s="9" t="s">
        <v>6</v>
      </c>
      <c r="E8" s="7" t="s">
        <v>15</v>
      </c>
      <c r="F8" s="7" t="s">
        <v>13</v>
      </c>
      <c r="G8" s="10">
        <v>4</v>
      </c>
      <c r="H8" s="8">
        <v>180</v>
      </c>
      <c r="I8" s="27" t="e">
        <f>#REF!*K8</f>
        <v>#REF!</v>
      </c>
      <c r="J8" s="29">
        <f t="shared" si="1"/>
        <v>540000</v>
      </c>
      <c r="K8" s="8">
        <v>3000</v>
      </c>
      <c r="L8" s="8">
        <f t="shared" si="0"/>
        <v>750</v>
      </c>
      <c r="M8" s="15" t="s">
        <v>11</v>
      </c>
      <c r="N8" s="34">
        <v>23</v>
      </c>
    </row>
    <row r="9" spans="1:14" ht="15">
      <c r="A9" s="6" t="s">
        <v>6</v>
      </c>
      <c r="B9" s="6" t="s">
        <v>7</v>
      </c>
      <c r="C9" s="11">
        <v>32599</v>
      </c>
      <c r="D9" s="9" t="s">
        <v>6</v>
      </c>
      <c r="E9" s="6" t="s">
        <v>16</v>
      </c>
      <c r="F9" s="6" t="s">
        <v>17</v>
      </c>
      <c r="G9" s="7">
        <v>4</v>
      </c>
      <c r="H9" s="8">
        <v>300</v>
      </c>
      <c r="I9" s="27" t="e">
        <f>#REF!*K9</f>
        <v>#REF!</v>
      </c>
      <c r="J9" s="29">
        <f t="shared" si="1"/>
        <v>480000.552631579</v>
      </c>
      <c r="K9" s="8">
        <v>1600.0018421052632</v>
      </c>
      <c r="L9" s="8">
        <f t="shared" si="0"/>
        <v>400.0004605263158</v>
      </c>
      <c r="M9" s="15" t="s">
        <v>11</v>
      </c>
      <c r="N9" s="34">
        <v>38</v>
      </c>
    </row>
    <row r="10" spans="1:14" ht="15">
      <c r="A10" s="6" t="s">
        <v>6</v>
      </c>
      <c r="B10" s="6" t="s">
        <v>7</v>
      </c>
      <c r="C10" s="9">
        <v>157110</v>
      </c>
      <c r="D10" s="9" t="s">
        <v>6</v>
      </c>
      <c r="E10" s="7" t="s">
        <v>12</v>
      </c>
      <c r="F10" s="12" t="s">
        <v>18</v>
      </c>
      <c r="G10" s="7">
        <v>6</v>
      </c>
      <c r="H10" s="8">
        <v>130</v>
      </c>
      <c r="I10" s="27" t="e">
        <f>#REF!*K10</f>
        <v>#REF!</v>
      </c>
      <c r="J10" s="29">
        <f t="shared" si="1"/>
        <v>496080</v>
      </c>
      <c r="K10" s="8">
        <v>3816</v>
      </c>
      <c r="L10" s="8">
        <f t="shared" si="0"/>
        <v>636</v>
      </c>
      <c r="M10" s="15" t="s">
        <v>11</v>
      </c>
      <c r="N10" s="34">
        <v>16</v>
      </c>
    </row>
    <row r="11" spans="1:14" ht="15">
      <c r="A11" s="6" t="s">
        <v>6</v>
      </c>
      <c r="B11" s="6" t="s">
        <v>7</v>
      </c>
      <c r="C11" s="11">
        <v>42607</v>
      </c>
      <c r="D11" s="9" t="s">
        <v>6</v>
      </c>
      <c r="E11" s="6" t="s">
        <v>19</v>
      </c>
      <c r="F11" s="6" t="s">
        <v>17</v>
      </c>
      <c r="G11" s="7">
        <v>4</v>
      </c>
      <c r="H11" s="8">
        <v>300</v>
      </c>
      <c r="I11" s="27" t="e">
        <f>#REF!*K11</f>
        <v>#REF!</v>
      </c>
      <c r="J11" s="29">
        <f t="shared" si="1"/>
        <v>480002.6896551723</v>
      </c>
      <c r="K11" s="8">
        <v>1600.008965517241</v>
      </c>
      <c r="L11" s="8">
        <f t="shared" si="0"/>
        <v>400.00224137931025</v>
      </c>
      <c r="M11" s="15" t="s">
        <v>11</v>
      </c>
      <c r="N11" s="34">
        <v>38</v>
      </c>
    </row>
    <row r="12" spans="1:14" ht="15">
      <c r="A12" s="6" t="s">
        <v>6</v>
      </c>
      <c r="B12" s="6" t="s">
        <v>7</v>
      </c>
      <c r="C12" s="9">
        <v>157116</v>
      </c>
      <c r="D12" s="9" t="s">
        <v>6</v>
      </c>
      <c r="E12" s="7" t="s">
        <v>14</v>
      </c>
      <c r="F12" s="12" t="s">
        <v>20</v>
      </c>
      <c r="G12" s="7">
        <v>6</v>
      </c>
      <c r="H12" s="8">
        <v>50</v>
      </c>
      <c r="I12" s="27" t="e">
        <f>#REF!*K12</f>
        <v>#REF!</v>
      </c>
      <c r="J12" s="29">
        <f t="shared" si="1"/>
        <v>192000.15384615384</v>
      </c>
      <c r="K12" s="8">
        <v>3840.003076923077</v>
      </c>
      <c r="L12" s="8">
        <f t="shared" si="0"/>
        <v>640.0005128205129</v>
      </c>
      <c r="M12" s="15" t="s">
        <v>11</v>
      </c>
      <c r="N12" s="34">
        <v>6</v>
      </c>
    </row>
    <row r="13" spans="1:14" ht="15">
      <c r="A13" s="6" t="s">
        <v>6</v>
      </c>
      <c r="B13" s="6" t="s">
        <v>7</v>
      </c>
      <c r="C13" s="11">
        <v>42603</v>
      </c>
      <c r="D13" s="9" t="s">
        <v>6</v>
      </c>
      <c r="E13" s="6" t="s">
        <v>21</v>
      </c>
      <c r="F13" s="6" t="s">
        <v>17</v>
      </c>
      <c r="G13" s="7">
        <v>4</v>
      </c>
      <c r="H13" s="8">
        <v>66</v>
      </c>
      <c r="I13" s="27" t="e">
        <f>#REF!*K13</f>
        <v>#REF!</v>
      </c>
      <c r="J13" s="29">
        <f t="shared" si="1"/>
        <v>105600.5076923077</v>
      </c>
      <c r="K13" s="8">
        <v>1600.0076923076924</v>
      </c>
      <c r="L13" s="8">
        <f t="shared" si="0"/>
        <v>400.0019230769231</v>
      </c>
      <c r="M13" s="15" t="s">
        <v>11</v>
      </c>
      <c r="N13" s="34">
        <v>8</v>
      </c>
    </row>
    <row r="14" spans="1:14" ht="15">
      <c r="A14" s="6" t="s">
        <v>6</v>
      </c>
      <c r="B14" s="6" t="s">
        <v>7</v>
      </c>
      <c r="C14" s="9">
        <v>157109</v>
      </c>
      <c r="D14" s="9" t="s">
        <v>6</v>
      </c>
      <c r="E14" s="7" t="s">
        <v>22</v>
      </c>
      <c r="F14" s="6" t="s">
        <v>23</v>
      </c>
      <c r="G14" s="7">
        <v>4</v>
      </c>
      <c r="H14" s="8">
        <v>20</v>
      </c>
      <c r="I14" s="27" t="e">
        <f>#REF!*K14</f>
        <v>#REF!</v>
      </c>
      <c r="J14" s="29">
        <f t="shared" si="1"/>
        <v>66640</v>
      </c>
      <c r="K14" s="8">
        <v>3332</v>
      </c>
      <c r="L14" s="8">
        <f t="shared" si="0"/>
        <v>833</v>
      </c>
      <c r="M14" s="15" t="s">
        <v>11</v>
      </c>
      <c r="N14" s="34">
        <v>3</v>
      </c>
    </row>
    <row r="15" spans="1:14" ht="15">
      <c r="A15" s="6" t="s">
        <v>6</v>
      </c>
      <c r="B15" s="6" t="s">
        <v>7</v>
      </c>
      <c r="C15" s="9">
        <v>157107</v>
      </c>
      <c r="D15" s="9" t="s">
        <v>6</v>
      </c>
      <c r="E15" s="7" t="s">
        <v>22</v>
      </c>
      <c r="F15" s="7" t="s">
        <v>20</v>
      </c>
      <c r="G15" s="7">
        <v>6</v>
      </c>
      <c r="H15" s="8">
        <v>20</v>
      </c>
      <c r="I15" s="27" t="e">
        <f>#REF!*K15</f>
        <v>#REF!</v>
      </c>
      <c r="J15" s="29">
        <f t="shared" si="1"/>
        <v>48000</v>
      </c>
      <c r="K15" s="8">
        <v>2400</v>
      </c>
      <c r="L15" s="8">
        <f t="shared" si="0"/>
        <v>400</v>
      </c>
      <c r="M15" s="15" t="s">
        <v>11</v>
      </c>
      <c r="N15" s="34">
        <v>3</v>
      </c>
    </row>
    <row r="16" spans="1:14" ht="15">
      <c r="A16" s="18" t="s">
        <v>6</v>
      </c>
      <c r="B16" s="20" t="s">
        <v>7</v>
      </c>
      <c r="C16" s="21">
        <v>157108</v>
      </c>
      <c r="D16" s="9" t="s">
        <v>6</v>
      </c>
      <c r="E16" s="7" t="s">
        <v>22</v>
      </c>
      <c r="F16" s="6" t="s">
        <v>24</v>
      </c>
      <c r="G16" s="7">
        <v>4</v>
      </c>
      <c r="H16" s="8">
        <v>20</v>
      </c>
      <c r="I16" s="27" t="e">
        <f>#REF!*K16</f>
        <v>#REF!</v>
      </c>
      <c r="J16" s="29">
        <f t="shared" si="1"/>
        <v>57840</v>
      </c>
      <c r="K16" s="8">
        <v>2892</v>
      </c>
      <c r="L16" s="22">
        <f t="shared" si="0"/>
        <v>723</v>
      </c>
      <c r="M16" s="26" t="s">
        <v>11</v>
      </c>
      <c r="N16" s="34">
        <v>3</v>
      </c>
    </row>
  </sheetData>
  <conditionalFormatting sqref="M6:M15 M4">
    <cfRule type="dataBar" priority="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{2C0BA73C-6F07-4E12-9CED-2186413906BD}</x14:id>
        </ext>
      </extLst>
    </cfRule>
  </conditionalFormatting>
  <hyperlinks>
    <hyperlink ref="B7:B16" r:id="rId1" display="https://mediately.co/cz/atcs/B05BA10/roztoky-pro-parenter%C3%A1ln%C3%AD-v%C3%BD%C5%BEivu-kombinace"/>
    <hyperlink ref="A7:A16" r:id="rId2" display="https://mediately.co/cz/atcs/B05BA10/roztoky-pro-parenter%C3%A1ln%C3%AD-v%C3%BD%C5%BEivu-kombinace"/>
  </hyperlinks>
  <printOptions/>
  <pageMargins left="0.7" right="0.7" top="0.787401575" bottom="0.787401575" header="0.3" footer="0.3"/>
  <pageSetup horizontalDpi="600" verticalDpi="600" orientation="portrait" paperSize="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0BA73C-6F07-4E12-9CED-218641390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M6:M15 M4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FD4DC0B8BB44C97BBBF4C29C34D90" ma:contentTypeVersion="11" ma:contentTypeDescription="Vytvoří nový dokument" ma:contentTypeScope="" ma:versionID="de9319e8369342195d5323f19cd974dd">
  <xsd:schema xmlns:xsd="http://www.w3.org/2001/XMLSchema" xmlns:xs="http://www.w3.org/2001/XMLSchema" xmlns:p="http://schemas.microsoft.com/office/2006/metadata/properties" xmlns:ns3="de9949c4-be28-4552-9557-f2b4816c359f" xmlns:ns4="f81a621c-586d-4e4c-b382-eb44299774d2" targetNamespace="http://schemas.microsoft.com/office/2006/metadata/properties" ma:root="true" ma:fieldsID="1897019b4bd88716e741bbc4d5488779" ns3:_="" ns4:_="">
    <xsd:import namespace="de9949c4-be28-4552-9557-f2b4816c359f"/>
    <xsd:import namespace="f81a621c-586d-4e4c-b382-eb44299774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949c4-be28-4552-9557-f2b4816c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621c-586d-4e4c-b382-eb442997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25DD6-28B9-4331-A24B-29A25631D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949c4-be28-4552-9557-f2b4816c359f"/>
    <ds:schemaRef ds:uri="f81a621c-586d-4e4c-b382-eb4429977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358DE1-430B-41FA-B372-6D1F888A00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1B9B1E-CED7-4A1C-8140-E3613DA3CF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Dusil</dc:creator>
  <cp:keywords/>
  <dc:description/>
  <cp:lastModifiedBy>Antónia Polášek</cp:lastModifiedBy>
  <dcterms:created xsi:type="dcterms:W3CDTF">2019-12-27T11:21:44Z</dcterms:created>
  <dcterms:modified xsi:type="dcterms:W3CDTF">2020-09-21T09:30:39Z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0x010100995FD4DC0B8BB44C97BBBF4C29C34D90</vt:lpwstr>
  </property>
</Properties>
</file>