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78" activeTab="2"/>
  </bookViews>
  <sheets>
    <sheet name="D1-ZTI KL" sheetId="1" r:id="rId1"/>
    <sheet name="D1-ZTI Rek" sheetId="2" r:id="rId2"/>
    <sheet name="D1-ZTI Pol" sheetId="3" r:id="rId3"/>
  </sheets>
  <definedNames>
    <definedName name="_xlnm.Print_Titles" localSheetId="2">'D1-ZTI Pol'!$1:$6</definedName>
    <definedName name="_xlnm.Print_Titles" localSheetId="1">'D1-ZTI Rek'!$1:$6</definedName>
    <definedName name="_xlnm.Print_Area" localSheetId="0">'D1-ZTI KL'!$A$1:$G$45</definedName>
    <definedName name="_xlnm.Print_Area" localSheetId="2">'D1-ZTI Pol'!$A$1:$K$34</definedName>
    <definedName name="_xlnm.Print_Area" localSheetId="1">'D1-ZTI Rek'!$A$1:$I$14</definedName>
    <definedName name="solver_lin" localSheetId="2" hidden="1">0</definedName>
    <definedName name="solver_num" localSheetId="2" hidden="1">0</definedName>
    <definedName name="solver_opt" localSheetId="2" hidden="1">'D1-ZTI Pol'!#REF!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<sst xmlns="http://schemas.openxmlformats.org/spreadsheetml/2006/main" count="283" uniqueCount="156">
  <si>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</si>
  <si>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</si>
  <si>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</si>
  <si>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</si>
  <si>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</si>
  <si>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</si>
  <si>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</si>
  <si>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</si>
  <si>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</si>
  <si>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</si>
  <si>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</si>
  <si>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</si>
  <si>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</si>
  <si>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</si>
  <si>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</si>
  <si>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</si>
  <si>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</si>
  <si>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</si>
  <si>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</si>
  <si>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</si>
  <si>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</si>
  <si>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</si>
  <si>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</si>
  <si>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</si>
  <si>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</si>
  <si>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</si>
  <si>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</si>
  <si>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</si>
  <si>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</si>
  <si>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</si>
  <si>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</si>
  <si>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</si>
  <si>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</si>
  <si>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</si>
  <si>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</si>
  <si>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</si>
  <si>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</si>
  <si>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</si>
  <si>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</si>
  <si>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</si>
  <si>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</si>
  <si>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</si>
  <si>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</si>
  <si>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</si>
  <si>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</si>
  <si>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</si>
  <si>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</si>
  <si>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</si>
  <si>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</si>
  <si>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</si>
  <si>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</si>
  <si>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</si>
  <si>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</si>
  <si>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</si>
  <si>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</si>
  <si>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</si>
  <si>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</si>
  <si>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</si>
  <si>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</si>
  <si>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</si>
  <si>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</si>
  <si>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</si>
  <si>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</si>
  <si>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</si>
  <si>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</si>
  <si>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</si>
  <si>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</si>
  <si>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</si>
  <si>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</si>
  <si>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</si>
  <si>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</si>
  <si>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</si>
  <si>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</si>
  <si>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</si>
  <si>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</si>
  <si>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</si>
  <si>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</si>
  <si>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</si>
  <si>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</si>
  <si>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</si>
  <si>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bm</t>
  </si>
  <si>
    <t xml:space="preserve">Pomocný a spojovací materiál </t>
  </si>
  <si>
    <t xml:space="preserve">Tlaková zkouška </t>
  </si>
  <si>
    <t>3</t>
  </si>
  <si>
    <t>4</t>
  </si>
  <si>
    <t>2</t>
  </si>
  <si>
    <t>Stavební přípomoc (prostupy, drážky, výklenky) vč. začištění + odvoz situ a uložení na skládku</t>
  </si>
  <si>
    <t>ZTI</t>
  </si>
  <si>
    <t>kpl</t>
  </si>
  <si>
    <t>Kanalizace vnitřní</t>
  </si>
  <si>
    <t>Zkouška těsnosti</t>
  </si>
  <si>
    <t>ZDRAVOTNĚ TECHNICKÉ INSTALACE</t>
  </si>
  <si>
    <t>Kanalizace venkovní</t>
  </si>
  <si>
    <t>Hloubení nepažených rýh š. do 1500 mm</t>
  </si>
  <si>
    <t>m3</t>
  </si>
  <si>
    <t>Ruční výkop jam, rýh a šachet, v hornině tř.2</t>
  </si>
  <si>
    <t>Nakládání výkopu na skládku (vytl. Kubatura) tř.3</t>
  </si>
  <si>
    <t>Vodorovné přemístění výkopu do 5000 m</t>
  </si>
  <si>
    <t>Uložení výkopu na skládku + poplatek</t>
  </si>
  <si>
    <t>Zásyp jam se zhutnění</t>
  </si>
  <si>
    <t>Ložení a obsyp potrubí pískem</t>
  </si>
  <si>
    <t>Závěsný a montážní materiál (redukce, drážky, odbočky)</t>
  </si>
  <si>
    <t xml:space="preserve">Dodavatel je povinnen zkontrolovat úplnost dokumentace a na případné nesrovnalosti upozornit nejpozději do předání nabídky. Uvedené názvy výrobků  nejsou závazné a slouží pouze k udání standardů.                                                                                                                                       V ceně jednotlivých položek je zahrnuta i montáž                                                                                                                                                              </t>
  </si>
  <si>
    <t>301</t>
  </si>
  <si>
    <t>302</t>
  </si>
  <si>
    <t>303 Kanalizace vnitřní</t>
  </si>
  <si>
    <t>KANALIZACE VENKOVNÍ</t>
  </si>
  <si>
    <t>ZÁMEK PARDUBICE, OPRAVA KANALIZACE</t>
  </si>
  <si>
    <t>Napojení na stávající revizní kanalizační šachtu</t>
  </si>
  <si>
    <t>Sejmutí ornice s přemístěním na vzdálenost do 50m</t>
  </si>
  <si>
    <t>Úprava pláně se zhutněním - rozprostření ornice</t>
  </si>
  <si>
    <t>m2</t>
  </si>
  <si>
    <t>Konečná povrchová úprva vč. ozelenění</t>
  </si>
  <si>
    <t>Položení výstražné folie PE</t>
  </si>
  <si>
    <t>Geodetické zaměření (el. DWG + 3. paré dokumentace)</t>
  </si>
  <si>
    <t>Vytýčení veškerých podzemních inž. Sítí</t>
  </si>
  <si>
    <t>Čerpání vodyna dopravní výšku do 10m, průměrný přítok do 1000 l/min.</t>
  </si>
  <si>
    <t>hod.</t>
  </si>
  <si>
    <t>301 Kanalizace venkovní</t>
  </si>
  <si>
    <t>Čistící kus KG-systém DN200</t>
  </si>
  <si>
    <t>Přechodový kus DN125 - KG/LITINA</t>
  </si>
  <si>
    <t>Přechodový kus DN150 - KG/LITINA</t>
  </si>
  <si>
    <t>Čistící kus LITINA DN150</t>
  </si>
  <si>
    <t>Pateční koleno LITINOVÉ DN150</t>
  </si>
  <si>
    <t>Pateční koleno LITINOVÉ DN125</t>
  </si>
  <si>
    <t>Napojení na stávající odpadní potrubí (stoupačku) pod stropem 1.PP</t>
  </si>
  <si>
    <t xml:space="preserve">Odtranění stávající dlažby v prosotru výkopových prací v 1.PP a uložení pro spětné položení </t>
  </si>
  <si>
    <t>Ruční vynošení přebytečného materiálu na nádvoří zámku</t>
  </si>
  <si>
    <t>Ložení a obsyp potrubí pískem + ruční doprva písku do suterénu zámku</t>
  </si>
  <si>
    <t>Nátěr litinového potrubí nad DN50, barva syntetická odstín černá</t>
  </si>
  <si>
    <t>302 Kanalizace vnitřní</t>
  </si>
  <si>
    <t>5</t>
  </si>
  <si>
    <t>Oprava revizní šachty čistícího kusu, rozměr 1.200x1.200, hl. 1.400 + nový oceklový poklop</t>
  </si>
  <si>
    <t>Demontáž stávajícího kanalizačního potrubí - kamenina DN200, DN125</t>
  </si>
  <si>
    <t>Vodorovné přemístění do 5000 m</t>
  </si>
  <si>
    <t>Uložení kanalizačního potrubí na skládku + poplatek - kamenina DN200, DN150</t>
  </si>
  <si>
    <t>6</t>
  </si>
  <si>
    <t>Demontáž stávajícího kanalizačního potrubí - kamenina DN200, DN150, DN125</t>
  </si>
  <si>
    <t>Demontáž stávajícího kanalizačního potrubí - litina DN150, DN125</t>
  </si>
  <si>
    <t>Zabezpečení stávajícího odpadního potrubí (stoupaček) proti posunu</t>
  </si>
  <si>
    <t>Ruční vynošení demontovaného potrubí na nádvoří zámku</t>
  </si>
  <si>
    <t>Uložení kanalizačního potrubí -kamanina na skládku + poplatek - kamenina DN200, DN150</t>
  </si>
  <si>
    <t>Uložení kanalizačního potrubí -litina na skládku + poplatek - kamenina DN200, DN150</t>
  </si>
  <si>
    <t>Zhotovení průrazu zdi z místnosti č.1.22 do venkovního prostoru - kamnná zeď v šíři cca 1.4m</t>
  </si>
  <si>
    <t>Čistící kus KG-systém DN150</t>
  </si>
  <si>
    <t>DN 125</t>
  </si>
  <si>
    <t>DN 200</t>
  </si>
  <si>
    <t xml:space="preserve">Lapač střešních splavenin LITINA, okapový svod DN125, kanalizace DN125, s košem pro zachycení nečistot </t>
  </si>
  <si>
    <t>Stavební přípomoc (prostupy, drážky, výklenky) vč. začištění + odvoz situ a uložení na skládku včetně poplatku</t>
  </si>
  <si>
    <t>DN 150</t>
  </si>
  <si>
    <t>DN125</t>
  </si>
  <si>
    <t>Kanalizační potrubí a tvarovky KG - systém SN4,   dešťové svody - pokud není uvedeno jinak, tak položky obsahují dodávku a montáž, včetně dopravy a přesunu hmot</t>
  </si>
  <si>
    <t>Zemní práce - pokud není uvedeno jinak, tak položky obsahují dodávku a montáž, včetně dopravy a přesunu hmot</t>
  </si>
  <si>
    <t>Kanalizační potrubí a tvarovky KG - systém - pokud není uvedeno jinak, tak položky obsahují dodávku a montáž, včetně dopravy a přesunu hmot</t>
  </si>
  <si>
    <t>Kanalizační potrubí a tvarovky - LITINA - pokud není uvedeno jinak, tak položky obsahují dodávku a montáž, včetně dopravy a přesunu hmot</t>
  </si>
  <si>
    <t>Demontáž lapačů střešních splaveni + zabezpečení stávajících okapových svodů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</si>
</sst>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7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7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7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7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7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2" fillId="33" borderId="30" xfId="0" applyFont="1" applyFill="1" applyBorder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shrinkToFit="1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7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167" fontId="2" fillId="0" borderId="17" xfId="0" applyNumberFormat="1" applyFon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justify"/>
    </xf>
    <xf numFmtId="0" fontId="7" fillId="0" borderId="49" xfId="45" applyFont="1" applyBorder="1">
      <alignment/>
      <protection/>
    </xf>
    <xf numFmtId="0" fontId="2" fillId="0" borderId="49" xfId="45" applyFont="1" applyBorder="1">
      <alignment/>
      <protection/>
    </xf>
    <xf numFmtId="0" fontId="2" fillId="0" borderId="49" xfId="45" applyFont="1" applyBorder="1" applyAlignment="1">
      <alignment horizontal="right"/>
      <protection/>
    </xf>
    <xf numFmtId="0" fontId="2" fillId="0" borderId="50" xfId="45" applyFont="1" applyBorder="1">
      <alignment/>
      <protection/>
    </xf>
    <xf numFmtId="0" fontId="2" fillId="0" borderId="49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/>
    </xf>
    <xf numFmtId="0" fontId="7" fillId="0" borderId="52" xfId="45" applyFont="1" applyBorder="1">
      <alignment/>
      <protection/>
    </xf>
    <xf numFmtId="0" fontId="2" fillId="0" borderId="52" xfId="45" applyFont="1" applyBorder="1">
      <alignment/>
      <protection/>
    </xf>
    <xf numFmtId="0" fontId="2" fillId="0" borderId="52" xfId="45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33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7" fillId="33" borderId="5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0" fillId="0" borderId="0" xfId="45" applyFont="1" applyAlignment="1">
      <alignment horizontal="centerContinuous"/>
      <protection/>
    </xf>
    <xf numFmtId="0" fontId="11" fillId="0" borderId="0" xfId="45" applyFont="1" applyAlignment="1">
      <alignment horizontal="centerContinuous"/>
      <protection/>
    </xf>
    <xf numFmtId="0" fontId="11" fillId="0" borderId="0" xfId="45" applyFont="1" applyAlignment="1">
      <alignment horizontal="right"/>
      <protection/>
    </xf>
    <xf numFmtId="0" fontId="4" fillId="0" borderId="50" xfId="45" applyFont="1" applyBorder="1" applyAlignment="1">
      <alignment horizontal="right"/>
      <protection/>
    </xf>
    <xf numFmtId="0" fontId="2" fillId="0" borderId="49" xfId="45" applyFont="1" applyBorder="1" applyAlignment="1">
      <alignment horizontal="left"/>
      <protection/>
    </xf>
    <xf numFmtId="0" fontId="2" fillId="0" borderId="51" xfId="45" applyFont="1" applyBorder="1">
      <alignment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/>
      <protection/>
    </xf>
    <xf numFmtId="49" fontId="4" fillId="33" borderId="19" xfId="45" applyNumberFormat="1" applyFont="1" applyFill="1" applyBorder="1">
      <alignment/>
      <protection/>
    </xf>
    <xf numFmtId="0" fontId="4" fillId="33" borderId="17" xfId="45" applyFont="1" applyFill="1" applyBorder="1" applyAlignment="1">
      <alignment horizontal="center"/>
      <protection/>
    </xf>
    <xf numFmtId="0" fontId="4" fillId="33" borderId="17" xfId="45" applyNumberFormat="1" applyFont="1" applyFill="1" applyBorder="1" applyAlignment="1">
      <alignment horizontal="center"/>
      <protection/>
    </xf>
    <xf numFmtId="0" fontId="4" fillId="33" borderId="19" xfId="45" applyFont="1" applyFill="1" applyBorder="1" applyAlignment="1">
      <alignment horizontal="center"/>
      <protection/>
    </xf>
    <xf numFmtId="0" fontId="4" fillId="33" borderId="19" xfId="45" applyFont="1" applyFill="1" applyBorder="1" applyAlignment="1">
      <alignment horizontal="center" wrapText="1"/>
      <protection/>
    </xf>
    <xf numFmtId="0" fontId="7" fillId="0" borderId="58" xfId="45" applyFont="1" applyBorder="1" applyAlignment="1">
      <alignment horizontal="center"/>
      <protection/>
    </xf>
    <xf numFmtId="49" fontId="7" fillId="0" borderId="58" xfId="45" applyNumberFormat="1" applyFont="1" applyBorder="1" applyAlignment="1">
      <alignment horizontal="left"/>
      <protection/>
    </xf>
    <xf numFmtId="0" fontId="7" fillId="0" borderId="59" xfId="45" applyFont="1" applyBorder="1">
      <alignment/>
      <protection/>
    </xf>
    <xf numFmtId="0" fontId="2" fillId="0" borderId="18" xfId="45" applyFont="1" applyBorder="1" applyAlignment="1">
      <alignment horizontal="center"/>
      <protection/>
    </xf>
    <xf numFmtId="0" fontId="2" fillId="0" borderId="18" xfId="45" applyNumberFormat="1" applyFont="1" applyBorder="1" applyAlignment="1">
      <alignment horizontal="right"/>
      <protection/>
    </xf>
    <xf numFmtId="0" fontId="2" fillId="0" borderId="17" xfId="45" applyNumberFormat="1" applyFont="1" applyBorder="1">
      <alignment/>
      <protection/>
    </xf>
    <xf numFmtId="0" fontId="2" fillId="0" borderId="60" xfId="45" applyNumberFormat="1" applyFont="1" applyFill="1" applyBorder="1">
      <alignment/>
      <protection/>
    </xf>
    <xf numFmtId="0" fontId="2" fillId="0" borderId="48" xfId="45" applyNumberFormat="1" applyFont="1" applyFill="1" applyBorder="1">
      <alignment/>
      <protection/>
    </xf>
    <xf numFmtId="0" fontId="2" fillId="0" borderId="60" xfId="45" applyFont="1" applyFill="1" applyBorder="1">
      <alignment/>
      <protection/>
    </xf>
    <xf numFmtId="0" fontId="2" fillId="0" borderId="48" xfId="45" applyFont="1" applyFill="1" applyBorder="1">
      <alignment/>
      <protection/>
    </xf>
    <xf numFmtId="0" fontId="12" fillId="0" borderId="0" xfId="45" applyFont="1">
      <alignment/>
      <protection/>
    </xf>
    <xf numFmtId="0" fontId="8" fillId="0" borderId="61" xfId="45" applyFont="1" applyBorder="1" applyAlignment="1">
      <alignment horizontal="center" vertical="top"/>
      <protection/>
    </xf>
    <xf numFmtId="49" fontId="8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vertical="top" wrapText="1"/>
      <protection/>
    </xf>
    <xf numFmtId="49" fontId="8" fillId="0" borderId="61" xfId="45" applyNumberFormat="1" applyFont="1" applyBorder="1" applyAlignment="1">
      <alignment horizontal="center" shrinkToFit="1"/>
      <protection/>
    </xf>
    <xf numFmtId="4" fontId="8" fillId="0" borderId="61" xfId="45" applyNumberFormat="1" applyFont="1" applyBorder="1" applyAlignment="1">
      <alignment horizontal="right"/>
      <protection/>
    </xf>
    <xf numFmtId="4" fontId="8" fillId="0" borderId="61" xfId="45" applyNumberFormat="1" applyFont="1" applyBorder="1">
      <alignment/>
      <protection/>
    </xf>
    <xf numFmtId="170" fontId="8" fillId="0" borderId="61" xfId="45" applyNumberFormat="1" applyFont="1" applyBorder="1">
      <alignment/>
      <protection/>
    </xf>
    <xf numFmtId="4" fontId="8" fillId="0" borderId="48" xfId="45" applyNumberFormat="1" applyFont="1" applyBorder="1">
      <alignment/>
      <protection/>
    </xf>
    <xf numFmtId="0" fontId="2" fillId="33" borderId="19" xfId="45" applyFont="1" applyFill="1" applyBorder="1" applyAlignment="1">
      <alignment horizontal="center"/>
      <protection/>
    </xf>
    <xf numFmtId="49" fontId="13" fillId="33" borderId="19" xfId="45" applyNumberFormat="1" applyFont="1" applyFill="1" applyBorder="1" applyAlignment="1">
      <alignment horizontal="left"/>
      <protection/>
    </xf>
    <xf numFmtId="0" fontId="13" fillId="33" borderId="59" xfId="45" applyFont="1" applyFill="1" applyBorder="1">
      <alignment/>
      <protection/>
    </xf>
    <xf numFmtId="0" fontId="2" fillId="33" borderId="18" xfId="45" applyFont="1" applyFill="1" applyBorder="1" applyAlignment="1">
      <alignment horizontal="center"/>
      <protection/>
    </xf>
    <xf numFmtId="4" fontId="2" fillId="33" borderId="18" xfId="45" applyNumberFormat="1" applyFont="1" applyFill="1" applyBorder="1" applyAlignment="1">
      <alignment horizontal="right"/>
      <protection/>
    </xf>
    <xf numFmtId="4" fontId="2" fillId="33" borderId="17" xfId="45" applyNumberFormat="1" applyFont="1" applyFill="1" applyBorder="1" applyAlignment="1">
      <alignment horizontal="right"/>
      <protection/>
    </xf>
    <xf numFmtId="4" fontId="7" fillId="33" borderId="19" xfId="45" applyNumberFormat="1" applyFont="1" applyFill="1" applyBorder="1">
      <alignment/>
      <protection/>
    </xf>
    <xf numFmtId="0" fontId="2" fillId="33" borderId="18" xfId="45" applyFont="1" applyFill="1" applyBorder="1">
      <alignment/>
      <protection/>
    </xf>
    <xf numFmtId="4" fontId="7" fillId="33" borderId="17" xfId="45" applyNumberFormat="1" applyFont="1" applyFill="1" applyBorder="1">
      <alignment/>
      <protection/>
    </xf>
    <xf numFmtId="3" fontId="2" fillId="0" borderId="0" xfId="45" applyNumberFormat="1" applyFont="1">
      <alignment/>
      <protection/>
    </xf>
    <xf numFmtId="49" fontId="4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7" fillId="33" borderId="38" xfId="0" applyNumberFormat="1" applyFont="1" applyFill="1" applyBorder="1" applyAlignment="1">
      <alignment horizontal="right"/>
    </xf>
    <xf numFmtId="3" fontId="7" fillId="33" borderId="57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49" fontId="14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horizontal="left" vertical="top" wrapText="1"/>
      <protection/>
    </xf>
    <xf numFmtId="4" fontId="8" fillId="34" borderId="61" xfId="45" applyNumberFormat="1" applyFont="1" applyFill="1" applyBorder="1" applyAlignment="1">
      <alignment horizontal="right"/>
      <protection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169" fontId="2" fillId="0" borderId="59" xfId="0" applyNumberFormat="1" applyFont="1" applyBorder="1" applyAlignment="1">
      <alignment horizontal="right" indent="2"/>
    </xf>
    <xf numFmtId="169" fontId="2" fillId="0" borderId="24" xfId="0" applyNumberFormat="1" applyFont="1" applyBorder="1" applyAlignment="1">
      <alignment horizontal="right" indent="2"/>
    </xf>
    <xf numFmtId="169" fontId="6" fillId="33" borderId="63" xfId="0" applyNumberFormat="1" applyFont="1" applyFill="1" applyBorder="1" applyAlignment="1">
      <alignment horizontal="right" indent="2"/>
    </xf>
    <xf numFmtId="169" fontId="6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0" xfId="0" applyFont="1" applyAlignment="1">
      <alignment horizontal="left" wrapText="1"/>
    </xf>
    <xf numFmtId="0" fontId="2" fillId="0" borderId="64" xfId="45" applyFont="1" applyBorder="1" applyAlignment="1">
      <alignment horizontal="center"/>
      <protection/>
    </xf>
    <xf numFmtId="0" fontId="2" fillId="0" borderId="65" xfId="45" applyFont="1" applyBorder="1" applyAlignment="1">
      <alignment horizontal="center"/>
      <protection/>
    </xf>
    <xf numFmtId="0" fontId="2" fillId="0" borderId="66" xfId="45" applyFont="1" applyBorder="1" applyAlignment="1">
      <alignment horizontal="center"/>
      <protection/>
    </xf>
    <xf numFmtId="0" fontId="2" fillId="0" borderId="67" xfId="45" applyFont="1" applyBorder="1" applyAlignment="1">
      <alignment horizontal="center"/>
      <protection/>
    </xf>
    <xf numFmtId="0" fontId="2" fillId="0" borderId="68" xfId="45" applyFont="1" applyBorder="1" applyAlignment="1">
      <alignment horizontal="left"/>
      <protection/>
    </xf>
    <xf numFmtId="0" fontId="2" fillId="0" borderId="52" xfId="45" applyFont="1" applyBorder="1" applyAlignment="1">
      <alignment horizontal="left"/>
      <protection/>
    </xf>
    <xf numFmtId="0" fontId="2" fillId="0" borderId="69" xfId="45" applyFont="1" applyBorder="1" applyAlignment="1">
      <alignment horizontal="left"/>
      <protection/>
    </xf>
    <xf numFmtId="0" fontId="9" fillId="0" borderId="0" xfId="45" applyFont="1" applyAlignment="1">
      <alignment horizontal="center"/>
      <protection/>
    </xf>
    <xf numFmtId="49" fontId="2" fillId="0" borderId="66" xfId="45" applyNumberFormat="1" applyFont="1" applyBorder="1" applyAlignment="1">
      <alignment horizontal="center"/>
      <protection/>
    </xf>
    <xf numFmtId="0" fontId="2" fillId="0" borderId="68" xfId="45" applyFont="1" applyBorder="1" applyAlignment="1">
      <alignment horizontal="center" shrinkToFit="1"/>
      <protection/>
    </xf>
    <xf numFmtId="0" fontId="2" fillId="0" borderId="52" xfId="45" applyFont="1" applyBorder="1" applyAlignment="1">
      <alignment horizontal="center" shrinkToFit="1"/>
      <protection/>
    </xf>
    <xf numFmtId="0" fontId="2" fillId="0" borderId="69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" t="s">
        <v>9</v>
      </c>
      <c r="B1" s="9"/>
      <c r="C1" s="9"/>
      <c r="D1" s="9"/>
      <c r="E1" s="9"/>
      <c r="F1" s="9"/>
      <c r="G1" s="9"/>
    </row>
    <row r="2" spans="1:7" ht="12.75" customHeight="1">
      <c r="A2" s="10" t="s">
        <v>10</v>
      </c>
      <c r="B2" s="11"/>
      <c r="C2" s="12">
        <v>300</v>
      </c>
      <c r="D2" s="12" t="s">
        <v>87</v>
      </c>
      <c r="E2" s="11"/>
      <c r="F2" s="13" t="s">
        <v>11</v>
      </c>
      <c r="G2" s="14"/>
    </row>
    <row r="3" spans="1:7" ht="3" customHeight="1" hidden="1">
      <c r="A3" s="15"/>
      <c r="B3" s="16"/>
      <c r="C3" s="17"/>
      <c r="D3" s="17"/>
      <c r="E3" s="16"/>
      <c r="F3" s="18"/>
      <c r="G3" s="19"/>
    </row>
    <row r="4" spans="1:7" ht="12" customHeight="1">
      <c r="A4" s="20" t="s">
        <v>12</v>
      </c>
      <c r="B4" s="16"/>
      <c r="C4" s="17"/>
      <c r="D4" s="17"/>
      <c r="E4" s="16"/>
      <c r="F4" s="18" t="s">
        <v>13</v>
      </c>
      <c r="G4" s="21"/>
    </row>
    <row r="5" spans="1:7" ht="12.75" customHeight="1">
      <c r="A5" s="22"/>
      <c r="B5" s="23"/>
      <c r="C5" s="24" t="s">
        <v>91</v>
      </c>
      <c r="D5" s="25"/>
      <c r="E5" s="26"/>
      <c r="F5" s="18" t="s">
        <v>14</v>
      </c>
      <c r="G5" s="19"/>
    </row>
    <row r="6" spans="1:15" ht="12.75" customHeight="1">
      <c r="A6" s="20" t="s">
        <v>15</v>
      </c>
      <c r="B6" s="16"/>
      <c r="C6" s="17"/>
      <c r="D6" s="17"/>
      <c r="E6" s="16"/>
      <c r="F6" s="27" t="s">
        <v>16</v>
      </c>
      <c r="G6" s="28">
        <v>0</v>
      </c>
      <c r="O6" s="29"/>
    </row>
    <row r="7" spans="1:7" ht="12.75" customHeight="1">
      <c r="A7" s="30"/>
      <c r="B7" s="31"/>
      <c r="C7" s="32" t="s">
        <v>107</v>
      </c>
      <c r="D7" s="33"/>
      <c r="E7" s="33"/>
      <c r="F7" s="34" t="s">
        <v>17</v>
      </c>
      <c r="G7" s="28">
        <f>IF(G6=0,,ROUND((F30+F32)/G6,1))</f>
        <v>0</v>
      </c>
    </row>
    <row r="8" spans="1:9" ht="12.75">
      <c r="A8" s="35" t="s">
        <v>18</v>
      </c>
      <c r="B8" s="18"/>
      <c r="C8" s="199"/>
      <c r="D8" s="199"/>
      <c r="E8" s="200"/>
      <c r="F8" s="36" t="s">
        <v>19</v>
      </c>
      <c r="G8" s="37"/>
      <c r="H8" s="38"/>
      <c r="I8" s="39"/>
    </row>
    <row r="9" spans="1:8" ht="12.75">
      <c r="A9" s="35" t="s">
        <v>20</v>
      </c>
      <c r="B9" s="18"/>
      <c r="C9" s="199"/>
      <c r="D9" s="199"/>
      <c r="E9" s="200"/>
      <c r="F9" s="18"/>
      <c r="G9" s="40"/>
      <c r="H9" s="41"/>
    </row>
    <row r="10" spans="1:8" ht="12.75">
      <c r="A10" s="35" t="s">
        <v>21</v>
      </c>
      <c r="B10" s="18"/>
      <c r="C10" s="199"/>
      <c r="D10" s="199"/>
      <c r="E10" s="199"/>
      <c r="F10" s="42"/>
      <c r="G10" s="43"/>
      <c r="H10" s="44"/>
    </row>
    <row r="11" spans="1:57" ht="13.5" customHeight="1">
      <c r="A11" s="35" t="s">
        <v>22</v>
      </c>
      <c r="B11" s="18"/>
      <c r="C11" s="199"/>
      <c r="D11" s="199"/>
      <c r="E11" s="199"/>
      <c r="F11" s="45" t="s">
        <v>23</v>
      </c>
      <c r="G11" s="46"/>
      <c r="H11" s="41"/>
      <c r="BA11" s="47"/>
      <c r="BB11" s="47"/>
      <c r="BC11" s="47"/>
      <c r="BD11" s="47"/>
      <c r="BE11" s="47"/>
    </row>
    <row r="12" spans="1:8" ht="12.75" customHeight="1">
      <c r="A12" s="48" t="s">
        <v>24</v>
      </c>
      <c r="B12" s="16"/>
      <c r="C12" s="206"/>
      <c r="D12" s="206"/>
      <c r="E12" s="206"/>
      <c r="F12" s="49" t="s">
        <v>25</v>
      </c>
      <c r="G12" s="50"/>
      <c r="H12" s="41"/>
    </row>
    <row r="13" spans="1:8" ht="28.5" customHeight="1" thickBot="1">
      <c r="A13" s="51" t="s">
        <v>26</v>
      </c>
      <c r="B13" s="52"/>
      <c r="C13" s="52"/>
      <c r="D13" s="52"/>
      <c r="E13" s="53"/>
      <c r="F13" s="53"/>
      <c r="G13" s="54"/>
      <c r="H13" s="41"/>
    </row>
    <row r="14" spans="1:7" ht="17.25" customHeight="1" thickBot="1">
      <c r="A14" s="55" t="s">
        <v>27</v>
      </c>
      <c r="B14" s="56"/>
      <c r="C14" s="57"/>
      <c r="D14" s="58" t="s">
        <v>28</v>
      </c>
      <c r="E14" s="59"/>
      <c r="F14" s="59"/>
      <c r="G14" s="57"/>
    </row>
    <row r="15" spans="1:7" ht="15.75" customHeight="1">
      <c r="A15" s="60"/>
      <c r="B15" s="61" t="s">
        <v>29</v>
      </c>
      <c r="C15" s="62">
        <f>'D1-ZTI Rek'!E8</f>
        <v>0</v>
      </c>
      <c r="D15" s="63">
        <f>'D1-ZTI Rek'!A16</f>
        <v>0</v>
      </c>
      <c r="E15" s="64"/>
      <c r="F15" s="65"/>
      <c r="G15" s="62">
        <f>'D1-ZTI Rek'!I16</f>
        <v>0</v>
      </c>
    </row>
    <row r="16" spans="1:7" ht="15.75" customHeight="1">
      <c r="A16" s="60" t="s">
        <v>30</v>
      </c>
      <c r="B16" s="61" t="s">
        <v>31</v>
      </c>
      <c r="C16" s="62">
        <v>0</v>
      </c>
      <c r="D16" s="15"/>
      <c r="E16" s="66"/>
      <c r="F16" s="67"/>
      <c r="G16" s="62"/>
    </row>
    <row r="17" spans="1:7" ht="15.75" customHeight="1">
      <c r="A17" s="60" t="s">
        <v>32</v>
      </c>
      <c r="B17" s="61" t="s">
        <v>33</v>
      </c>
      <c r="C17" s="62">
        <f>'D1-ZTI Rek'!H8</f>
        <v>0</v>
      </c>
      <c r="D17" s="15"/>
      <c r="E17" s="66"/>
      <c r="F17" s="67"/>
      <c r="G17" s="62"/>
    </row>
    <row r="18" spans="1:7" ht="15.75" customHeight="1">
      <c r="A18" s="68" t="s">
        <v>34</v>
      </c>
      <c r="B18" s="69" t="s">
        <v>35</v>
      </c>
      <c r="C18" s="62">
        <f>'D1-ZTI Rek'!G8</f>
        <v>0</v>
      </c>
      <c r="D18" s="15"/>
      <c r="E18" s="66"/>
      <c r="F18" s="67"/>
      <c r="G18" s="62"/>
    </row>
    <row r="19" spans="1:7" ht="15.75" customHeight="1">
      <c r="A19" s="70" t="s">
        <v>36</v>
      </c>
      <c r="B19" s="61"/>
      <c r="C19" s="62">
        <f>SUM(C15:C18)</f>
        <v>0</v>
      </c>
      <c r="D19" s="15"/>
      <c r="E19" s="66"/>
      <c r="F19" s="67"/>
      <c r="G19" s="62"/>
    </row>
    <row r="20" spans="1:7" ht="15.75" customHeight="1">
      <c r="A20" s="70"/>
      <c r="B20" s="61"/>
      <c r="C20" s="62"/>
      <c r="D20" s="15"/>
      <c r="E20" s="66"/>
      <c r="F20" s="67"/>
      <c r="G20" s="62"/>
    </row>
    <row r="21" spans="1:7" ht="15.75" customHeight="1">
      <c r="A21" s="70" t="s">
        <v>8</v>
      </c>
      <c r="B21" s="61"/>
      <c r="C21" s="62">
        <f>'D1-ZTI Rek'!I8</f>
        <v>0</v>
      </c>
      <c r="D21" s="15"/>
      <c r="E21" s="66"/>
      <c r="F21" s="67"/>
      <c r="G21" s="62"/>
    </row>
    <row r="22" spans="1:7" ht="15.75" customHeight="1">
      <c r="A22" s="71" t="s">
        <v>37</v>
      </c>
      <c r="B22" s="41"/>
      <c r="C22" s="62">
        <f>C19+C21</f>
        <v>0</v>
      </c>
      <c r="D22" s="15" t="s">
        <v>38</v>
      </c>
      <c r="E22" s="66"/>
      <c r="F22" s="67"/>
      <c r="G22" s="62">
        <f>G23-SUM(G15:G21)</f>
        <v>0</v>
      </c>
    </row>
    <row r="23" spans="1:7" ht="15.75" customHeight="1" thickBot="1">
      <c r="A23" s="207" t="s">
        <v>39</v>
      </c>
      <c r="B23" s="208"/>
      <c r="C23" s="72">
        <f>C22+G23</f>
        <v>0</v>
      </c>
      <c r="D23" s="73" t="s">
        <v>40</v>
      </c>
      <c r="E23" s="74"/>
      <c r="F23" s="75"/>
      <c r="G23" s="62">
        <f>'D1-ZTI Rek'!H14</f>
        <v>0</v>
      </c>
    </row>
    <row r="24" spans="1:7" ht="12.75">
      <c r="A24" s="76" t="s">
        <v>41</v>
      </c>
      <c r="B24" s="77"/>
      <c r="C24" s="78"/>
      <c r="D24" s="77" t="s">
        <v>42</v>
      </c>
      <c r="E24" s="77"/>
      <c r="F24" s="79" t="s">
        <v>43</v>
      </c>
      <c r="G24" s="80"/>
    </row>
    <row r="25" spans="1:7" ht="12.75">
      <c r="A25" s="71" t="s">
        <v>44</v>
      </c>
      <c r="B25" s="41"/>
      <c r="C25" s="81"/>
      <c r="D25" s="41" t="s">
        <v>44</v>
      </c>
      <c r="F25" s="82" t="s">
        <v>44</v>
      </c>
      <c r="G25" s="83"/>
    </row>
    <row r="26" spans="1:7" ht="37.5" customHeight="1">
      <c r="A26" s="71" t="s">
        <v>45</v>
      </c>
      <c r="B26" s="84"/>
      <c r="C26" s="81"/>
      <c r="D26" s="41" t="s">
        <v>45</v>
      </c>
      <c r="F26" s="82" t="s">
        <v>45</v>
      </c>
      <c r="G26" s="83"/>
    </row>
    <row r="27" spans="1:7" ht="12.75">
      <c r="A27" s="71"/>
      <c r="B27" s="85"/>
      <c r="C27" s="81"/>
      <c r="D27" s="41"/>
      <c r="F27" s="82"/>
      <c r="G27" s="83"/>
    </row>
    <row r="28" spans="1:7" ht="12.75">
      <c r="A28" s="71" t="s">
        <v>46</v>
      </c>
      <c r="B28" s="41"/>
      <c r="C28" s="81"/>
      <c r="D28" s="82" t="s">
        <v>47</v>
      </c>
      <c r="E28" s="81"/>
      <c r="F28" s="86" t="s">
        <v>47</v>
      </c>
      <c r="G28" s="83"/>
    </row>
    <row r="29" spans="1:7" ht="69" customHeight="1">
      <c r="A29" s="71"/>
      <c r="B29" s="41"/>
      <c r="C29" s="87"/>
      <c r="D29" s="88"/>
      <c r="E29" s="87"/>
      <c r="F29" s="41"/>
      <c r="G29" s="83"/>
    </row>
    <row r="30" spans="1:7" ht="12.75">
      <c r="A30" s="89" t="s">
        <v>2</v>
      </c>
      <c r="B30" s="90"/>
      <c r="C30" s="91">
        <v>21</v>
      </c>
      <c r="D30" s="90" t="s">
        <v>48</v>
      </c>
      <c r="E30" s="92"/>
      <c r="F30" s="201">
        <v>0</v>
      </c>
      <c r="G30" s="202"/>
    </row>
    <row r="31" spans="1:7" ht="12.75">
      <c r="A31" s="89" t="s">
        <v>49</v>
      </c>
      <c r="B31" s="90"/>
      <c r="C31" s="91">
        <f>C30</f>
        <v>21</v>
      </c>
      <c r="D31" s="90" t="s">
        <v>50</v>
      </c>
      <c r="E31" s="92"/>
      <c r="F31" s="201">
        <f>ROUND(PRODUCT(F30,C31/100),0)</f>
        <v>0</v>
      </c>
      <c r="G31" s="202"/>
    </row>
    <row r="32" spans="1:7" ht="12.75">
      <c r="A32" s="89" t="s">
        <v>2</v>
      </c>
      <c r="B32" s="90"/>
      <c r="C32" s="91">
        <v>0</v>
      </c>
      <c r="D32" s="90" t="s">
        <v>50</v>
      </c>
      <c r="E32" s="92"/>
      <c r="F32" s="201">
        <v>0</v>
      </c>
      <c r="G32" s="202"/>
    </row>
    <row r="33" spans="1:7" ht="12.75">
      <c r="A33" s="89" t="s">
        <v>49</v>
      </c>
      <c r="B33" s="93"/>
      <c r="C33" s="94">
        <f>C32</f>
        <v>0</v>
      </c>
      <c r="D33" s="90" t="s">
        <v>50</v>
      </c>
      <c r="E33" s="67"/>
      <c r="F33" s="201">
        <f>ROUND(PRODUCT(F32,C33/100),0)</f>
        <v>0</v>
      </c>
      <c r="G33" s="202"/>
    </row>
    <row r="34" spans="1:7" s="98" customFormat="1" ht="19.5" customHeight="1" thickBot="1">
      <c r="A34" s="95" t="s">
        <v>51</v>
      </c>
      <c r="B34" s="96"/>
      <c r="C34" s="96"/>
      <c r="D34" s="96"/>
      <c r="E34" s="97"/>
      <c r="F34" s="203">
        <f>ROUND(SUM(F30:F33),0)</f>
        <v>0</v>
      </c>
      <c r="G34" s="204"/>
    </row>
    <row r="36" spans="1:8" ht="12.75">
      <c r="A36" s="2" t="s">
        <v>52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05" t="s">
        <v>102</v>
      </c>
      <c r="C37" s="205"/>
      <c r="D37" s="205"/>
      <c r="E37" s="205"/>
      <c r="F37" s="205"/>
      <c r="G37" s="205"/>
      <c r="H37" s="1" t="s">
        <v>0</v>
      </c>
    </row>
    <row r="38" spans="1:8" ht="12.75" customHeight="1">
      <c r="A38" s="99"/>
      <c r="B38" s="205"/>
      <c r="C38" s="205"/>
      <c r="D38" s="205"/>
      <c r="E38" s="205"/>
      <c r="F38" s="205"/>
      <c r="G38" s="205"/>
      <c r="H38" s="1" t="s">
        <v>0</v>
      </c>
    </row>
    <row r="39" spans="1:8" ht="12.75">
      <c r="A39" s="99"/>
      <c r="B39" s="205"/>
      <c r="C39" s="205"/>
      <c r="D39" s="205"/>
      <c r="E39" s="205"/>
      <c r="F39" s="205"/>
      <c r="G39" s="205"/>
      <c r="H39" s="1" t="s">
        <v>0</v>
      </c>
    </row>
    <row r="40" spans="1:8" ht="12.75">
      <c r="A40" s="99"/>
      <c r="B40" s="205"/>
      <c r="C40" s="205"/>
      <c r="D40" s="205"/>
      <c r="E40" s="205"/>
      <c r="F40" s="205"/>
      <c r="G40" s="205"/>
      <c r="H40" s="1" t="s">
        <v>0</v>
      </c>
    </row>
    <row r="41" spans="1:8" ht="12.75">
      <c r="A41" s="99"/>
      <c r="B41" s="205"/>
      <c r="C41" s="205"/>
      <c r="D41" s="205"/>
      <c r="E41" s="205"/>
      <c r="F41" s="205"/>
      <c r="G41" s="205"/>
      <c r="H41" s="1" t="s">
        <v>0</v>
      </c>
    </row>
    <row r="42" spans="1:8" ht="12.75">
      <c r="A42" s="99"/>
      <c r="B42" s="205"/>
      <c r="C42" s="205"/>
      <c r="D42" s="205"/>
      <c r="E42" s="205"/>
      <c r="F42" s="205"/>
      <c r="G42" s="205"/>
      <c r="H42" s="1" t="s">
        <v>0</v>
      </c>
    </row>
    <row r="43" spans="1:8" ht="12.75">
      <c r="A43" s="99"/>
      <c r="B43" s="205"/>
      <c r="C43" s="205"/>
      <c r="D43" s="205"/>
      <c r="E43" s="205"/>
      <c r="F43" s="205"/>
      <c r="G43" s="205"/>
      <c r="H43" s="1" t="s">
        <v>0</v>
      </c>
    </row>
    <row r="44" spans="1:8" ht="12.75" customHeight="1">
      <c r="A44" s="99"/>
      <c r="B44" s="205"/>
      <c r="C44" s="205"/>
      <c r="D44" s="205"/>
      <c r="E44" s="205"/>
      <c r="F44" s="205"/>
      <c r="G44" s="205"/>
      <c r="H44" s="1" t="s">
        <v>0</v>
      </c>
    </row>
    <row r="45" spans="1:8" ht="12.75" customHeight="1">
      <c r="A45" s="99"/>
      <c r="B45" s="205"/>
      <c r="C45" s="205"/>
      <c r="D45" s="205"/>
      <c r="E45" s="205"/>
      <c r="F45" s="205"/>
      <c r="G45" s="205"/>
      <c r="H45" s="1" t="s">
        <v>0</v>
      </c>
    </row>
    <row r="46" spans="2:7" ht="12.75">
      <c r="B46" s="209"/>
      <c r="C46" s="209"/>
      <c r="D46" s="209"/>
      <c r="E46" s="209"/>
      <c r="F46" s="209"/>
      <c r="G46" s="209"/>
    </row>
    <row r="47" spans="2:7" ht="12.75">
      <c r="B47" s="209"/>
      <c r="C47" s="209"/>
      <c r="D47" s="209"/>
      <c r="E47" s="209"/>
      <c r="F47" s="209"/>
      <c r="G47" s="209"/>
    </row>
    <row r="48" spans="2:7" ht="12.75">
      <c r="B48" s="209"/>
      <c r="C48" s="209"/>
      <c r="D48" s="209"/>
      <c r="E48" s="209"/>
      <c r="F48" s="209"/>
      <c r="G48" s="209"/>
    </row>
    <row r="49" spans="2:7" ht="12.75">
      <c r="B49" s="209"/>
      <c r="C49" s="209"/>
      <c r="D49" s="209"/>
      <c r="E49" s="209"/>
      <c r="F49" s="209"/>
      <c r="G49" s="209"/>
    </row>
    <row r="50" spans="2:7" ht="12.75">
      <c r="B50" s="209"/>
      <c r="C50" s="209"/>
      <c r="D50" s="209"/>
      <c r="E50" s="209"/>
      <c r="F50" s="209"/>
      <c r="G50" s="209"/>
    </row>
    <row r="51" spans="2:7" ht="12.75">
      <c r="B51" s="209"/>
      <c r="C51" s="209"/>
      <c r="D51" s="209"/>
      <c r="E51" s="209"/>
      <c r="F51" s="209"/>
      <c r="G51" s="209"/>
    </row>
  </sheetData>
  <sheetProtection/>
  <mergeCells count="18">
    <mergeCell ref="B50:G50"/>
    <mergeCell ref="B51:G51"/>
    <mergeCell ref="B46:G46"/>
    <mergeCell ref="B47:G47"/>
    <mergeCell ref="B48:G48"/>
    <mergeCell ref="B49:G49"/>
    <mergeCell ref="F34:G34"/>
    <mergeCell ref="B37:G45"/>
    <mergeCell ref="C12:E12"/>
    <mergeCell ref="A23:B23"/>
    <mergeCell ref="F30:G30"/>
    <mergeCell ref="F31:G31"/>
    <mergeCell ref="C8:E8"/>
    <mergeCell ref="C9:E9"/>
    <mergeCell ref="C10:E10"/>
    <mergeCell ref="C11:E11"/>
    <mergeCell ref="F32:G32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10" t="s">
        <v>1</v>
      </c>
      <c r="B1" s="211"/>
      <c r="C1" s="100" t="s">
        <v>107</v>
      </c>
      <c r="D1" s="101"/>
      <c r="E1" s="102"/>
      <c r="F1" s="101"/>
      <c r="G1" s="103" t="s">
        <v>53</v>
      </c>
      <c r="H1" s="104">
        <v>300</v>
      </c>
      <c r="I1" s="105"/>
    </row>
    <row r="2" spans="1:9" ht="13.5" thickBot="1">
      <c r="A2" s="212" t="s">
        <v>54</v>
      </c>
      <c r="B2" s="213"/>
      <c r="C2" s="106" t="s">
        <v>91</v>
      </c>
      <c r="D2" s="107"/>
      <c r="E2" s="108"/>
      <c r="F2" s="107"/>
      <c r="G2" s="214"/>
      <c r="H2" s="215"/>
      <c r="I2" s="216"/>
    </row>
    <row r="3" ht="13.5" thickTop="1">
      <c r="F3" s="41"/>
    </row>
    <row r="4" spans="1:9" ht="19.5" customHeight="1">
      <c r="A4" s="109" t="s">
        <v>55</v>
      </c>
      <c r="B4" s="110"/>
      <c r="C4" s="110"/>
      <c r="D4" s="110"/>
      <c r="E4" s="111"/>
      <c r="F4" s="110"/>
      <c r="G4" s="110"/>
      <c r="H4" s="110"/>
      <c r="I4" s="110"/>
    </row>
    <row r="5" ht="13.5" thickBot="1"/>
    <row r="6" spans="1:9" s="41" customFormat="1" ht="13.5" thickBot="1">
      <c r="A6" s="112"/>
      <c r="B6" s="113" t="s">
        <v>56</v>
      </c>
      <c r="C6" s="113"/>
      <c r="D6" s="114"/>
      <c r="E6" s="115" t="s">
        <v>4</v>
      </c>
      <c r="F6" s="116" t="s">
        <v>5</v>
      </c>
      <c r="G6" s="116" t="s">
        <v>6</v>
      </c>
      <c r="H6" s="116" t="s">
        <v>7</v>
      </c>
      <c r="I6" s="117" t="s">
        <v>8</v>
      </c>
    </row>
    <row r="7" spans="1:9" s="41" customFormat="1" ht="12.75">
      <c r="A7" s="189" t="s">
        <v>103</v>
      </c>
      <c r="B7" s="7" t="s">
        <v>92</v>
      </c>
      <c r="D7" s="118"/>
      <c r="E7" s="190">
        <f>'D1-ZTI Pol'!BA34</f>
        <v>0</v>
      </c>
      <c r="F7" s="191">
        <v>0</v>
      </c>
      <c r="G7" s="191">
        <f>'D1-ZTI Pol'!BC34</f>
        <v>0</v>
      </c>
      <c r="H7" s="191">
        <f>'D1-ZTI Pol'!BD34</f>
        <v>0</v>
      </c>
      <c r="I7" s="192">
        <f>'D1-ZTI Pol'!BE34</f>
        <v>0</v>
      </c>
    </row>
    <row r="8" spans="1:9" s="4" customFormat="1" ht="12.75">
      <c r="A8" s="189" t="s">
        <v>104</v>
      </c>
      <c r="B8" s="7" t="s">
        <v>89</v>
      </c>
      <c r="C8" s="41"/>
      <c r="D8" s="118"/>
      <c r="E8" s="190">
        <f>'D1-ZTI Pol'!BA35</f>
        <v>0</v>
      </c>
      <c r="F8" s="191">
        <v>0</v>
      </c>
      <c r="G8" s="191">
        <f>'D1-ZTI Pol'!BC35</f>
        <v>0</v>
      </c>
      <c r="H8" s="191">
        <f>'D1-ZTI Pol'!BD35</f>
        <v>0</v>
      </c>
      <c r="I8" s="192">
        <f>'D1-ZTI Pol'!BE35</f>
        <v>0</v>
      </c>
    </row>
    <row r="9" spans="1:9" ht="12.75" customHeight="1">
      <c r="A9" s="189" t="s">
        <v>0</v>
      </c>
      <c r="B9" s="7" t="s">
        <v>0</v>
      </c>
      <c r="C9" s="41"/>
      <c r="D9" s="118"/>
      <c r="E9" s="190">
        <f>'D1-ZTI Pol'!BA36</f>
        <v>0</v>
      </c>
      <c r="F9" s="191">
        <v>0</v>
      </c>
      <c r="G9" s="191">
        <f>'D1-ZTI Pol'!BC36</f>
        <v>0</v>
      </c>
      <c r="H9" s="191">
        <f>'D1-ZTI Pol'!BD36</f>
        <v>0</v>
      </c>
      <c r="I9" s="192">
        <f>'D1-ZTI Pol'!BE36</f>
        <v>0</v>
      </c>
    </row>
    <row r="10" spans="1:57" ht="13.5" customHeight="1" thickBot="1">
      <c r="A10" s="189"/>
      <c r="B10" s="7"/>
      <c r="C10" s="41"/>
      <c r="D10" s="118"/>
      <c r="E10" s="190">
        <f>'D1-ZTI Pol'!BA37</f>
        <v>0</v>
      </c>
      <c r="F10" s="191">
        <v>0</v>
      </c>
      <c r="G10" s="191">
        <f>'D1-ZTI Pol'!BC37</f>
        <v>0</v>
      </c>
      <c r="H10" s="191">
        <f>'D1-ZTI Pol'!BD37</f>
        <v>0</v>
      </c>
      <c r="I10" s="192">
        <f>'D1-ZTI Pol'!BE37</f>
        <v>0</v>
      </c>
      <c r="BA10" s="47"/>
      <c r="BB10" s="47"/>
      <c r="BC10" s="47"/>
      <c r="BD10" s="47"/>
      <c r="BE10" s="47"/>
    </row>
    <row r="11" spans="1:9" ht="12.75" customHeight="1" thickBot="1">
      <c r="A11" s="119"/>
      <c r="B11" s="120" t="s">
        <v>57</v>
      </c>
      <c r="C11" s="120"/>
      <c r="D11" s="121"/>
      <c r="E11" s="122">
        <f>SUM(E10:E10)</f>
        <v>0</v>
      </c>
      <c r="F11" s="123">
        <f>SUM(F6:F10)</f>
        <v>0</v>
      </c>
      <c r="G11" s="123">
        <f>SUM(G10:G10)</f>
        <v>0</v>
      </c>
      <c r="H11" s="123">
        <f>SUM(H10:H10)</f>
        <v>0</v>
      </c>
      <c r="I11" s="124">
        <f>SUM(I10:I10)</f>
        <v>0</v>
      </c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1"/>
    </row>
    <row r="13" spans="1:53" s="5" customFormat="1" ht="18">
      <c r="A13" s="3" t="s">
        <v>58</v>
      </c>
      <c r="B13" s="3"/>
      <c r="C13" s="3"/>
      <c r="D13" s="3"/>
      <c r="E13" s="3"/>
      <c r="F13" s="3"/>
      <c r="G13" s="195"/>
      <c r="H13" s="3"/>
      <c r="I13" s="3"/>
      <c r="BA13" s="5">
        <v>8</v>
      </c>
    </row>
    <row r="14" ht="13.5" thickBot="1"/>
    <row r="15" spans="1:9" ht="12.75">
      <c r="A15" s="76" t="s">
        <v>59</v>
      </c>
      <c r="B15" s="77"/>
      <c r="C15" s="77"/>
      <c r="D15" s="125"/>
      <c r="E15" s="126" t="s">
        <v>60</v>
      </c>
      <c r="F15" s="127" t="s">
        <v>3</v>
      </c>
      <c r="G15" s="128" t="s">
        <v>61</v>
      </c>
      <c r="H15" s="129"/>
      <c r="I15" s="130" t="s">
        <v>60</v>
      </c>
    </row>
    <row r="16" spans="1:9" ht="12.75">
      <c r="A16" s="70"/>
      <c r="B16" s="61"/>
      <c r="C16" s="61"/>
      <c r="D16" s="131"/>
      <c r="E16" s="132"/>
      <c r="F16" s="133"/>
      <c r="G16" s="134">
        <f>CHOOSE(BA16+1,E11+F11,E11+F11+H11,E11+F11+G11+H11,E11,F11,H11,G11,H11+G11,0)</f>
        <v>0</v>
      </c>
      <c r="H16" s="135"/>
      <c r="I16" s="136">
        <f>E16+F16*G16/100</f>
        <v>0</v>
      </c>
    </row>
    <row r="17" spans="1:9" ht="13.5" thickBot="1">
      <c r="A17" s="137"/>
      <c r="B17" s="138" t="s">
        <v>62</v>
      </c>
      <c r="C17" s="139"/>
      <c r="D17" s="140"/>
      <c r="E17" s="141"/>
      <c r="F17" s="142"/>
      <c r="G17" s="142"/>
      <c r="H17" s="193">
        <f>SUM(I16:I16)</f>
        <v>0</v>
      </c>
      <c r="I17" s="194"/>
    </row>
    <row r="18" spans="6:9" ht="12.75">
      <c r="F18" s="143"/>
      <c r="G18" s="144"/>
      <c r="H18" s="144"/>
      <c r="I18" s="6"/>
    </row>
    <row r="19" spans="6:9" ht="12.75">
      <c r="F19" s="143"/>
      <c r="G19" s="144"/>
      <c r="H19" s="144"/>
      <c r="I19" s="6"/>
    </row>
    <row r="20" spans="6:9" ht="12.75">
      <c r="F20" s="143"/>
      <c r="G20" s="144"/>
      <c r="H20" s="144"/>
      <c r="I20" s="6"/>
    </row>
    <row r="21" spans="6:9" ht="12.75">
      <c r="F21" s="143"/>
      <c r="G21" s="144"/>
      <c r="H21" s="144"/>
      <c r="I21" s="6"/>
    </row>
    <row r="22" spans="6:9" ht="12.75">
      <c r="F22" s="143"/>
      <c r="G22" s="144"/>
      <c r="H22" s="144"/>
      <c r="I22" s="6"/>
    </row>
    <row r="23" spans="6:9" ht="12.75">
      <c r="F23" s="143"/>
      <c r="G23" s="144"/>
      <c r="H23" s="144"/>
      <c r="I23" s="6"/>
    </row>
    <row r="24" spans="6:9" ht="12.75">
      <c r="F24" s="143"/>
      <c r="G24" s="144"/>
      <c r="H24" s="144"/>
      <c r="I24" s="6"/>
    </row>
    <row r="25" spans="6:9" ht="12.75">
      <c r="F25" s="143"/>
      <c r="G25" s="144"/>
      <c r="H25" s="144"/>
      <c r="I25" s="6"/>
    </row>
    <row r="26" spans="6:9" ht="12.75">
      <c r="F26" s="143"/>
      <c r="G26" s="144"/>
      <c r="H26" s="144"/>
      <c r="I26" s="6"/>
    </row>
    <row r="27" spans="6:9" ht="12.75">
      <c r="F27" s="143"/>
      <c r="G27" s="144"/>
      <c r="H27" s="144"/>
      <c r="I27" s="6"/>
    </row>
    <row r="28" spans="6:9" ht="12.75">
      <c r="F28" s="143"/>
      <c r="G28" s="144"/>
      <c r="H28" s="144"/>
      <c r="I28" s="6"/>
    </row>
    <row r="29" spans="6:9" ht="12.75">
      <c r="F29" s="143"/>
      <c r="G29" s="144"/>
      <c r="H29" s="144"/>
      <c r="I29" s="6"/>
    </row>
    <row r="30" spans="6:9" ht="12.75">
      <c r="F30" s="143"/>
      <c r="G30" s="144"/>
      <c r="H30" s="144"/>
      <c r="I30" s="6"/>
    </row>
    <row r="31" spans="6:9" ht="12.75">
      <c r="F31" s="143"/>
      <c r="G31" s="144"/>
      <c r="H31" s="144"/>
      <c r="I31" s="6"/>
    </row>
    <row r="32" spans="6:9" ht="12.75">
      <c r="F32" s="143"/>
      <c r="G32" s="144"/>
      <c r="H32" s="144"/>
      <c r="I32" s="6"/>
    </row>
    <row r="33" spans="6:9" ht="12.75">
      <c r="F33" s="143"/>
      <c r="G33" s="144"/>
      <c r="H33" s="144"/>
      <c r="I33" s="6"/>
    </row>
    <row r="34" spans="6:9" ht="12.75">
      <c r="F34" s="143"/>
      <c r="G34" s="144"/>
      <c r="H34" s="144"/>
      <c r="I34" s="6"/>
    </row>
    <row r="35" spans="6:9" ht="12.75">
      <c r="F35" s="143"/>
      <c r="G35" s="144"/>
      <c r="H35" s="144"/>
      <c r="I35" s="6"/>
    </row>
    <row r="36" spans="6:9" ht="12.75">
      <c r="F36" s="143"/>
      <c r="G36" s="144"/>
      <c r="H36" s="144"/>
      <c r="I36" s="6"/>
    </row>
    <row r="37" spans="6:9" ht="12.75">
      <c r="F37" s="143"/>
      <c r="G37" s="144"/>
      <c r="H37" s="144"/>
      <c r="I37" s="6"/>
    </row>
    <row r="38" spans="6:9" ht="12.75">
      <c r="F38" s="143"/>
      <c r="G38" s="144"/>
      <c r="H38" s="144"/>
      <c r="I38" s="6"/>
    </row>
    <row r="39" spans="6:9" ht="12.75">
      <c r="F39" s="143"/>
      <c r="G39" s="144"/>
      <c r="H39" s="144"/>
      <c r="I39" s="6"/>
    </row>
    <row r="40" spans="6:9" ht="12.75">
      <c r="F40" s="143"/>
      <c r="G40" s="144"/>
      <c r="H40" s="144"/>
      <c r="I40" s="6"/>
    </row>
    <row r="41" spans="6:9" ht="12.75">
      <c r="F41" s="143"/>
      <c r="G41" s="144"/>
      <c r="H41" s="144"/>
      <c r="I41" s="6"/>
    </row>
    <row r="42" spans="6:9" ht="12.75">
      <c r="F42" s="143"/>
      <c r="G42" s="144"/>
      <c r="H42" s="144"/>
      <c r="I42" s="6"/>
    </row>
    <row r="43" spans="6:9" ht="12.75">
      <c r="F43" s="143"/>
      <c r="G43" s="144"/>
      <c r="H43" s="144"/>
      <c r="I43" s="6"/>
    </row>
    <row r="44" spans="6:9" ht="12.75">
      <c r="F44" s="143"/>
      <c r="G44" s="144"/>
      <c r="H44" s="144"/>
      <c r="I44" s="6"/>
    </row>
    <row r="45" spans="6:9" ht="12.75">
      <c r="F45" s="143"/>
      <c r="G45" s="144"/>
      <c r="H45" s="144"/>
      <c r="I45" s="6"/>
    </row>
    <row r="46" spans="6:9" ht="12.75">
      <c r="F46" s="143"/>
      <c r="G46" s="144"/>
      <c r="H46" s="144"/>
      <c r="I46" s="6"/>
    </row>
    <row r="47" spans="6:9" ht="12.75">
      <c r="F47" s="143"/>
      <c r="G47" s="144"/>
      <c r="H47" s="144"/>
      <c r="I47" s="6"/>
    </row>
    <row r="48" spans="6:9" ht="12.75">
      <c r="F48" s="143"/>
      <c r="G48" s="144"/>
      <c r="H48" s="144"/>
      <c r="I48" s="6"/>
    </row>
    <row r="49" spans="6:9" ht="12.75">
      <c r="F49" s="143"/>
      <c r="G49" s="144"/>
      <c r="H49" s="144"/>
      <c r="I49" s="6"/>
    </row>
    <row r="50" spans="6:9" ht="12.75">
      <c r="F50" s="143"/>
      <c r="G50" s="144"/>
      <c r="H50" s="144"/>
      <c r="I50" s="6"/>
    </row>
    <row r="51" spans="6:9" ht="12.75">
      <c r="F51" s="143"/>
      <c r="G51" s="144"/>
      <c r="H51" s="144"/>
      <c r="I51" s="6"/>
    </row>
    <row r="52" spans="6:9" ht="12.75">
      <c r="F52" s="143"/>
      <c r="G52" s="144"/>
      <c r="H52" s="144"/>
      <c r="I52" s="6"/>
    </row>
    <row r="53" spans="6:9" ht="12.75">
      <c r="F53" s="143"/>
      <c r="G53" s="144"/>
      <c r="H53" s="144"/>
      <c r="I53" s="6"/>
    </row>
    <row r="54" spans="6:9" ht="12.75">
      <c r="F54" s="143"/>
      <c r="G54" s="144"/>
      <c r="H54" s="144"/>
      <c r="I54" s="6"/>
    </row>
    <row r="55" spans="6:9" ht="12.75">
      <c r="F55" s="143"/>
      <c r="G55" s="144"/>
      <c r="H55" s="144"/>
      <c r="I55" s="6"/>
    </row>
    <row r="56" spans="6:9" ht="12.75">
      <c r="F56" s="143"/>
      <c r="G56" s="144"/>
      <c r="H56" s="144"/>
      <c r="I56" s="6"/>
    </row>
    <row r="57" spans="6:9" ht="12.75">
      <c r="F57" s="143"/>
      <c r="G57" s="144"/>
      <c r="H57" s="144"/>
      <c r="I57" s="6"/>
    </row>
    <row r="58" spans="6:9" ht="12.75">
      <c r="F58" s="143"/>
      <c r="G58" s="144"/>
      <c r="H58" s="144"/>
      <c r="I58" s="6"/>
    </row>
    <row r="59" spans="6:9" ht="12.75">
      <c r="F59" s="143"/>
      <c r="G59" s="144"/>
      <c r="H59" s="144"/>
      <c r="I59" s="6"/>
    </row>
    <row r="60" spans="6:9" ht="12.75">
      <c r="F60" s="143"/>
      <c r="G60" s="144"/>
      <c r="H60" s="144"/>
      <c r="I60" s="6"/>
    </row>
    <row r="61" spans="6:9" ht="12.75">
      <c r="F61" s="143"/>
      <c r="G61" s="144"/>
      <c r="H61" s="144"/>
      <c r="I61" s="6"/>
    </row>
    <row r="62" spans="6:9" ht="12.75">
      <c r="F62" s="143"/>
      <c r="G62" s="144"/>
      <c r="H62" s="144"/>
      <c r="I62" s="6"/>
    </row>
    <row r="63" spans="6:9" ht="12.75">
      <c r="F63" s="143"/>
      <c r="G63" s="144"/>
      <c r="H63" s="144"/>
      <c r="I63" s="6"/>
    </row>
    <row r="64" spans="6:9" ht="12.75">
      <c r="F64" s="143"/>
      <c r="G64" s="144"/>
      <c r="H64" s="144"/>
      <c r="I64" s="6"/>
    </row>
    <row r="65" spans="6:9" ht="12.75">
      <c r="F65" s="143"/>
      <c r="G65" s="144"/>
      <c r="H65" s="144"/>
      <c r="I65" s="6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20"/>
  <sheetViews>
    <sheetView showGridLines="0" showZeros="0" tabSelected="1" zoomScale="160" zoomScaleNormal="160" zoomScaleSheetLayoutView="100" zoomScalePageLayoutView="0" workbookViewId="0" topLeftCell="B1">
      <selection activeCell="C18" sqref="C1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53" customWidth="1"/>
    <col min="6" max="6" width="9.875" style="145" customWidth="1"/>
    <col min="7" max="7" width="13.875" style="145" customWidth="1"/>
    <col min="8" max="8" width="11.75390625" style="145" hidden="1" customWidth="1"/>
    <col min="9" max="9" width="11.625" style="145" hidden="1" customWidth="1"/>
    <col min="10" max="10" width="11.00390625" style="145" hidden="1" customWidth="1"/>
    <col min="11" max="11" width="10.375" style="145" hidden="1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7" t="s">
        <v>63</v>
      </c>
      <c r="B1" s="217"/>
      <c r="C1" s="217"/>
      <c r="D1" s="217"/>
      <c r="E1" s="217"/>
      <c r="F1" s="217"/>
      <c r="G1" s="217"/>
    </row>
    <row r="2" spans="2:7" ht="14.25" customHeight="1" thickBot="1">
      <c r="B2" s="146"/>
      <c r="C2" s="147"/>
      <c r="D2" s="147"/>
      <c r="E2" s="148"/>
      <c r="F2" s="147"/>
      <c r="G2" s="147"/>
    </row>
    <row r="3" spans="1:7" ht="13.5" thickTop="1">
      <c r="A3" s="210" t="s">
        <v>1</v>
      </c>
      <c r="B3" s="211"/>
      <c r="C3" s="100" t="s">
        <v>107</v>
      </c>
      <c r="D3" s="101"/>
      <c r="E3" s="149" t="s">
        <v>64</v>
      </c>
      <c r="F3" s="150">
        <v>300</v>
      </c>
      <c r="G3" s="151"/>
    </row>
    <row r="4" spans="1:7" ht="13.5" thickBot="1">
      <c r="A4" s="218" t="s">
        <v>54</v>
      </c>
      <c r="B4" s="213"/>
      <c r="C4" s="106" t="s">
        <v>87</v>
      </c>
      <c r="D4" s="107"/>
      <c r="E4" s="219">
        <f>'D1-ZTI Rek'!G2</f>
        <v>0</v>
      </c>
      <c r="F4" s="220"/>
      <c r="G4" s="221"/>
    </row>
    <row r="5" spans="1:7" ht="13.5" thickTop="1">
      <c r="A5" s="152"/>
      <c r="G5" s="154"/>
    </row>
    <row r="6" spans="1:11" ht="27" customHeight="1">
      <c r="A6" s="155" t="s">
        <v>65</v>
      </c>
      <c r="B6" s="156" t="s">
        <v>66</v>
      </c>
      <c r="C6" s="156" t="s">
        <v>67</v>
      </c>
      <c r="D6" s="156" t="s">
        <v>68</v>
      </c>
      <c r="E6" s="157" t="s">
        <v>69</v>
      </c>
      <c r="F6" s="156" t="s">
        <v>70</v>
      </c>
      <c r="G6" s="158" t="s">
        <v>71</v>
      </c>
      <c r="H6" s="159" t="s">
        <v>72</v>
      </c>
      <c r="I6" s="159" t="s">
        <v>73</v>
      </c>
      <c r="J6" s="159" t="s">
        <v>74</v>
      </c>
      <c r="K6" s="159" t="s">
        <v>75</v>
      </c>
    </row>
    <row r="7" spans="1:15" ht="12.75">
      <c r="A7" s="160" t="s">
        <v>76</v>
      </c>
      <c r="B7" s="161" t="s">
        <v>103</v>
      </c>
      <c r="C7" s="162" t="s">
        <v>106</v>
      </c>
      <c r="D7" s="163"/>
      <c r="E7" s="164"/>
      <c r="F7" s="164"/>
      <c r="G7" s="165"/>
      <c r="H7" s="166"/>
      <c r="I7" s="167"/>
      <c r="J7" s="168"/>
      <c r="K7" s="169"/>
      <c r="O7" s="170">
        <v>1</v>
      </c>
    </row>
    <row r="8" spans="1:80" ht="45">
      <c r="A8" s="171">
        <v>1</v>
      </c>
      <c r="B8" s="172" t="s">
        <v>77</v>
      </c>
      <c r="C8" s="173" t="s">
        <v>151</v>
      </c>
      <c r="D8" s="174"/>
      <c r="E8" s="175">
        <v>0</v>
      </c>
      <c r="F8" s="175">
        <v>0</v>
      </c>
      <c r="G8" s="176">
        <f aca="true" t="shared" si="0" ref="G8:G15">E8*F8</f>
        <v>0</v>
      </c>
      <c r="H8" s="177">
        <v>0</v>
      </c>
      <c r="I8" s="178">
        <f aca="true" t="shared" si="1" ref="I8:I33">E8*H8</f>
        <v>0</v>
      </c>
      <c r="J8" s="177"/>
      <c r="K8" s="178">
        <f aca="true" t="shared" si="2" ref="K8:K33">E8*J8</f>
        <v>0</v>
      </c>
      <c r="O8" s="170">
        <v>2</v>
      </c>
      <c r="AA8" s="145">
        <v>12</v>
      </c>
      <c r="AB8" s="145">
        <v>0</v>
      </c>
      <c r="AC8" s="145">
        <v>1</v>
      </c>
      <c r="AZ8" s="145">
        <v>2</v>
      </c>
      <c r="BA8" s="145">
        <f aca="true" t="shared" si="3" ref="BA8:BA33">IF(AZ8=1,G8,0)</f>
        <v>0</v>
      </c>
      <c r="BB8" s="145">
        <f aca="true" t="shared" si="4" ref="BB8:BB33">IF(AZ8=2,G8,0)</f>
        <v>0</v>
      </c>
      <c r="BC8" s="145">
        <f aca="true" t="shared" si="5" ref="BC8:BC33">IF(AZ8=3,G8,0)</f>
        <v>0</v>
      </c>
      <c r="BD8" s="145">
        <f aca="true" t="shared" si="6" ref="BD8:BD33">IF(AZ8=4,G8,0)</f>
        <v>0</v>
      </c>
      <c r="BE8" s="145">
        <f aca="true" t="shared" si="7" ref="BE8:BE33">IF(AZ8=5,G8,0)</f>
        <v>0</v>
      </c>
      <c r="CA8" s="170">
        <v>12</v>
      </c>
      <c r="CB8" s="170">
        <v>0</v>
      </c>
    </row>
    <row r="9" spans="1:80" ht="12.75">
      <c r="A9" s="171">
        <v>2</v>
      </c>
      <c r="B9" s="172"/>
      <c r="C9" s="197" t="s">
        <v>145</v>
      </c>
      <c r="D9" s="174" t="s">
        <v>80</v>
      </c>
      <c r="E9" s="175">
        <v>4</v>
      </c>
      <c r="F9" s="198"/>
      <c r="G9" s="176">
        <f t="shared" si="0"/>
        <v>0</v>
      </c>
      <c r="H9" s="177">
        <v>0</v>
      </c>
      <c r="I9" s="178">
        <f t="shared" si="1"/>
        <v>0</v>
      </c>
      <c r="J9" s="177"/>
      <c r="K9" s="178">
        <f t="shared" si="2"/>
        <v>0</v>
      </c>
      <c r="O9" s="170">
        <v>2</v>
      </c>
      <c r="AA9" s="145">
        <v>12</v>
      </c>
      <c r="AB9" s="145">
        <v>0</v>
      </c>
      <c r="AC9" s="145">
        <v>2</v>
      </c>
      <c r="AZ9" s="145">
        <v>2</v>
      </c>
      <c r="BA9" s="145">
        <f t="shared" si="3"/>
        <v>0</v>
      </c>
      <c r="BB9" s="145">
        <f t="shared" si="4"/>
        <v>0</v>
      </c>
      <c r="BC9" s="145">
        <f t="shared" si="5"/>
        <v>0</v>
      </c>
      <c r="BD9" s="145">
        <f t="shared" si="6"/>
        <v>0</v>
      </c>
      <c r="BE9" s="145">
        <f t="shared" si="7"/>
        <v>0</v>
      </c>
      <c r="CA9" s="170">
        <v>12</v>
      </c>
      <c r="CB9" s="170">
        <v>0</v>
      </c>
    </row>
    <row r="10" spans="1:80" ht="12.75">
      <c r="A10" s="171">
        <v>3</v>
      </c>
      <c r="B10" s="172"/>
      <c r="C10" s="197" t="s">
        <v>146</v>
      </c>
      <c r="D10" s="174" t="s">
        <v>80</v>
      </c>
      <c r="E10" s="175">
        <v>12</v>
      </c>
      <c r="F10" s="198">
        <v>0</v>
      </c>
      <c r="G10" s="176">
        <f t="shared" si="0"/>
        <v>0</v>
      </c>
      <c r="H10" s="177">
        <v>0</v>
      </c>
      <c r="I10" s="178">
        <f t="shared" si="1"/>
        <v>0</v>
      </c>
      <c r="J10" s="177"/>
      <c r="K10" s="178">
        <f t="shared" si="2"/>
        <v>0</v>
      </c>
      <c r="O10" s="170">
        <v>2</v>
      </c>
      <c r="AA10" s="145">
        <v>12</v>
      </c>
      <c r="AB10" s="145">
        <v>0</v>
      </c>
      <c r="AC10" s="145">
        <v>3</v>
      </c>
      <c r="AZ10" s="145">
        <v>2</v>
      </c>
      <c r="BA10" s="145">
        <f t="shared" si="3"/>
        <v>0</v>
      </c>
      <c r="BB10" s="145">
        <f t="shared" si="4"/>
        <v>0</v>
      </c>
      <c r="BC10" s="145">
        <f t="shared" si="5"/>
        <v>0</v>
      </c>
      <c r="BD10" s="145">
        <f t="shared" si="6"/>
        <v>0</v>
      </c>
      <c r="BE10" s="145">
        <f t="shared" si="7"/>
        <v>0</v>
      </c>
      <c r="CA10" s="170">
        <v>12</v>
      </c>
      <c r="CB10" s="170">
        <v>0</v>
      </c>
    </row>
    <row r="11" spans="1:80" ht="22.5">
      <c r="A11" s="171">
        <v>4</v>
      </c>
      <c r="B11" s="172"/>
      <c r="C11" s="197" t="s">
        <v>147</v>
      </c>
      <c r="D11" s="174" t="s">
        <v>78</v>
      </c>
      <c r="E11" s="175">
        <v>2</v>
      </c>
      <c r="F11" s="198">
        <v>0</v>
      </c>
      <c r="G11" s="176">
        <f t="shared" si="0"/>
        <v>0</v>
      </c>
      <c r="H11" s="177">
        <v>0</v>
      </c>
      <c r="I11" s="178">
        <f t="shared" si="1"/>
        <v>0</v>
      </c>
      <c r="J11" s="177"/>
      <c r="K11" s="178">
        <f t="shared" si="2"/>
        <v>0</v>
      </c>
      <c r="O11" s="170">
        <v>2</v>
      </c>
      <c r="AA11" s="145">
        <v>12</v>
      </c>
      <c r="AB11" s="145">
        <v>0</v>
      </c>
      <c r="AC11" s="145">
        <v>4</v>
      </c>
      <c r="AZ11" s="145">
        <v>2</v>
      </c>
      <c r="BA11" s="145">
        <f t="shared" si="3"/>
        <v>0</v>
      </c>
      <c r="BB11" s="145">
        <f t="shared" si="4"/>
        <v>0</v>
      </c>
      <c r="BC11" s="145">
        <f t="shared" si="5"/>
        <v>0</v>
      </c>
      <c r="BD11" s="145">
        <f t="shared" si="6"/>
        <v>0</v>
      </c>
      <c r="BE11" s="145">
        <f t="shared" si="7"/>
        <v>0</v>
      </c>
      <c r="CA11" s="170">
        <v>12</v>
      </c>
      <c r="CB11" s="170">
        <v>0</v>
      </c>
    </row>
    <row r="12" spans="1:80" ht="12.75">
      <c r="A12" s="171">
        <v>5</v>
      </c>
      <c r="B12" s="172"/>
      <c r="C12" s="173" t="s">
        <v>108</v>
      </c>
      <c r="D12" s="174" t="s">
        <v>78</v>
      </c>
      <c r="E12" s="175">
        <v>1</v>
      </c>
      <c r="F12" s="198">
        <v>0</v>
      </c>
      <c r="G12" s="176">
        <f t="shared" si="0"/>
        <v>0</v>
      </c>
      <c r="H12" s="177">
        <v>0</v>
      </c>
      <c r="I12" s="178">
        <f t="shared" si="1"/>
        <v>0</v>
      </c>
      <c r="J12" s="177"/>
      <c r="K12" s="178">
        <f t="shared" si="2"/>
        <v>0</v>
      </c>
      <c r="O12" s="170">
        <v>2</v>
      </c>
      <c r="AA12" s="145">
        <v>12</v>
      </c>
      <c r="AB12" s="145">
        <v>0</v>
      </c>
      <c r="AC12" s="145">
        <v>5</v>
      </c>
      <c r="AZ12" s="145">
        <v>2</v>
      </c>
      <c r="BA12" s="145">
        <f t="shared" si="3"/>
        <v>0</v>
      </c>
      <c r="BB12" s="145">
        <f t="shared" si="4"/>
        <v>0</v>
      </c>
      <c r="BC12" s="145">
        <f t="shared" si="5"/>
        <v>0</v>
      </c>
      <c r="BD12" s="145">
        <f t="shared" si="6"/>
        <v>0</v>
      </c>
      <c r="BE12" s="145">
        <f t="shared" si="7"/>
        <v>0</v>
      </c>
      <c r="CA12" s="170">
        <v>12</v>
      </c>
      <c r="CB12" s="170">
        <v>0</v>
      </c>
    </row>
    <row r="13" spans="1:80" ht="12.75">
      <c r="A13" s="171">
        <v>6</v>
      </c>
      <c r="B13" s="196"/>
      <c r="C13" s="173" t="s">
        <v>81</v>
      </c>
      <c r="D13" s="174" t="s">
        <v>88</v>
      </c>
      <c r="E13" s="175">
        <v>1</v>
      </c>
      <c r="F13" s="198">
        <v>0</v>
      </c>
      <c r="G13" s="176">
        <f t="shared" si="0"/>
        <v>0</v>
      </c>
      <c r="H13" s="177">
        <v>0</v>
      </c>
      <c r="I13" s="178">
        <f t="shared" si="1"/>
        <v>0</v>
      </c>
      <c r="J13" s="177"/>
      <c r="K13" s="178">
        <f t="shared" si="2"/>
        <v>0</v>
      </c>
      <c r="O13" s="170">
        <v>2</v>
      </c>
      <c r="AA13" s="145">
        <v>12</v>
      </c>
      <c r="AB13" s="145">
        <v>0</v>
      </c>
      <c r="AC13" s="145">
        <v>6</v>
      </c>
      <c r="AZ13" s="145">
        <v>2</v>
      </c>
      <c r="BA13" s="145">
        <f t="shared" si="3"/>
        <v>0</v>
      </c>
      <c r="BB13" s="145">
        <f t="shared" si="4"/>
        <v>0</v>
      </c>
      <c r="BC13" s="145">
        <f t="shared" si="5"/>
        <v>0</v>
      </c>
      <c r="BD13" s="145">
        <f t="shared" si="6"/>
        <v>0</v>
      </c>
      <c r="BE13" s="145">
        <f t="shared" si="7"/>
        <v>0</v>
      </c>
      <c r="CA13" s="170">
        <v>12</v>
      </c>
      <c r="CB13" s="170">
        <v>0</v>
      </c>
    </row>
    <row r="14" spans="1:80" ht="33.75">
      <c r="A14" s="171">
        <v>7</v>
      </c>
      <c r="B14" s="172" t="s">
        <v>85</v>
      </c>
      <c r="C14" s="173" t="s">
        <v>148</v>
      </c>
      <c r="D14" s="174" t="s">
        <v>88</v>
      </c>
      <c r="E14" s="175">
        <v>1</v>
      </c>
      <c r="F14" s="198">
        <v>0</v>
      </c>
      <c r="G14" s="176">
        <f t="shared" si="0"/>
        <v>0</v>
      </c>
      <c r="H14" s="177">
        <v>0</v>
      </c>
      <c r="I14" s="178">
        <f t="shared" si="1"/>
        <v>0</v>
      </c>
      <c r="J14" s="177"/>
      <c r="K14" s="178">
        <f t="shared" si="2"/>
        <v>0</v>
      </c>
      <c r="O14" s="170">
        <v>2</v>
      </c>
      <c r="AA14" s="145">
        <v>12</v>
      </c>
      <c r="AB14" s="145">
        <v>0</v>
      </c>
      <c r="AC14" s="145">
        <v>7</v>
      </c>
      <c r="AZ14" s="145">
        <v>2</v>
      </c>
      <c r="BA14" s="145">
        <f t="shared" si="3"/>
        <v>0</v>
      </c>
      <c r="BB14" s="145">
        <f t="shared" si="4"/>
        <v>0</v>
      </c>
      <c r="BC14" s="145">
        <f t="shared" si="5"/>
        <v>0</v>
      </c>
      <c r="BD14" s="145">
        <f t="shared" si="6"/>
        <v>0</v>
      </c>
      <c r="BE14" s="145">
        <f t="shared" si="7"/>
        <v>0</v>
      </c>
      <c r="CA14" s="170">
        <v>12</v>
      </c>
      <c r="CB14" s="170">
        <v>0</v>
      </c>
    </row>
    <row r="15" spans="1:80" ht="12.75">
      <c r="A15" s="171">
        <v>8</v>
      </c>
      <c r="B15" s="196" t="s">
        <v>0</v>
      </c>
      <c r="C15" s="173" t="s">
        <v>82</v>
      </c>
      <c r="D15" s="174" t="s">
        <v>78</v>
      </c>
      <c r="E15" s="175">
        <v>1</v>
      </c>
      <c r="F15" s="198">
        <v>0</v>
      </c>
      <c r="G15" s="176">
        <f t="shared" si="0"/>
        <v>0</v>
      </c>
      <c r="H15" s="177">
        <v>0</v>
      </c>
      <c r="I15" s="178">
        <f t="shared" si="1"/>
        <v>0</v>
      </c>
      <c r="J15" s="177"/>
      <c r="K15" s="178">
        <f t="shared" si="2"/>
        <v>0</v>
      </c>
      <c r="O15" s="170">
        <v>2</v>
      </c>
      <c r="AA15" s="145">
        <v>12</v>
      </c>
      <c r="AB15" s="145">
        <v>0</v>
      </c>
      <c r="AC15" s="145">
        <v>8</v>
      </c>
      <c r="AZ15" s="145">
        <v>2</v>
      </c>
      <c r="BA15" s="145">
        <f t="shared" si="3"/>
        <v>0</v>
      </c>
      <c r="BB15" s="145">
        <f t="shared" si="4"/>
        <v>0</v>
      </c>
      <c r="BC15" s="145">
        <f t="shared" si="5"/>
        <v>0</v>
      </c>
      <c r="BD15" s="145">
        <f t="shared" si="6"/>
        <v>0</v>
      </c>
      <c r="BE15" s="145">
        <f t="shared" si="7"/>
        <v>0</v>
      </c>
      <c r="CA15" s="170">
        <v>12</v>
      </c>
      <c r="CB15" s="170">
        <v>0</v>
      </c>
    </row>
    <row r="16" spans="1:80" ht="33.75">
      <c r="A16" s="171">
        <v>9</v>
      </c>
      <c r="B16" s="172" t="s">
        <v>83</v>
      </c>
      <c r="C16" s="173" t="s">
        <v>152</v>
      </c>
      <c r="D16" s="174" t="s">
        <v>0</v>
      </c>
      <c r="E16" s="175" t="s">
        <v>0</v>
      </c>
      <c r="F16" s="175" t="s">
        <v>0</v>
      </c>
      <c r="G16" s="176" t="s">
        <v>0</v>
      </c>
      <c r="H16" s="177">
        <v>0</v>
      </c>
      <c r="I16" s="178" t="e">
        <f t="shared" si="1"/>
        <v>#VALUE!</v>
      </c>
      <c r="J16" s="177"/>
      <c r="K16" s="178" t="e">
        <f t="shared" si="2"/>
        <v>#VALUE!</v>
      </c>
      <c r="O16" s="170">
        <v>2</v>
      </c>
      <c r="AA16" s="145">
        <v>12</v>
      </c>
      <c r="AB16" s="145">
        <v>0</v>
      </c>
      <c r="AC16" s="145">
        <v>9</v>
      </c>
      <c r="AZ16" s="145">
        <v>2</v>
      </c>
      <c r="BA16" s="145">
        <f t="shared" si="3"/>
        <v>0</v>
      </c>
      <c r="BB16" s="145" t="str">
        <f t="shared" si="4"/>
        <v> </v>
      </c>
      <c r="BC16" s="145">
        <f t="shared" si="5"/>
        <v>0</v>
      </c>
      <c r="BD16" s="145">
        <f t="shared" si="6"/>
        <v>0</v>
      </c>
      <c r="BE16" s="145">
        <f t="shared" si="7"/>
        <v>0</v>
      </c>
      <c r="CA16" s="170">
        <v>12</v>
      </c>
      <c r="CB16" s="170">
        <v>0</v>
      </c>
    </row>
    <row r="17" spans="1:80" ht="14.25" customHeight="1">
      <c r="A17" s="171">
        <v>10</v>
      </c>
      <c r="B17" s="172"/>
      <c r="C17" s="173" t="s">
        <v>109</v>
      </c>
      <c r="D17" s="174" t="s">
        <v>94</v>
      </c>
      <c r="E17" s="175">
        <v>3</v>
      </c>
      <c r="F17" s="198">
        <v>0</v>
      </c>
      <c r="G17" s="176">
        <f>E17*F17</f>
        <v>0</v>
      </c>
      <c r="H17" s="177">
        <v>0</v>
      </c>
      <c r="I17" s="178">
        <f t="shared" si="1"/>
        <v>0</v>
      </c>
      <c r="J17" s="177"/>
      <c r="K17" s="178">
        <f t="shared" si="2"/>
        <v>0</v>
      </c>
      <c r="O17" s="170">
        <v>2</v>
      </c>
      <c r="AA17" s="145">
        <v>12</v>
      </c>
      <c r="AB17" s="145">
        <v>0</v>
      </c>
      <c r="AC17" s="145">
        <v>10</v>
      </c>
      <c r="AZ17" s="145">
        <v>2</v>
      </c>
      <c r="BA17" s="145">
        <f t="shared" si="3"/>
        <v>0</v>
      </c>
      <c r="BB17" s="145">
        <f t="shared" si="4"/>
        <v>0</v>
      </c>
      <c r="BC17" s="145">
        <f t="shared" si="5"/>
        <v>0</v>
      </c>
      <c r="BD17" s="145">
        <f t="shared" si="6"/>
        <v>0</v>
      </c>
      <c r="BE17" s="145">
        <f t="shared" si="7"/>
        <v>0</v>
      </c>
      <c r="CA17" s="170">
        <v>12</v>
      </c>
      <c r="CB17" s="170">
        <v>0</v>
      </c>
    </row>
    <row r="18" spans="1:80" ht="13.5" customHeight="1">
      <c r="A18" s="171">
        <v>11</v>
      </c>
      <c r="B18" s="172"/>
      <c r="C18" s="173" t="s">
        <v>93</v>
      </c>
      <c r="D18" s="174" t="s">
        <v>94</v>
      </c>
      <c r="E18" s="175">
        <v>15</v>
      </c>
      <c r="F18" s="198">
        <v>0</v>
      </c>
      <c r="G18" s="176">
        <f>E18*F18</f>
        <v>0</v>
      </c>
      <c r="H18" s="177">
        <v>0</v>
      </c>
      <c r="I18" s="178">
        <f t="shared" si="1"/>
        <v>0</v>
      </c>
      <c r="J18" s="177"/>
      <c r="K18" s="178">
        <f t="shared" si="2"/>
        <v>0</v>
      </c>
      <c r="O18" s="170">
        <v>2</v>
      </c>
      <c r="AA18" s="145">
        <v>12</v>
      </c>
      <c r="AB18" s="145">
        <v>0</v>
      </c>
      <c r="AC18" s="145">
        <v>11</v>
      </c>
      <c r="AZ18" s="145">
        <v>2</v>
      </c>
      <c r="BA18" s="145">
        <f t="shared" si="3"/>
        <v>0</v>
      </c>
      <c r="BB18" s="145">
        <f t="shared" si="4"/>
        <v>0</v>
      </c>
      <c r="BC18" s="145">
        <f t="shared" si="5"/>
        <v>0</v>
      </c>
      <c r="BD18" s="145">
        <f t="shared" si="6"/>
        <v>0</v>
      </c>
      <c r="BE18" s="145">
        <f t="shared" si="7"/>
        <v>0</v>
      </c>
      <c r="CA18" s="170">
        <v>12</v>
      </c>
      <c r="CB18" s="170">
        <v>0</v>
      </c>
    </row>
    <row r="19" spans="1:80" ht="12.75">
      <c r="A19" s="171">
        <v>12</v>
      </c>
      <c r="B19" s="172"/>
      <c r="C19" s="173" t="s">
        <v>95</v>
      </c>
      <c r="D19" s="174" t="s">
        <v>94</v>
      </c>
      <c r="E19" s="175">
        <v>5</v>
      </c>
      <c r="F19" s="198">
        <v>0</v>
      </c>
      <c r="G19" s="176">
        <f aca="true" t="shared" si="8" ref="G19:G25">E19*F19</f>
        <v>0</v>
      </c>
      <c r="H19" s="177">
        <v>0</v>
      </c>
      <c r="I19" s="178">
        <f t="shared" si="1"/>
        <v>0</v>
      </c>
      <c r="J19" s="177"/>
      <c r="K19" s="178">
        <f t="shared" si="2"/>
        <v>0</v>
      </c>
      <c r="O19" s="170">
        <v>2</v>
      </c>
      <c r="AA19" s="145">
        <v>12</v>
      </c>
      <c r="AB19" s="145">
        <v>0</v>
      </c>
      <c r="AC19" s="145">
        <v>12</v>
      </c>
      <c r="AZ19" s="145">
        <v>2</v>
      </c>
      <c r="BA19" s="145">
        <f t="shared" si="3"/>
        <v>0</v>
      </c>
      <c r="BB19" s="145">
        <f t="shared" si="4"/>
        <v>0</v>
      </c>
      <c r="BC19" s="145">
        <f t="shared" si="5"/>
        <v>0</v>
      </c>
      <c r="BD19" s="145">
        <f t="shared" si="6"/>
        <v>0</v>
      </c>
      <c r="BE19" s="145">
        <f t="shared" si="7"/>
        <v>0</v>
      </c>
      <c r="CA19" s="170">
        <v>12</v>
      </c>
      <c r="CB19" s="170">
        <v>0</v>
      </c>
    </row>
    <row r="20" spans="1:80" ht="15" customHeight="1">
      <c r="A20" s="171">
        <v>13</v>
      </c>
      <c r="B20" s="172"/>
      <c r="C20" s="173" t="s">
        <v>96</v>
      </c>
      <c r="D20" s="174" t="s">
        <v>94</v>
      </c>
      <c r="E20" s="175">
        <v>4</v>
      </c>
      <c r="F20" s="198">
        <v>0</v>
      </c>
      <c r="G20" s="176">
        <f t="shared" si="8"/>
        <v>0</v>
      </c>
      <c r="H20" s="177">
        <v>0</v>
      </c>
      <c r="I20" s="178">
        <f t="shared" si="1"/>
        <v>0</v>
      </c>
      <c r="J20" s="177"/>
      <c r="K20" s="178">
        <f t="shared" si="2"/>
        <v>0</v>
      </c>
      <c r="O20" s="170">
        <v>2</v>
      </c>
      <c r="AA20" s="145">
        <v>12</v>
      </c>
      <c r="AB20" s="145">
        <v>0</v>
      </c>
      <c r="AC20" s="145">
        <v>13</v>
      </c>
      <c r="AZ20" s="145">
        <v>2</v>
      </c>
      <c r="BA20" s="145">
        <f t="shared" si="3"/>
        <v>0</v>
      </c>
      <c r="BB20" s="145">
        <f t="shared" si="4"/>
        <v>0</v>
      </c>
      <c r="BC20" s="145">
        <f t="shared" si="5"/>
        <v>0</v>
      </c>
      <c r="BD20" s="145">
        <f t="shared" si="6"/>
        <v>0</v>
      </c>
      <c r="BE20" s="145">
        <f t="shared" si="7"/>
        <v>0</v>
      </c>
      <c r="CA20" s="170">
        <v>12</v>
      </c>
      <c r="CB20" s="170">
        <v>0</v>
      </c>
    </row>
    <row r="21" spans="1:80" ht="14.25" customHeight="1">
      <c r="A21" s="171">
        <v>14</v>
      </c>
      <c r="B21" s="172"/>
      <c r="C21" s="173" t="s">
        <v>97</v>
      </c>
      <c r="D21" s="174" t="s">
        <v>94</v>
      </c>
      <c r="E21" s="175">
        <v>4</v>
      </c>
      <c r="F21" s="198">
        <v>0</v>
      </c>
      <c r="G21" s="176">
        <f t="shared" si="8"/>
        <v>0</v>
      </c>
      <c r="H21" s="177">
        <v>0</v>
      </c>
      <c r="I21" s="178">
        <f t="shared" si="1"/>
        <v>0</v>
      </c>
      <c r="J21" s="177"/>
      <c r="K21" s="178">
        <f t="shared" si="2"/>
        <v>0</v>
      </c>
      <c r="O21" s="170">
        <v>2</v>
      </c>
      <c r="AA21" s="145">
        <v>12</v>
      </c>
      <c r="AB21" s="145">
        <v>0</v>
      </c>
      <c r="AC21" s="145">
        <v>14</v>
      </c>
      <c r="AZ21" s="145">
        <v>2</v>
      </c>
      <c r="BA21" s="145">
        <f t="shared" si="3"/>
        <v>0</v>
      </c>
      <c r="BB21" s="145">
        <f t="shared" si="4"/>
        <v>0</v>
      </c>
      <c r="BC21" s="145">
        <f t="shared" si="5"/>
        <v>0</v>
      </c>
      <c r="BD21" s="145">
        <f t="shared" si="6"/>
        <v>0</v>
      </c>
      <c r="BE21" s="145">
        <f t="shared" si="7"/>
        <v>0</v>
      </c>
      <c r="CA21" s="170">
        <v>12</v>
      </c>
      <c r="CB21" s="170">
        <v>0</v>
      </c>
    </row>
    <row r="22" spans="1:80" ht="14.25" customHeight="1">
      <c r="A22" s="171">
        <v>15</v>
      </c>
      <c r="B22" s="172"/>
      <c r="C22" s="173" t="s">
        <v>98</v>
      </c>
      <c r="D22" s="174" t="s">
        <v>94</v>
      </c>
      <c r="E22" s="175">
        <v>4</v>
      </c>
      <c r="F22" s="198">
        <v>0</v>
      </c>
      <c r="G22" s="176">
        <f t="shared" si="8"/>
        <v>0</v>
      </c>
      <c r="H22" s="177">
        <v>0</v>
      </c>
      <c r="I22" s="178">
        <f t="shared" si="1"/>
        <v>0</v>
      </c>
      <c r="J22" s="177"/>
      <c r="K22" s="178">
        <f t="shared" si="2"/>
        <v>0</v>
      </c>
      <c r="O22" s="170">
        <v>2</v>
      </c>
      <c r="AA22" s="145">
        <v>12</v>
      </c>
      <c r="AB22" s="145">
        <v>0</v>
      </c>
      <c r="AC22" s="145">
        <v>15</v>
      </c>
      <c r="AZ22" s="145">
        <v>2</v>
      </c>
      <c r="BA22" s="145">
        <f t="shared" si="3"/>
        <v>0</v>
      </c>
      <c r="BB22" s="145">
        <f t="shared" si="4"/>
        <v>0</v>
      </c>
      <c r="BC22" s="145">
        <f t="shared" si="5"/>
        <v>0</v>
      </c>
      <c r="BD22" s="145">
        <f t="shared" si="6"/>
        <v>0</v>
      </c>
      <c r="BE22" s="145">
        <f t="shared" si="7"/>
        <v>0</v>
      </c>
      <c r="CA22" s="170">
        <v>12</v>
      </c>
      <c r="CB22" s="170">
        <v>0</v>
      </c>
    </row>
    <row r="23" spans="1:80" ht="15" customHeight="1">
      <c r="A23" s="171">
        <v>16</v>
      </c>
      <c r="B23" s="172"/>
      <c r="C23" s="173" t="s">
        <v>99</v>
      </c>
      <c r="D23" s="174" t="s">
        <v>94</v>
      </c>
      <c r="E23" s="175">
        <v>25</v>
      </c>
      <c r="F23" s="198">
        <v>0</v>
      </c>
      <c r="G23" s="176">
        <f t="shared" si="8"/>
        <v>0</v>
      </c>
      <c r="H23" s="177">
        <v>0</v>
      </c>
      <c r="I23" s="178">
        <f t="shared" si="1"/>
        <v>0</v>
      </c>
      <c r="J23" s="177"/>
      <c r="K23" s="178">
        <f t="shared" si="2"/>
        <v>0</v>
      </c>
      <c r="O23" s="170">
        <v>2</v>
      </c>
      <c r="AA23" s="145">
        <v>12</v>
      </c>
      <c r="AB23" s="145">
        <v>0</v>
      </c>
      <c r="AC23" s="145">
        <v>16</v>
      </c>
      <c r="AZ23" s="145">
        <v>2</v>
      </c>
      <c r="BA23" s="145">
        <f t="shared" si="3"/>
        <v>0</v>
      </c>
      <c r="BB23" s="145">
        <f t="shared" si="4"/>
        <v>0</v>
      </c>
      <c r="BC23" s="145">
        <f t="shared" si="5"/>
        <v>0</v>
      </c>
      <c r="BD23" s="145">
        <f t="shared" si="6"/>
        <v>0</v>
      </c>
      <c r="BE23" s="145">
        <f t="shared" si="7"/>
        <v>0</v>
      </c>
      <c r="CA23" s="170">
        <v>12</v>
      </c>
      <c r="CB23" s="170">
        <v>0</v>
      </c>
    </row>
    <row r="24" spans="1:80" ht="16.5" customHeight="1">
      <c r="A24" s="171">
        <v>17</v>
      </c>
      <c r="B24" s="172"/>
      <c r="C24" s="173" t="s">
        <v>110</v>
      </c>
      <c r="D24" s="174" t="s">
        <v>111</v>
      </c>
      <c r="E24" s="175">
        <v>30</v>
      </c>
      <c r="F24" s="198">
        <v>0</v>
      </c>
      <c r="G24" s="176">
        <f t="shared" si="8"/>
        <v>0</v>
      </c>
      <c r="H24" s="177">
        <v>0</v>
      </c>
      <c r="I24" s="178">
        <f t="shared" si="1"/>
        <v>0</v>
      </c>
      <c r="J24" s="177"/>
      <c r="K24" s="178">
        <f t="shared" si="2"/>
        <v>0</v>
      </c>
      <c r="O24" s="170">
        <v>2</v>
      </c>
      <c r="AA24" s="145">
        <v>12</v>
      </c>
      <c r="AB24" s="145">
        <v>0</v>
      </c>
      <c r="AC24" s="145">
        <v>17</v>
      </c>
      <c r="AZ24" s="145">
        <v>2</v>
      </c>
      <c r="BA24" s="145">
        <f t="shared" si="3"/>
        <v>0</v>
      </c>
      <c r="BB24" s="145">
        <f t="shared" si="4"/>
        <v>0</v>
      </c>
      <c r="BC24" s="145">
        <f t="shared" si="5"/>
        <v>0</v>
      </c>
      <c r="BD24" s="145">
        <f t="shared" si="6"/>
        <v>0</v>
      </c>
      <c r="BE24" s="145">
        <f t="shared" si="7"/>
        <v>0</v>
      </c>
      <c r="CA24" s="170">
        <v>12</v>
      </c>
      <c r="CB24" s="170">
        <v>0</v>
      </c>
    </row>
    <row r="25" spans="1:80" ht="15" customHeight="1">
      <c r="A25" s="171">
        <v>18</v>
      </c>
      <c r="B25" s="172"/>
      <c r="C25" s="173" t="s">
        <v>112</v>
      </c>
      <c r="D25" s="174" t="s">
        <v>111</v>
      </c>
      <c r="E25" s="175">
        <v>30</v>
      </c>
      <c r="F25" s="198">
        <v>0</v>
      </c>
      <c r="G25" s="176">
        <f t="shared" si="8"/>
        <v>0</v>
      </c>
      <c r="H25" s="177">
        <v>0</v>
      </c>
      <c r="I25" s="178">
        <f t="shared" si="1"/>
        <v>0</v>
      </c>
      <c r="J25" s="177"/>
      <c r="K25" s="178">
        <f t="shared" si="2"/>
        <v>0</v>
      </c>
      <c r="O25" s="170">
        <v>2</v>
      </c>
      <c r="AA25" s="145">
        <v>12</v>
      </c>
      <c r="AB25" s="145">
        <v>0</v>
      </c>
      <c r="AC25" s="145">
        <v>18</v>
      </c>
      <c r="AZ25" s="145">
        <v>2</v>
      </c>
      <c r="BA25" s="145">
        <f t="shared" si="3"/>
        <v>0</v>
      </c>
      <c r="BB25" s="145">
        <f t="shared" si="4"/>
        <v>0</v>
      </c>
      <c r="BC25" s="145">
        <f t="shared" si="5"/>
        <v>0</v>
      </c>
      <c r="BD25" s="145">
        <f t="shared" si="6"/>
        <v>0</v>
      </c>
      <c r="BE25" s="145">
        <f t="shared" si="7"/>
        <v>0</v>
      </c>
      <c r="CA25" s="170">
        <v>12</v>
      </c>
      <c r="CB25" s="170">
        <v>0</v>
      </c>
    </row>
    <row r="26" spans="1:80" ht="33.75">
      <c r="A26" s="171">
        <v>19</v>
      </c>
      <c r="B26" s="172" t="s">
        <v>84</v>
      </c>
      <c r="C26" s="173" t="s">
        <v>152</v>
      </c>
      <c r="D26" s="174"/>
      <c r="E26" s="175"/>
      <c r="F26" s="175"/>
      <c r="G26" s="176"/>
      <c r="H26" s="177">
        <v>0</v>
      </c>
      <c r="I26" s="178">
        <f t="shared" si="1"/>
        <v>0</v>
      </c>
      <c r="J26" s="177"/>
      <c r="K26" s="178">
        <f t="shared" si="2"/>
        <v>0</v>
      </c>
      <c r="O26" s="170">
        <v>2</v>
      </c>
      <c r="AA26" s="145">
        <v>12</v>
      </c>
      <c r="AB26" s="145">
        <v>0</v>
      </c>
      <c r="AC26" s="145">
        <v>19</v>
      </c>
      <c r="AZ26" s="145">
        <v>2</v>
      </c>
      <c r="BA26" s="145">
        <f t="shared" si="3"/>
        <v>0</v>
      </c>
      <c r="BB26" s="145">
        <f t="shared" si="4"/>
        <v>0</v>
      </c>
      <c r="BC26" s="145">
        <f t="shared" si="5"/>
        <v>0</v>
      </c>
      <c r="BD26" s="145">
        <f t="shared" si="6"/>
        <v>0</v>
      </c>
      <c r="BE26" s="145">
        <f t="shared" si="7"/>
        <v>0</v>
      </c>
      <c r="CA26" s="170">
        <v>12</v>
      </c>
      <c r="CB26" s="170">
        <v>0</v>
      </c>
    </row>
    <row r="27" spans="1:80" ht="16.5" customHeight="1">
      <c r="A27" s="171">
        <v>20</v>
      </c>
      <c r="B27" s="172"/>
      <c r="C27" s="173" t="s">
        <v>100</v>
      </c>
      <c r="D27" s="174" t="s">
        <v>94</v>
      </c>
      <c r="E27" s="175">
        <v>4</v>
      </c>
      <c r="F27" s="198">
        <v>0</v>
      </c>
      <c r="G27" s="176">
        <f aca="true" t="shared" si="9" ref="G27:G35">E27*F27</f>
        <v>0</v>
      </c>
      <c r="H27" s="177">
        <v>0</v>
      </c>
      <c r="I27" s="178">
        <f t="shared" si="1"/>
        <v>0</v>
      </c>
      <c r="J27" s="177"/>
      <c r="K27" s="178">
        <f t="shared" si="2"/>
        <v>0</v>
      </c>
      <c r="O27" s="170">
        <v>2</v>
      </c>
      <c r="AA27" s="145">
        <v>12</v>
      </c>
      <c r="AB27" s="145">
        <v>0</v>
      </c>
      <c r="AC27" s="145">
        <v>20</v>
      </c>
      <c r="AZ27" s="145">
        <v>2</v>
      </c>
      <c r="BA27" s="145">
        <f t="shared" si="3"/>
        <v>0</v>
      </c>
      <c r="BB27" s="145">
        <f t="shared" si="4"/>
        <v>0</v>
      </c>
      <c r="BC27" s="145">
        <f t="shared" si="5"/>
        <v>0</v>
      </c>
      <c r="BD27" s="145">
        <f t="shared" si="6"/>
        <v>0</v>
      </c>
      <c r="BE27" s="145">
        <f t="shared" si="7"/>
        <v>0</v>
      </c>
      <c r="CA27" s="170">
        <v>12</v>
      </c>
      <c r="CB27" s="170">
        <v>0</v>
      </c>
    </row>
    <row r="28" spans="1:80" ht="18" customHeight="1">
      <c r="A28" s="171">
        <v>21</v>
      </c>
      <c r="B28" s="172"/>
      <c r="C28" s="173" t="s">
        <v>113</v>
      </c>
      <c r="D28" s="174" t="s">
        <v>80</v>
      </c>
      <c r="E28" s="175">
        <v>16</v>
      </c>
      <c r="F28" s="198">
        <v>0</v>
      </c>
      <c r="G28" s="176">
        <f t="shared" si="9"/>
        <v>0</v>
      </c>
      <c r="H28" s="177">
        <v>0</v>
      </c>
      <c r="I28" s="178">
        <f t="shared" si="1"/>
        <v>0</v>
      </c>
      <c r="J28" s="177"/>
      <c r="K28" s="178">
        <f t="shared" si="2"/>
        <v>0</v>
      </c>
      <c r="O28" s="170">
        <v>2</v>
      </c>
      <c r="AA28" s="145">
        <v>12</v>
      </c>
      <c r="AB28" s="145">
        <v>0</v>
      </c>
      <c r="AC28" s="145">
        <v>21</v>
      </c>
      <c r="AZ28" s="145">
        <v>2</v>
      </c>
      <c r="BA28" s="145">
        <f t="shared" si="3"/>
        <v>0</v>
      </c>
      <c r="BB28" s="145">
        <f t="shared" si="4"/>
        <v>0</v>
      </c>
      <c r="BC28" s="145">
        <f t="shared" si="5"/>
        <v>0</v>
      </c>
      <c r="BD28" s="145">
        <f t="shared" si="6"/>
        <v>0</v>
      </c>
      <c r="BE28" s="145">
        <f t="shared" si="7"/>
        <v>0</v>
      </c>
      <c r="CA28" s="170">
        <v>12</v>
      </c>
      <c r="CB28" s="170">
        <v>0</v>
      </c>
    </row>
    <row r="29" spans="1:80" ht="12.75" customHeight="1">
      <c r="A29" s="171">
        <v>22</v>
      </c>
      <c r="B29" s="172"/>
      <c r="C29" s="173" t="s">
        <v>114</v>
      </c>
      <c r="D29" s="174" t="s">
        <v>78</v>
      </c>
      <c r="E29" s="175">
        <v>1</v>
      </c>
      <c r="F29" s="198">
        <v>0</v>
      </c>
      <c r="G29" s="176">
        <f t="shared" si="9"/>
        <v>0</v>
      </c>
      <c r="H29" s="177">
        <v>0</v>
      </c>
      <c r="I29" s="178">
        <f t="shared" si="1"/>
        <v>0</v>
      </c>
      <c r="J29" s="177"/>
      <c r="K29" s="178">
        <f t="shared" si="2"/>
        <v>0</v>
      </c>
      <c r="O29" s="170">
        <v>2</v>
      </c>
      <c r="AA29" s="145">
        <v>12</v>
      </c>
      <c r="AB29" s="145">
        <v>0</v>
      </c>
      <c r="AC29" s="145">
        <v>22</v>
      </c>
      <c r="AZ29" s="145">
        <v>2</v>
      </c>
      <c r="BA29" s="145">
        <f t="shared" si="3"/>
        <v>0</v>
      </c>
      <c r="BB29" s="145">
        <f t="shared" si="4"/>
        <v>0</v>
      </c>
      <c r="BC29" s="145">
        <f t="shared" si="5"/>
        <v>0</v>
      </c>
      <c r="BD29" s="145">
        <f t="shared" si="6"/>
        <v>0</v>
      </c>
      <c r="BE29" s="145">
        <f t="shared" si="7"/>
        <v>0</v>
      </c>
      <c r="CA29" s="170">
        <v>12</v>
      </c>
      <c r="CB29" s="170">
        <v>0</v>
      </c>
    </row>
    <row r="30" spans="1:80" ht="15" customHeight="1">
      <c r="A30" s="171">
        <v>23</v>
      </c>
      <c r="B30" s="172" t="s">
        <v>0</v>
      </c>
      <c r="C30" s="173" t="s">
        <v>115</v>
      </c>
      <c r="D30" s="174" t="s">
        <v>78</v>
      </c>
      <c r="E30" s="175">
        <v>1</v>
      </c>
      <c r="F30" s="198">
        <v>0</v>
      </c>
      <c r="G30" s="176">
        <f t="shared" si="9"/>
        <v>0</v>
      </c>
      <c r="H30" s="177">
        <v>0</v>
      </c>
      <c r="I30" s="178">
        <f t="shared" si="1"/>
        <v>0</v>
      </c>
      <c r="J30" s="177"/>
      <c r="K30" s="178">
        <f t="shared" si="2"/>
        <v>0</v>
      </c>
      <c r="O30" s="170">
        <v>2</v>
      </c>
      <c r="AA30" s="145">
        <v>12</v>
      </c>
      <c r="AB30" s="145">
        <v>0</v>
      </c>
      <c r="AC30" s="145">
        <v>23</v>
      </c>
      <c r="AZ30" s="145">
        <v>2</v>
      </c>
      <c r="BA30" s="145">
        <f t="shared" si="3"/>
        <v>0</v>
      </c>
      <c r="BB30" s="145">
        <f t="shared" si="4"/>
        <v>0</v>
      </c>
      <c r="BC30" s="145">
        <f t="shared" si="5"/>
        <v>0</v>
      </c>
      <c r="BD30" s="145">
        <f t="shared" si="6"/>
        <v>0</v>
      </c>
      <c r="BE30" s="145">
        <f t="shared" si="7"/>
        <v>0</v>
      </c>
      <c r="CA30" s="170">
        <v>12</v>
      </c>
      <c r="CB30" s="170">
        <v>0</v>
      </c>
    </row>
    <row r="31" spans="1:80" ht="24.75" customHeight="1">
      <c r="A31" s="171">
        <v>24</v>
      </c>
      <c r="B31" s="172"/>
      <c r="C31" s="173" t="s">
        <v>116</v>
      </c>
      <c r="D31" s="174" t="s">
        <v>117</v>
      </c>
      <c r="E31" s="175">
        <v>2</v>
      </c>
      <c r="F31" s="198">
        <v>0</v>
      </c>
      <c r="G31" s="176">
        <f t="shared" si="9"/>
        <v>0</v>
      </c>
      <c r="H31" s="177">
        <v>0</v>
      </c>
      <c r="I31" s="178">
        <f t="shared" si="1"/>
        <v>0</v>
      </c>
      <c r="J31" s="177"/>
      <c r="K31" s="178">
        <f t="shared" si="2"/>
        <v>0</v>
      </c>
      <c r="O31" s="170">
        <v>2</v>
      </c>
      <c r="AA31" s="145">
        <v>12</v>
      </c>
      <c r="AB31" s="145">
        <v>0</v>
      </c>
      <c r="AC31" s="145">
        <v>24</v>
      </c>
      <c r="AZ31" s="145">
        <v>2</v>
      </c>
      <c r="BA31" s="145">
        <f t="shared" si="3"/>
        <v>0</v>
      </c>
      <c r="BB31" s="145">
        <f t="shared" si="4"/>
        <v>0</v>
      </c>
      <c r="BC31" s="145">
        <f t="shared" si="5"/>
        <v>0</v>
      </c>
      <c r="BD31" s="145">
        <f t="shared" si="6"/>
        <v>0</v>
      </c>
      <c r="BE31" s="145">
        <f t="shared" si="7"/>
        <v>0</v>
      </c>
      <c r="CA31" s="170">
        <v>12</v>
      </c>
      <c r="CB31" s="170">
        <v>0</v>
      </c>
    </row>
    <row r="32" spans="1:80" ht="24.75" customHeight="1">
      <c r="A32" s="171">
        <v>15</v>
      </c>
      <c r="B32" s="172" t="s">
        <v>131</v>
      </c>
      <c r="C32" s="197" t="s">
        <v>133</v>
      </c>
      <c r="D32" s="174" t="s">
        <v>80</v>
      </c>
      <c r="E32" s="175">
        <v>16</v>
      </c>
      <c r="F32" s="198">
        <v>0</v>
      </c>
      <c r="G32" s="176">
        <f t="shared" si="9"/>
        <v>0</v>
      </c>
      <c r="H32" s="177">
        <v>0</v>
      </c>
      <c r="I32" s="178">
        <f t="shared" si="1"/>
        <v>0</v>
      </c>
      <c r="J32" s="177"/>
      <c r="K32" s="178">
        <f t="shared" si="2"/>
        <v>0</v>
      </c>
      <c r="O32" s="170">
        <v>2</v>
      </c>
      <c r="AA32" s="145">
        <v>12</v>
      </c>
      <c r="AB32" s="145">
        <v>0</v>
      </c>
      <c r="AC32" s="145">
        <v>25</v>
      </c>
      <c r="AZ32" s="145">
        <v>2</v>
      </c>
      <c r="BA32" s="145">
        <f t="shared" si="3"/>
        <v>0</v>
      </c>
      <c r="BB32" s="145">
        <f t="shared" si="4"/>
        <v>0</v>
      </c>
      <c r="BC32" s="145">
        <f t="shared" si="5"/>
        <v>0</v>
      </c>
      <c r="BD32" s="145">
        <f t="shared" si="6"/>
        <v>0</v>
      </c>
      <c r="BE32" s="145">
        <f t="shared" si="7"/>
        <v>0</v>
      </c>
      <c r="CA32" s="170">
        <v>12</v>
      </c>
      <c r="CB32" s="170">
        <v>0</v>
      </c>
    </row>
    <row r="33" spans="1:80" ht="24.75" customHeight="1">
      <c r="A33" s="171">
        <v>16</v>
      </c>
      <c r="B33" s="172"/>
      <c r="C33" s="197" t="s">
        <v>155</v>
      </c>
      <c r="D33" s="174" t="s">
        <v>78</v>
      </c>
      <c r="E33" s="175">
        <v>2</v>
      </c>
      <c r="F33" s="198">
        <v>0</v>
      </c>
      <c r="G33" s="176">
        <f t="shared" si="9"/>
        <v>0</v>
      </c>
      <c r="H33" s="177">
        <v>0</v>
      </c>
      <c r="I33" s="178">
        <f t="shared" si="1"/>
        <v>0</v>
      </c>
      <c r="J33" s="177"/>
      <c r="K33" s="178">
        <f t="shared" si="2"/>
        <v>0</v>
      </c>
      <c r="O33" s="170">
        <v>2</v>
      </c>
      <c r="AA33" s="145">
        <v>12</v>
      </c>
      <c r="AB33" s="145">
        <v>0</v>
      </c>
      <c r="AC33" s="145">
        <v>26</v>
      </c>
      <c r="AZ33" s="145">
        <v>2</v>
      </c>
      <c r="BA33" s="145">
        <f t="shared" si="3"/>
        <v>0</v>
      </c>
      <c r="BB33" s="145">
        <f t="shared" si="4"/>
        <v>0</v>
      </c>
      <c r="BC33" s="145">
        <f t="shared" si="5"/>
        <v>0</v>
      </c>
      <c r="BD33" s="145">
        <f t="shared" si="6"/>
        <v>0</v>
      </c>
      <c r="BE33" s="145">
        <f t="shared" si="7"/>
        <v>0</v>
      </c>
      <c r="CA33" s="170">
        <v>12</v>
      </c>
      <c r="CB33" s="170">
        <v>0</v>
      </c>
    </row>
    <row r="34" spans="1:57" ht="15.75" customHeight="1">
      <c r="A34" s="171">
        <v>17</v>
      </c>
      <c r="B34" s="172"/>
      <c r="C34" s="173" t="s">
        <v>134</v>
      </c>
      <c r="D34" s="174" t="s">
        <v>78</v>
      </c>
      <c r="E34" s="175">
        <v>1</v>
      </c>
      <c r="F34" s="198">
        <v>0</v>
      </c>
      <c r="G34" s="176">
        <f t="shared" si="9"/>
        <v>0</v>
      </c>
      <c r="H34" s="186"/>
      <c r="I34" s="187" t="e">
        <f>SUM(I7:I33)</f>
        <v>#VALUE!</v>
      </c>
      <c r="J34" s="186"/>
      <c r="K34" s="187" t="e">
        <f>SUM(K7:K33)</f>
        <v>#VALUE!</v>
      </c>
      <c r="O34" s="170">
        <v>4</v>
      </c>
      <c r="BA34" s="188">
        <f>SUM(BA7:BA33)</f>
        <v>0</v>
      </c>
      <c r="BB34" s="188">
        <f>SUM(BB7:BB33)</f>
        <v>0</v>
      </c>
      <c r="BC34" s="188">
        <f>SUM(BC7:BC33)</f>
        <v>0</v>
      </c>
      <c r="BD34" s="188">
        <f>SUM(BD7:BD33)</f>
        <v>0</v>
      </c>
      <c r="BE34" s="188">
        <f>SUM(BE7:BE33)</f>
        <v>0</v>
      </c>
    </row>
    <row r="35" spans="1:7" ht="27" customHeight="1">
      <c r="A35" s="171">
        <v>18</v>
      </c>
      <c r="B35" s="172"/>
      <c r="C35" s="173" t="s">
        <v>135</v>
      </c>
      <c r="D35" s="174" t="s">
        <v>80</v>
      </c>
      <c r="E35" s="175">
        <v>14</v>
      </c>
      <c r="F35" s="198">
        <v>0</v>
      </c>
      <c r="G35" s="176">
        <f t="shared" si="9"/>
        <v>0</v>
      </c>
    </row>
    <row r="36" spans="1:7" ht="15" customHeight="1">
      <c r="A36" s="179"/>
      <c r="B36" s="180" t="s">
        <v>79</v>
      </c>
      <c r="C36" s="181" t="s">
        <v>118</v>
      </c>
      <c r="D36" s="182"/>
      <c r="E36" s="183"/>
      <c r="F36" s="184"/>
      <c r="G36" s="185">
        <f>SUM(G8:G35)</f>
        <v>0</v>
      </c>
    </row>
    <row r="37" spans="1:7" ht="15" customHeight="1">
      <c r="A37" s="160" t="s">
        <v>76</v>
      </c>
      <c r="B37" s="161" t="s">
        <v>104</v>
      </c>
      <c r="C37" s="162" t="s">
        <v>89</v>
      </c>
      <c r="D37" s="163"/>
      <c r="E37" s="164"/>
      <c r="F37" s="164"/>
      <c r="G37" s="165"/>
    </row>
    <row r="38" spans="1:7" ht="33.75">
      <c r="A38" s="171">
        <v>1</v>
      </c>
      <c r="B38" s="172" t="s">
        <v>77</v>
      </c>
      <c r="C38" s="173" t="s">
        <v>153</v>
      </c>
      <c r="D38" s="174"/>
      <c r="E38" s="175">
        <v>0</v>
      </c>
      <c r="F38" s="175">
        <v>0</v>
      </c>
      <c r="G38" s="176">
        <f>E38*F38</f>
        <v>0</v>
      </c>
    </row>
    <row r="39" spans="1:7" ht="15" customHeight="1">
      <c r="A39" s="171">
        <v>2</v>
      </c>
      <c r="B39" s="172"/>
      <c r="C39" s="197" t="s">
        <v>146</v>
      </c>
      <c r="D39" s="174" t="s">
        <v>80</v>
      </c>
      <c r="E39" s="175">
        <v>5</v>
      </c>
      <c r="F39" s="198">
        <v>0</v>
      </c>
      <c r="G39" s="176">
        <f>E39*F39</f>
        <v>0</v>
      </c>
    </row>
    <row r="40" spans="1:7" ht="15" customHeight="1">
      <c r="A40" s="171">
        <v>3</v>
      </c>
      <c r="B40" s="172"/>
      <c r="C40" s="197" t="s">
        <v>149</v>
      </c>
      <c r="D40" s="174" t="s">
        <v>80</v>
      </c>
      <c r="E40" s="175">
        <v>17</v>
      </c>
      <c r="F40" s="198">
        <v>0</v>
      </c>
      <c r="G40" s="176">
        <f>E40*F40</f>
        <v>0</v>
      </c>
    </row>
    <row r="41" spans="1:7" ht="14.25" customHeight="1">
      <c r="A41" s="171">
        <v>4</v>
      </c>
      <c r="B41" s="172"/>
      <c r="C41" s="197" t="s">
        <v>145</v>
      </c>
      <c r="D41" s="174" t="s">
        <v>80</v>
      </c>
      <c r="E41" s="175">
        <v>5</v>
      </c>
      <c r="F41" s="198">
        <v>0</v>
      </c>
      <c r="G41" s="176">
        <f>E41*F41</f>
        <v>0</v>
      </c>
    </row>
    <row r="42" spans="1:7" ht="15" customHeight="1">
      <c r="A42" s="171">
        <v>5</v>
      </c>
      <c r="B42" s="172"/>
      <c r="C42" s="197" t="s">
        <v>119</v>
      </c>
      <c r="D42" s="174" t="s">
        <v>78</v>
      </c>
      <c r="E42" s="175">
        <v>1</v>
      </c>
      <c r="F42" s="198">
        <v>0</v>
      </c>
      <c r="G42" s="176">
        <f>E42*F42</f>
        <v>0</v>
      </c>
    </row>
    <row r="43" spans="1:7" ht="14.25" customHeight="1">
      <c r="A43" s="171">
        <v>6</v>
      </c>
      <c r="B43" s="172"/>
      <c r="C43" s="197" t="s">
        <v>144</v>
      </c>
      <c r="D43" s="174" t="s">
        <v>78</v>
      </c>
      <c r="E43" s="175">
        <v>1</v>
      </c>
      <c r="F43" s="198">
        <v>0</v>
      </c>
      <c r="G43" s="176">
        <f aca="true" t="shared" si="10" ref="G43:G76">E43*F43</f>
        <v>0</v>
      </c>
    </row>
    <row r="44" spans="1:7" ht="14.25" customHeight="1">
      <c r="A44" s="171">
        <v>7</v>
      </c>
      <c r="B44" s="172"/>
      <c r="C44" s="197" t="s">
        <v>120</v>
      </c>
      <c r="D44" s="174" t="s">
        <v>78</v>
      </c>
      <c r="E44" s="175">
        <v>1</v>
      </c>
      <c r="F44" s="198">
        <v>0</v>
      </c>
      <c r="G44" s="176">
        <f t="shared" si="10"/>
        <v>0</v>
      </c>
    </row>
    <row r="45" spans="1:7" ht="14.25" customHeight="1">
      <c r="A45" s="171">
        <v>8</v>
      </c>
      <c r="B45" s="172"/>
      <c r="C45" s="197" t="s">
        <v>121</v>
      </c>
      <c r="D45" s="174" t="s">
        <v>78</v>
      </c>
      <c r="E45" s="175">
        <v>1</v>
      </c>
      <c r="F45" s="198">
        <v>0</v>
      </c>
      <c r="G45" s="176">
        <f t="shared" si="10"/>
        <v>0</v>
      </c>
    </row>
    <row r="46" spans="1:7" ht="33.75">
      <c r="A46" s="171">
        <v>9</v>
      </c>
      <c r="B46" s="172"/>
      <c r="C46" s="173" t="s">
        <v>154</v>
      </c>
      <c r="D46" s="174"/>
      <c r="E46" s="175">
        <v>0</v>
      </c>
      <c r="F46" s="175">
        <v>0</v>
      </c>
      <c r="G46" s="176">
        <f t="shared" si="10"/>
        <v>0</v>
      </c>
    </row>
    <row r="47" spans="1:7" ht="15" customHeight="1">
      <c r="A47" s="171">
        <v>10</v>
      </c>
      <c r="B47" s="172"/>
      <c r="C47" s="197" t="s">
        <v>150</v>
      </c>
      <c r="D47" s="174" t="s">
        <v>80</v>
      </c>
      <c r="E47" s="175">
        <v>11</v>
      </c>
      <c r="F47" s="198">
        <v>0</v>
      </c>
      <c r="G47" s="176">
        <f t="shared" si="10"/>
        <v>0</v>
      </c>
    </row>
    <row r="48" spans="1:7" ht="15" customHeight="1">
      <c r="A48" s="171">
        <v>11</v>
      </c>
      <c r="B48" s="172"/>
      <c r="C48" s="197" t="s">
        <v>149</v>
      </c>
      <c r="D48" s="174" t="s">
        <v>80</v>
      </c>
      <c r="E48" s="175">
        <v>1</v>
      </c>
      <c r="F48" s="198">
        <v>0</v>
      </c>
      <c r="G48" s="176">
        <f t="shared" si="10"/>
        <v>0</v>
      </c>
    </row>
    <row r="49" spans="1:7" ht="17.25" customHeight="1">
      <c r="A49" s="171">
        <v>12</v>
      </c>
      <c r="B49" s="172"/>
      <c r="C49" s="197" t="s">
        <v>122</v>
      </c>
      <c r="D49" s="174" t="s">
        <v>78</v>
      </c>
      <c r="E49" s="175">
        <v>3</v>
      </c>
      <c r="F49" s="198">
        <v>0</v>
      </c>
      <c r="G49" s="176">
        <f t="shared" si="10"/>
        <v>0</v>
      </c>
    </row>
    <row r="50" spans="1:7" ht="15" customHeight="1">
      <c r="A50" s="171">
        <v>13</v>
      </c>
      <c r="B50" s="172"/>
      <c r="C50" s="197" t="s">
        <v>124</v>
      </c>
      <c r="D50" s="174" t="s">
        <v>78</v>
      </c>
      <c r="E50" s="175">
        <v>2</v>
      </c>
      <c r="F50" s="198">
        <v>0</v>
      </c>
      <c r="G50" s="176">
        <f t="shared" si="10"/>
        <v>0</v>
      </c>
    </row>
    <row r="51" spans="1:7" ht="15" customHeight="1">
      <c r="A51" s="171">
        <v>14</v>
      </c>
      <c r="B51" s="172"/>
      <c r="C51" s="197" t="s">
        <v>123</v>
      </c>
      <c r="D51" s="174" t="s">
        <v>78</v>
      </c>
      <c r="E51" s="175">
        <v>1</v>
      </c>
      <c r="F51" s="198">
        <v>0</v>
      </c>
      <c r="G51" s="176">
        <f t="shared" si="10"/>
        <v>0</v>
      </c>
    </row>
    <row r="52" spans="1:7" ht="22.5">
      <c r="A52" s="171">
        <v>15</v>
      </c>
      <c r="B52" s="172" t="s">
        <v>85</v>
      </c>
      <c r="C52" s="197" t="s">
        <v>125</v>
      </c>
      <c r="D52" s="174" t="s">
        <v>78</v>
      </c>
      <c r="E52" s="175">
        <v>5</v>
      </c>
      <c r="F52" s="198">
        <v>0</v>
      </c>
      <c r="G52" s="176">
        <f t="shared" si="10"/>
        <v>0</v>
      </c>
    </row>
    <row r="53" spans="1:7" ht="15.75" customHeight="1">
      <c r="A53" s="171">
        <v>16</v>
      </c>
      <c r="B53" s="172"/>
      <c r="C53" s="173" t="s">
        <v>81</v>
      </c>
      <c r="D53" s="174" t="s">
        <v>88</v>
      </c>
      <c r="E53" s="175">
        <v>1</v>
      </c>
      <c r="F53" s="198">
        <v>0</v>
      </c>
      <c r="G53" s="176">
        <f t="shared" si="10"/>
        <v>0</v>
      </c>
    </row>
    <row r="54" spans="1:7" ht="26.25" customHeight="1">
      <c r="A54" s="171">
        <v>17</v>
      </c>
      <c r="B54" s="172"/>
      <c r="C54" s="173" t="s">
        <v>86</v>
      </c>
      <c r="D54" s="174" t="s">
        <v>78</v>
      </c>
      <c r="E54" s="175">
        <v>1</v>
      </c>
      <c r="F54" s="198">
        <v>0</v>
      </c>
      <c r="G54" s="176">
        <f t="shared" si="10"/>
        <v>0</v>
      </c>
    </row>
    <row r="55" spans="1:7" ht="15.75" customHeight="1">
      <c r="A55" s="171">
        <v>18</v>
      </c>
      <c r="B55" s="172"/>
      <c r="C55" s="173" t="s">
        <v>82</v>
      </c>
      <c r="D55" s="174" t="s">
        <v>78</v>
      </c>
      <c r="E55" s="175">
        <v>1</v>
      </c>
      <c r="F55" s="198">
        <v>0</v>
      </c>
      <c r="G55" s="176">
        <f t="shared" si="10"/>
        <v>0</v>
      </c>
    </row>
    <row r="56" spans="1:7" ht="27.75" customHeight="1">
      <c r="A56" s="171">
        <v>19</v>
      </c>
      <c r="B56" s="172" t="s">
        <v>83</v>
      </c>
      <c r="C56" s="173" t="s">
        <v>126</v>
      </c>
      <c r="D56" s="174" t="s">
        <v>111</v>
      </c>
      <c r="E56" s="175">
        <v>22</v>
      </c>
      <c r="F56" s="198"/>
      <c r="G56" s="176">
        <f t="shared" si="10"/>
        <v>0</v>
      </c>
    </row>
    <row r="57" spans="1:7" ht="25.5" customHeight="1">
      <c r="A57" s="171">
        <v>20</v>
      </c>
      <c r="B57" s="172"/>
      <c r="C57" s="173" t="s">
        <v>143</v>
      </c>
      <c r="D57" s="174" t="s">
        <v>78</v>
      </c>
      <c r="E57" s="175">
        <v>1</v>
      </c>
      <c r="F57" s="198">
        <v>0</v>
      </c>
      <c r="G57" s="176">
        <f t="shared" si="10"/>
        <v>0</v>
      </c>
    </row>
    <row r="58" spans="1:7" ht="15" customHeight="1">
      <c r="A58" s="171">
        <v>21</v>
      </c>
      <c r="B58" s="172"/>
      <c r="C58" s="173" t="s">
        <v>95</v>
      </c>
      <c r="D58" s="174" t="s">
        <v>94</v>
      </c>
      <c r="E58" s="175">
        <v>18</v>
      </c>
      <c r="F58" s="198">
        <v>0</v>
      </c>
      <c r="G58" s="176">
        <f t="shared" si="10"/>
        <v>0</v>
      </c>
    </row>
    <row r="59" spans="1:7" ht="14.25" customHeight="1">
      <c r="A59" s="171">
        <v>22</v>
      </c>
      <c r="B59" s="172"/>
      <c r="C59" s="173" t="s">
        <v>127</v>
      </c>
      <c r="D59" s="174" t="s">
        <v>94</v>
      </c>
      <c r="E59" s="175">
        <v>3</v>
      </c>
      <c r="F59" s="198">
        <v>0</v>
      </c>
      <c r="G59" s="176">
        <f t="shared" si="10"/>
        <v>0</v>
      </c>
    </row>
    <row r="60" spans="1:7" ht="12.75">
      <c r="A60" s="171">
        <v>23</v>
      </c>
      <c r="B60" s="172"/>
      <c r="C60" s="173" t="s">
        <v>96</v>
      </c>
      <c r="D60" s="174" t="s">
        <v>94</v>
      </c>
      <c r="E60" s="175">
        <v>3</v>
      </c>
      <c r="F60" s="198">
        <v>0</v>
      </c>
      <c r="G60" s="176">
        <f t="shared" si="10"/>
        <v>0</v>
      </c>
    </row>
    <row r="61" spans="1:7" ht="15.75" customHeight="1">
      <c r="A61" s="171">
        <v>24</v>
      </c>
      <c r="B61" s="172"/>
      <c r="C61" s="173" t="s">
        <v>97</v>
      </c>
      <c r="D61" s="174" t="s">
        <v>94</v>
      </c>
      <c r="E61" s="175">
        <v>3</v>
      </c>
      <c r="F61" s="198">
        <v>0</v>
      </c>
      <c r="G61" s="176">
        <f t="shared" si="10"/>
        <v>0</v>
      </c>
    </row>
    <row r="62" spans="1:7" ht="12.75">
      <c r="A62" s="171">
        <v>25</v>
      </c>
      <c r="B62" s="172"/>
      <c r="C62" s="173" t="s">
        <v>98</v>
      </c>
      <c r="D62" s="174" t="s">
        <v>94</v>
      </c>
      <c r="E62" s="175">
        <v>3</v>
      </c>
      <c r="F62" s="198">
        <v>0</v>
      </c>
      <c r="G62" s="176">
        <f t="shared" si="10"/>
        <v>0</v>
      </c>
    </row>
    <row r="63" spans="1:7" ht="13.5" customHeight="1">
      <c r="A63" s="171">
        <v>26</v>
      </c>
      <c r="B63" s="172"/>
      <c r="C63" s="173" t="s">
        <v>99</v>
      </c>
      <c r="D63" s="174" t="s">
        <v>94</v>
      </c>
      <c r="E63" s="175">
        <v>15</v>
      </c>
      <c r="F63" s="198">
        <v>0</v>
      </c>
      <c r="G63" s="176">
        <f t="shared" si="10"/>
        <v>0</v>
      </c>
    </row>
    <row r="64" spans="1:7" ht="24" customHeight="1">
      <c r="A64" s="171">
        <v>27</v>
      </c>
      <c r="B64" s="172"/>
      <c r="C64" s="173" t="s">
        <v>128</v>
      </c>
      <c r="D64" s="174" t="s">
        <v>94</v>
      </c>
      <c r="E64" s="175">
        <v>3</v>
      </c>
      <c r="F64" s="198">
        <v>0</v>
      </c>
      <c r="G64" s="176">
        <f t="shared" si="10"/>
        <v>0</v>
      </c>
    </row>
    <row r="65" spans="1:7" ht="15.75" customHeight="1">
      <c r="A65" s="171">
        <v>28</v>
      </c>
      <c r="B65" s="172" t="s">
        <v>84</v>
      </c>
      <c r="C65" s="173" t="s">
        <v>101</v>
      </c>
      <c r="D65" s="174" t="s">
        <v>88</v>
      </c>
      <c r="E65" s="175">
        <v>1</v>
      </c>
      <c r="F65" s="198">
        <v>0</v>
      </c>
      <c r="G65" s="176">
        <f t="shared" si="10"/>
        <v>0</v>
      </c>
    </row>
    <row r="66" spans="1:7" ht="22.5">
      <c r="A66" s="171">
        <v>29</v>
      </c>
      <c r="B66" s="172"/>
      <c r="C66" s="173" t="s">
        <v>86</v>
      </c>
      <c r="D66" s="174" t="s">
        <v>78</v>
      </c>
      <c r="E66" s="175">
        <v>1</v>
      </c>
      <c r="F66" s="198">
        <v>0</v>
      </c>
      <c r="G66" s="176">
        <f t="shared" si="10"/>
        <v>0</v>
      </c>
    </row>
    <row r="67" spans="1:7" ht="12.75">
      <c r="A67" s="171">
        <v>30</v>
      </c>
      <c r="B67" s="172"/>
      <c r="C67" s="173" t="s">
        <v>90</v>
      </c>
      <c r="D67" s="174" t="s">
        <v>78</v>
      </c>
      <c r="E67" s="175">
        <v>1</v>
      </c>
      <c r="F67" s="198">
        <v>0</v>
      </c>
      <c r="G67" s="176">
        <f t="shared" si="10"/>
        <v>0</v>
      </c>
    </row>
    <row r="68" spans="1:7" ht="24.75" customHeight="1">
      <c r="A68" s="171">
        <v>31</v>
      </c>
      <c r="B68" s="172" t="s">
        <v>131</v>
      </c>
      <c r="C68" s="173" t="s">
        <v>129</v>
      </c>
      <c r="D68" s="174" t="s">
        <v>80</v>
      </c>
      <c r="E68" s="175">
        <v>12</v>
      </c>
      <c r="F68" s="198">
        <v>0</v>
      </c>
      <c r="G68" s="176">
        <f t="shared" si="10"/>
        <v>0</v>
      </c>
    </row>
    <row r="69" spans="1:7" ht="22.5">
      <c r="A69" s="171">
        <v>32</v>
      </c>
      <c r="B69" s="172"/>
      <c r="C69" s="173" t="s">
        <v>132</v>
      </c>
      <c r="D69" s="174" t="s">
        <v>78</v>
      </c>
      <c r="E69" s="175">
        <v>2</v>
      </c>
      <c r="F69" s="198">
        <v>0</v>
      </c>
      <c r="G69" s="176">
        <f t="shared" si="10"/>
        <v>0</v>
      </c>
    </row>
    <row r="70" spans="1:7" ht="23.25" customHeight="1">
      <c r="A70" s="171">
        <v>33</v>
      </c>
      <c r="B70" s="172" t="s">
        <v>136</v>
      </c>
      <c r="C70" s="197" t="s">
        <v>137</v>
      </c>
      <c r="D70" s="174" t="s">
        <v>80</v>
      </c>
      <c r="E70" s="175">
        <v>27</v>
      </c>
      <c r="F70" s="198">
        <v>0</v>
      </c>
      <c r="G70" s="176">
        <f t="shared" si="10"/>
        <v>0</v>
      </c>
    </row>
    <row r="71" spans="1:7" ht="24.75" customHeight="1">
      <c r="A71" s="171">
        <v>34</v>
      </c>
      <c r="B71" s="172"/>
      <c r="C71" s="197" t="s">
        <v>138</v>
      </c>
      <c r="D71" s="174" t="s">
        <v>80</v>
      </c>
      <c r="E71" s="175">
        <v>12</v>
      </c>
      <c r="F71" s="198"/>
      <c r="G71" s="176">
        <f t="shared" si="10"/>
        <v>0</v>
      </c>
    </row>
    <row r="72" spans="1:7" ht="26.25" customHeight="1">
      <c r="A72" s="171">
        <v>35</v>
      </c>
      <c r="B72" s="172"/>
      <c r="C72" s="197" t="s">
        <v>139</v>
      </c>
      <c r="D72" s="174" t="s">
        <v>78</v>
      </c>
      <c r="E72" s="175">
        <v>5</v>
      </c>
      <c r="F72" s="198"/>
      <c r="G72" s="176">
        <f t="shared" si="10"/>
        <v>0</v>
      </c>
    </row>
    <row r="73" spans="1:7" ht="13.5" customHeight="1">
      <c r="A73" s="171">
        <v>36</v>
      </c>
      <c r="B73" s="172"/>
      <c r="C73" s="173" t="s">
        <v>140</v>
      </c>
      <c r="D73" s="174" t="s">
        <v>80</v>
      </c>
      <c r="E73" s="175">
        <v>40</v>
      </c>
      <c r="F73" s="198">
        <v>0</v>
      </c>
      <c r="G73" s="176">
        <f t="shared" si="10"/>
        <v>0</v>
      </c>
    </row>
    <row r="74" spans="1:7" ht="15.75" customHeight="1">
      <c r="A74" s="171">
        <v>37</v>
      </c>
      <c r="B74" s="172"/>
      <c r="C74" s="173" t="s">
        <v>134</v>
      </c>
      <c r="D74" s="174" t="s">
        <v>78</v>
      </c>
      <c r="E74" s="175">
        <v>1</v>
      </c>
      <c r="F74" s="198"/>
      <c r="G74" s="176">
        <f t="shared" si="10"/>
        <v>0</v>
      </c>
    </row>
    <row r="75" spans="1:7" ht="25.5" customHeight="1">
      <c r="A75" s="171">
        <v>38</v>
      </c>
      <c r="B75" s="172"/>
      <c r="C75" s="173" t="s">
        <v>141</v>
      </c>
      <c r="D75" s="174" t="s">
        <v>80</v>
      </c>
      <c r="E75" s="175">
        <v>27</v>
      </c>
      <c r="F75" s="198"/>
      <c r="G75" s="176">
        <f t="shared" si="10"/>
        <v>0</v>
      </c>
    </row>
    <row r="76" spans="1:7" ht="25.5" customHeight="1">
      <c r="A76" s="171">
        <v>39</v>
      </c>
      <c r="B76" s="172"/>
      <c r="C76" s="173" t="s">
        <v>142</v>
      </c>
      <c r="D76" s="174" t="s">
        <v>80</v>
      </c>
      <c r="E76" s="175">
        <v>12</v>
      </c>
      <c r="F76" s="198"/>
      <c r="G76" s="176">
        <f t="shared" si="10"/>
        <v>0</v>
      </c>
    </row>
    <row r="77" spans="1:7" ht="13.5" customHeight="1">
      <c r="A77" s="179"/>
      <c r="B77" s="180" t="s">
        <v>79</v>
      </c>
      <c r="C77" s="181" t="s">
        <v>130</v>
      </c>
      <c r="D77" s="182"/>
      <c r="E77" s="183"/>
      <c r="F77" s="184"/>
      <c r="G77" s="185">
        <f>SUM(G38:G76)</f>
        <v>0</v>
      </c>
    </row>
    <row r="78" ht="14.25" customHeight="1"/>
    <row r="79" ht="16.5" customHeight="1"/>
    <row r="80" ht="12" customHeight="1"/>
    <row r="81" ht="14.25" customHeight="1"/>
    <row r="82" ht="16.5" customHeight="1"/>
    <row r="83" ht="57.75" customHeight="1"/>
    <row r="90" ht="14.25" customHeight="1"/>
    <row r="91" ht="15.75" customHeight="1"/>
    <row r="92" ht="14.25" customHeight="1"/>
    <row r="93" ht="15" customHeight="1"/>
    <row r="94" ht="15.75" customHeight="1"/>
    <row r="95" ht="16.5" customHeight="1"/>
    <row r="96" ht="17.25" customHeight="1"/>
    <row r="97" ht="16.5" customHeight="1"/>
    <row r="98" ht="15.75" customHeight="1"/>
    <row r="99" ht="13.5" customHeight="1"/>
    <row r="100" ht="15.75" customHeight="1"/>
    <row r="101" ht="15" customHeight="1"/>
    <row r="102" ht="15" customHeight="1"/>
    <row r="103" ht="15" customHeight="1"/>
    <row r="104" ht="14.25" customHeight="1"/>
    <row r="105" ht="13.5" customHeight="1"/>
    <row r="106" ht="13.5" customHeight="1"/>
    <row r="107" ht="13.5" customHeight="1"/>
    <row r="108" ht="13.5" customHeight="1"/>
    <row r="109" ht="12" customHeight="1"/>
    <row r="110" ht="12.75" customHeight="1"/>
    <row r="111" ht="13.5" customHeight="1"/>
    <row r="112" ht="12.75" customHeight="1"/>
    <row r="113" spans="1:7" ht="11.25" customHeight="1">
      <c r="A113" s="171">
        <v>23</v>
      </c>
      <c r="B113" s="172"/>
      <c r="C113" s="173" t="s">
        <v>98</v>
      </c>
      <c r="D113" s="174" t="s">
        <v>94</v>
      </c>
      <c r="E113" s="175">
        <v>5</v>
      </c>
      <c r="F113" s="175">
        <v>150</v>
      </c>
      <c r="G113" s="176">
        <f aca="true" t="shared" si="11" ref="G113:G118">E113*F113</f>
        <v>750</v>
      </c>
    </row>
    <row r="114" spans="1:7" ht="12.75" customHeight="1">
      <c r="A114" s="171">
        <v>24</v>
      </c>
      <c r="B114" s="172"/>
      <c r="C114" s="173" t="s">
        <v>99</v>
      </c>
      <c r="D114" s="174" t="s">
        <v>94</v>
      </c>
      <c r="E114" s="175">
        <v>20</v>
      </c>
      <c r="F114" s="175">
        <v>350</v>
      </c>
      <c r="G114" s="176">
        <f t="shared" si="11"/>
        <v>7000</v>
      </c>
    </row>
    <row r="115" spans="1:7" ht="12" customHeight="1">
      <c r="A115" s="171">
        <v>25</v>
      </c>
      <c r="B115" s="172"/>
      <c r="C115" s="173" t="s">
        <v>100</v>
      </c>
      <c r="D115" s="174" t="s">
        <v>94</v>
      </c>
      <c r="E115" s="175">
        <v>21</v>
      </c>
      <c r="F115" s="175">
        <v>900</v>
      </c>
      <c r="G115" s="176">
        <f t="shared" si="11"/>
        <v>18900</v>
      </c>
    </row>
    <row r="116" spans="1:7" ht="12" customHeight="1">
      <c r="A116" s="171">
        <v>26</v>
      </c>
      <c r="B116" s="172" t="s">
        <v>84</v>
      </c>
      <c r="C116" s="173" t="s">
        <v>101</v>
      </c>
      <c r="D116" s="174" t="s">
        <v>88</v>
      </c>
      <c r="E116" s="175">
        <v>1</v>
      </c>
      <c r="F116" s="175">
        <v>2500</v>
      </c>
      <c r="G116" s="176">
        <f t="shared" si="11"/>
        <v>2500</v>
      </c>
    </row>
    <row r="117" spans="1:7" ht="11.25" customHeight="1">
      <c r="A117" s="171">
        <v>27</v>
      </c>
      <c r="B117" s="172"/>
      <c r="C117" s="173" t="s">
        <v>86</v>
      </c>
      <c r="D117" s="174" t="s">
        <v>78</v>
      </c>
      <c r="E117" s="175">
        <v>1</v>
      </c>
      <c r="F117" s="175">
        <v>3200</v>
      </c>
      <c r="G117" s="176">
        <f t="shared" si="11"/>
        <v>3200</v>
      </c>
    </row>
    <row r="118" spans="1:7" ht="14.25" customHeight="1">
      <c r="A118" s="171">
        <v>28</v>
      </c>
      <c r="B118" s="172"/>
      <c r="C118" s="173" t="s">
        <v>90</v>
      </c>
      <c r="D118" s="174" t="s">
        <v>78</v>
      </c>
      <c r="E118" s="175">
        <v>1</v>
      </c>
      <c r="F118" s="175">
        <v>1500</v>
      </c>
      <c r="G118" s="176">
        <f t="shared" si="11"/>
        <v>1500</v>
      </c>
    </row>
    <row r="119" spans="1:7" ht="14.25" customHeight="1">
      <c r="A119" s="171">
        <v>29</v>
      </c>
      <c r="B119" s="172"/>
      <c r="C119" s="173"/>
      <c r="D119" s="174"/>
      <c r="E119" s="175"/>
      <c r="F119" s="175"/>
      <c r="G119" s="176"/>
    </row>
    <row r="120" spans="1:7" ht="13.5" customHeight="1">
      <c r="A120" s="179"/>
      <c r="B120" s="180" t="s">
        <v>79</v>
      </c>
      <c r="C120" s="181" t="s">
        <v>105</v>
      </c>
      <c r="D120" s="182"/>
      <c r="E120" s="183"/>
      <c r="F120" s="184"/>
      <c r="G120" s="185">
        <f>SUM(G90:G119)</f>
        <v>33850</v>
      </c>
    </row>
    <row r="135" ht="15" customHeight="1"/>
    <row r="136" ht="14.25" customHeight="1"/>
    <row r="137" ht="15" customHeight="1"/>
    <row r="138" ht="24.75" customHeight="1"/>
    <row r="139" ht="24" customHeight="1"/>
    <row r="140" ht="12.75" customHeight="1"/>
    <row r="143" ht="17.25" customHeight="1"/>
    <row r="144" ht="15.75" customHeight="1"/>
    <row r="145" ht="17.25" customHeight="1"/>
    <row r="146" ht="15" customHeight="1"/>
    <row r="147" ht="13.5" customHeight="1"/>
    <row r="149" ht="15" customHeight="1"/>
    <row r="150" ht="35.25" customHeight="1"/>
    <row r="151" ht="35.25" customHeight="1"/>
    <row r="152" ht="14.25" customHeight="1"/>
    <row r="166" ht="16.5" customHeight="1"/>
    <row r="167" ht="15.75" customHeight="1"/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Zbyněk Brabec</cp:lastModifiedBy>
  <cp:lastPrinted>2016-01-04T17:13:32Z</cp:lastPrinted>
  <dcterms:created xsi:type="dcterms:W3CDTF">2015-11-20T07:17:12Z</dcterms:created>
  <dcterms:modified xsi:type="dcterms:W3CDTF">2020-04-24T10:17:52Z</dcterms:modified>
  <cp:category/>
  <cp:version/>
  <cp:contentType/>
  <cp:contentStatus/>
</cp:coreProperties>
</file>