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60" yWindow="780" windowWidth="17400" windowHeight="10680" activeTab="2"/>
  </bookViews>
  <sheets>
    <sheet name="Část 1. Zdravotnické přístroje" sheetId="4" r:id="rId1"/>
    <sheet name="Část 2. Přístroj pro ECT" sheetId="5" r:id="rId2"/>
    <sheet name="Část 3. Zdravotnická lůžka" sheetId="3" r:id="rId3"/>
  </sheets>
  <definedNames>
    <definedName name="_xlnm.Print_Area" localSheetId="2">'Část 3. Zdravotnická lůžka'!$A$1:$J$22</definedName>
  </definedNames>
  <calcPr calcId="145621"/>
</workbook>
</file>

<file path=xl/calcChain.xml><?xml version="1.0" encoding="utf-8"?>
<calcChain xmlns="http://schemas.openxmlformats.org/spreadsheetml/2006/main">
  <c r="H6" i="5" l="1"/>
  <c r="H14" i="4"/>
  <c r="H12" i="4"/>
  <c r="H10" i="4"/>
  <c r="H8" i="4"/>
  <c r="H6" i="4"/>
  <c r="I14" i="4" l="1"/>
  <c r="I12" i="4"/>
  <c r="I10" i="4"/>
  <c r="I8" i="4"/>
  <c r="I6" i="4"/>
  <c r="J6" i="4" l="1"/>
  <c r="H10" i="5" l="1"/>
  <c r="I6" i="5"/>
  <c r="J6" i="5" s="1"/>
  <c r="H18" i="4"/>
  <c r="J10" i="4"/>
  <c r="J12" i="4"/>
  <c r="J8" i="4"/>
  <c r="J14" i="4"/>
  <c r="H8" i="3"/>
  <c r="I8" i="3" s="1"/>
  <c r="J10" i="5" l="1"/>
  <c r="J18" i="4"/>
  <c r="J8" i="3"/>
  <c r="H6" i="3"/>
  <c r="H10" i="3"/>
  <c r="H14" i="3"/>
  <c r="H16" i="3"/>
  <c r="I16" i="3" s="1"/>
  <c r="H18" i="3"/>
  <c r="I18" i="3" s="1"/>
  <c r="I10" i="3" l="1"/>
  <c r="H12" i="3"/>
  <c r="H20" i="3"/>
  <c r="I14" i="3"/>
  <c r="J14" i="3" s="1"/>
  <c r="J18" i="3"/>
  <c r="I6" i="3"/>
  <c r="J6" i="3" s="1"/>
  <c r="J16" i="3"/>
  <c r="J10" i="3"/>
  <c r="H22" i="3" l="1"/>
  <c r="J12" i="3"/>
  <c r="J20" i="3"/>
  <c r="J22" i="3" l="1"/>
</calcChain>
</file>

<file path=xl/sharedStrings.xml><?xml version="1.0" encoding="utf-8"?>
<sst xmlns="http://schemas.openxmlformats.org/spreadsheetml/2006/main" count="122" uniqueCount="62">
  <si>
    <t>ks</t>
  </si>
  <si>
    <t/>
  </si>
  <si>
    <t>Číslo položky ve výkazu výměr</t>
  </si>
  <si>
    <t>Části VZ</t>
  </si>
  <si>
    <t>Ks</t>
  </si>
  <si>
    <t>Pumpa infuzní</t>
  </si>
  <si>
    <t>Měrná jednotka</t>
  </si>
  <si>
    <t>Celkem</t>
  </si>
  <si>
    <t>bez DPH</t>
  </si>
  <si>
    <t xml:space="preserve"> Vyplní uchazeč o zakázku </t>
  </si>
  <si>
    <t>LEGENDA:</t>
  </si>
  <si>
    <t>Celkem včetně DPH</t>
  </si>
  <si>
    <t>Typové (modelové) označení položky</t>
  </si>
  <si>
    <t>Cena v Kč za kus  bez DPH</t>
  </si>
  <si>
    <t>Cena v Kč bez DPH  Celkem</t>
  </si>
  <si>
    <t>Cena v Kč včetně  DPH  celkem</t>
  </si>
  <si>
    <t>Název položky ve výkazu výměr, technické podmínky</t>
  </si>
  <si>
    <t>T-0415</t>
  </si>
  <si>
    <t>T-0910</t>
  </si>
  <si>
    <t>T-0920</t>
  </si>
  <si>
    <t>T-1013</t>
  </si>
  <si>
    <t>T-1105</t>
  </si>
  <si>
    <t>T-1355</t>
  </si>
  <si>
    <t>T-6010</t>
  </si>
  <si>
    <t>T-6017</t>
  </si>
  <si>
    <t>T-6302</t>
  </si>
  <si>
    <t>T-6605</t>
  </si>
  <si>
    <t>T-6712</t>
  </si>
  <si>
    <t>PS 201 - LÉKAŘSKÁ TECHNOLOGIE A DROBNÁ TECHNOLOGIE, SO 01 A SO 02</t>
  </si>
  <si>
    <t>Přístroj pro ECT</t>
  </si>
  <si>
    <t>Defibrilátor</t>
  </si>
  <si>
    <t>Odsávačka el. přenosná</t>
  </si>
  <si>
    <t>Vak resuscitační s rezervoárem</t>
  </si>
  <si>
    <t>Detektor alkoholu digitální</t>
  </si>
  <si>
    <t>Lůžko 2-dílné, mechanické, kotvené do podlahy</t>
  </si>
  <si>
    <t>Váha osobní vč. výškoměru</t>
  </si>
  <si>
    <t>Lehátko vyšetřovací 2-dílné s pevnou výškou, držák papírové role</t>
  </si>
  <si>
    <t>Lůžko 4-dílné, mechanické, pojízdné, s dřevěným obložením</t>
  </si>
  <si>
    <t>Lůžko sprchové vč. polstrované vany a odpadní hadice</t>
  </si>
  <si>
    <t>přístroj pro elektrokonvulzivní terapii; proud pulzů 0,09A, tvar - obdélníkové, bipolární pulzy; programovatelná frekvence 10- 70Hz s krokem 5Hz; délka stimulace 8 sekund; šířka pulzů 0,24/ 0,5/ 0,75/ 1,0/ 1,25/ 1,5 msek; hodnocení fyziologických veličin 2xEEG + 1xEMG + 1xEKG nebo 4xEEG; vestavěný alarm překročení energie; 4 kanálová termotiskárna, skládaný papír; monitor hloubky anestezie; EEG analýza, FFT analýzy; seriové rozhraní RS 232; příslušenství - 3ks kovových elektrod, EKT kabel, snímací kabel s 9 příchytkami jednorázových elektrod, pryžový pásek, orální protektor, držák kovové elektrody, držák jednorázové elektrody, česká dokumentace, instruktážní DVD, program pro analýzu zaznamenaných veličin</t>
  </si>
  <si>
    <t>automatický externí defibrilátor (AED), přenosný; bifázický výboj, přednastavitelné úrovně výstupní energie; manuální/ poloautomatický režim; display s velkým rozlišením; napájení baterií; hlasové pokyny v českém jazyce; ukládání dat, možnost stažení historie; zobrazení EKG; multifunkční elektrody pro děti a dospělé</t>
  </si>
  <si>
    <t>dvoupístová, rychlost sání 22l/min; sací podtlak -0,85bar; 1l lahev na sekret, silikonová sací hadice a mikrobiologický filtr; tichý provoz; český návod</t>
  </si>
  <si>
    <t>samostatně stojící nebo k uchycení na stojan, eurolištu; možnost programování v režimu rychlost/ objem nebo objem/ čas; možnost programování dvou po sobě následujících infúzí; rychlé zavodnění setu nebo podání bolusu stiskem jedné klávesy; 1 až 999 ml/hod s krokem 1 ml/hod (normální režim); 1,0 až 99,9 ml/hod s krokem 0,1 ml/hod (režim "MICRO"); přesnost dávkování +-5%; ochrana proti samovolnému průtoku; ochrana proti nechtěnému vypnutí pumpy za chodu; detekce kumulovaných bublin v setu</t>
  </si>
  <si>
    <t>možnost ventilace jednou osobou; adaptabilní pro dýchání maskou a tracheální kanylou; s možností napojení na přívod kyslíku; autoklávovatelný materiál; součást resuscitačního vybavení - pacientský ventil, otočný konektor, silikonová transparentní maska ve 3 velikostech</t>
  </si>
  <si>
    <t>profesionální přístroj; vysoká přesnost 1/1000 promile; rozsah měření 0,000 - 6,000 promile; menu v českém jazyce; paměť na 500 měření; možnost volby test. módu  - automatický, manuální, pasivní; velký podsvícený LCD display, dlouhá životnost napájecích baterií; upozornění na termín kalibrace; možnost připojení k PC; software pro zpracování dat z testeru; certifikát CE, ČMI</t>
  </si>
  <si>
    <t>T-6015</t>
  </si>
  <si>
    <t>polohování pomocí plynových pružin nebo mechanické; ložná plocha 2-4 dílná (86x200cm), z ocelových sítí; podélné spustitelné 3/4 postranice; lakovaná čela neodnímatelná, vyjímatelná výplň; nosnost lůžka 170 kg; matrace antidekubitní pasivní, nejlépe HR (studená) pěna; paropropustný potah, voděnepropustný, antibakteriální; možnost výběru barevného řešení dle katalogu výrobce v souladu s barevnostním/ materiálovým řešením vybavaní dle PD interiéru</t>
  </si>
  <si>
    <t>polohování pomocí plynových pružin nebo mechanické; ložná plocha 2-4 dílná (86x200cm); dřevěné obložení; výška ložné plochy 40 cm (na přání manuálně nastavitelná s mechanickou aretací); podélné spustitelné postranice (dřevěné nebo hliníkové); kolečka o průměru alespoň 110mm, 2 diagonálně bržděná, 1 s aretací v přímém směru; nosnost lůžka 170 kg; matrace antidekubitní pasivní, nejlépe HR (studená) pěna; paropropustný potah, voděnepropustný, antibakteriální; možnost výběru barevného řešení dle katalogu výrobce v souladu s barevnostním/ materiálovým řešením vybavaní dle PD interiéru</t>
  </si>
  <si>
    <t>polohování pomocí plynových pružin nebo mechanické; ložná plocha 2-4 dílná (86x200cm), z ocelových sítí; podélné spustitelné 3/4 postranice; lakovaná čela neodnímatelná, vyjímatelná výplň; kolečka o průměru alespoň 125mm, 2 diagonálně bržděná, 1 s aretací v přímém směru; ochranná rohová kolečka; nosnost lůžka 170 kg; matrace antidekubitní pasivní, nejlépe HR (studená) pěna; paropropustný potah, voděnepropustný, antibakteriální; možnost výběru barevného řešení dle katalogu výrobce v souladu s barevnostním/ materiálovým řešením vybavaní dle PD interiéru</t>
  </si>
  <si>
    <t>ložná plocha s pevnou výškou 52 cm (na přání lze zvolit výšku ložné plochy); dvoudílná ložná plocha tvořena polohovatelným podhlavníkem a pevnou částí; kovové části se zdravotně nezávadným nástřikem; vrchní část lehátka čalouněná s umyvatelným a nehořlavým povrchem; kvalitní čalounění pracovní plochy včetně hran; konstrukci i čalounění možno dezinfikovat; pojezdová kolečka o průměru 125mm s centrální brzdou; držák papírové role; nosnost alesopň 150 kg; možnost výběru barvy koženky dle vzorníku výrobce; možnost výběru barevného řešení dle katalogu výrobce v souladu s barevnostním/ materiálovým řešením vybavaní dle PD interiéru</t>
  </si>
  <si>
    <t>digitální váha; čitelný displej na stojanu; funkce ZAPNUTÍ - TÁRA - VYPNUTÍ; horní mez váživosti 200 kg, dolní 2 kg</t>
  </si>
  <si>
    <t>nerezová konstrukce; 4x otočná bržděná kolečka o průměru cca 100mm (1 kolečko s aretací pro jízdu v přímém směru); elektrické ovládání zdvihu a spouštění sprchovacího modulu lůžka; ovládání pomocí sdruženého ovladače; zabudovaný akumulátor a ovládací modul pro napájení elektr. částí; napájecí napětí nabíječky 230 V; doba nabíjení cca 12 hodin; plastová polstrovaná vana s vyklápěcími boky; k vaně připojen ohebný odtok vody; bezpečná aretace boků; dezinfikovatelný povrch; odpadní hadice; nosnost až 150 kg; lůžko je omyvatelné běžnými desinfekčními prostředky</t>
  </si>
  <si>
    <t>Lůžko 4-dílné, mechanické, pojízdné</t>
  </si>
  <si>
    <t>POZOR!! -  nedílnou součástí výkazu/ nacenění je i barevnostní/ materiálové řešení jednotlivých prvků v rámci samostatného dokumentu PD interiéru!!</t>
  </si>
  <si>
    <r>
      <t xml:space="preserve">DPH ve výši </t>
    </r>
    <r>
      <rPr>
        <b/>
        <sz val="10"/>
        <color rgb="FFFF0000"/>
        <rFont val="Calibri"/>
        <family val="2"/>
        <charset val="238"/>
      </rPr>
      <t>15%</t>
    </r>
    <r>
      <rPr>
        <b/>
        <sz val="10"/>
        <rFont val="Calibri"/>
        <family val="2"/>
        <charset val="238"/>
      </rPr>
      <t xml:space="preserve"> </t>
    </r>
  </si>
  <si>
    <t>Příloha č. 1 smlouvy - Specifikace předmětu plnění a jednotkových cen, technické podmínky pro část 2</t>
  </si>
  <si>
    <t>Příloha č. 1 smlouvy - Specifikace předmětu plnění a jednotkových cen, technické podmínky pro část 1</t>
  </si>
  <si>
    <t>Příloha č. 1 smlouvy - Specifikace předmětu plnění a jednotkových cen, technické podmínky pro část 3</t>
  </si>
  <si>
    <t xml:space="preserve">DPH ve výši 21% </t>
  </si>
  <si>
    <t>DPH ve výši 21%</t>
  </si>
  <si>
    <r>
      <t>DPH ve výši</t>
    </r>
    <r>
      <rPr>
        <b/>
        <sz val="10"/>
        <color rgb="FFFF0000"/>
        <rFont val="Calibri"/>
        <family val="2"/>
        <charset val="238"/>
      </rPr>
      <t xml:space="preserve"> 21%</t>
    </r>
    <r>
      <rPr>
        <b/>
        <sz val="10"/>
        <rFont val="Calibri"/>
        <family val="2"/>
        <charset val="238"/>
      </rPr>
      <t xml:space="preserve"> </t>
    </r>
  </si>
  <si>
    <t>Celkem nábídka 3.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</si>
</sst>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\-"/>
  </numFmts>
  <fonts count="21" x14ac:knownFonts="1">
    <font>
      <sz val="12"/>
      <color theme="1"/>
      <name val="Times New Roman"/>
      <family val="2"/>
      <charset val="238"/>
    </font>
    <font>
      <sz val="10"/>
      <color indexed="8"/>
      <name val="Times New Roman"/>
      <family val="2"/>
      <charset val="238"/>
    </font>
    <font>
      <sz val="8"/>
      <name val="Times New Roman"/>
      <family val="2"/>
      <charset val="238"/>
    </font>
    <font>
      <b/>
      <sz val="10"/>
      <name val="Calibri"/>
      <family val="2"/>
      <charset val="238"/>
    </font>
    <font>
      <b/>
      <i/>
      <u/>
      <sz val="10"/>
      <name val="Calibri"/>
      <family val="2"/>
      <charset val="238"/>
    </font>
    <font>
      <i/>
      <u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1"/>
      <name val="Times New Roman"/>
      <family val="2"/>
      <charset val="238"/>
    </font>
    <font>
      <sz val="12"/>
      <name val="Times New Roman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5" fillId="0" borderId="0"/>
  </cellStyleXfs>
  <cellXfs count="148">
    <xf numFmtId="0" fontId="0" fillId="0" borderId="0" xfId="0"/>
    <xf numFmtId="0" fontId="0" fillId="0" borderId="0" xfId="0" applyNumberFormat="1" applyBorder="1" applyAlignment="1">
      <alignment horizontal="left" vertical="top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0" xfId="0" applyFont="1" applyBorder="1"/>
    <xf numFmtId="3" fontId="6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 wrapText="1"/>
    </xf>
    <xf numFmtId="164" fontId="8" fillId="0" borderId="8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8" fillId="3" borderId="16" xfId="0" applyNumberFormat="1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left" vertical="center"/>
    </xf>
    <xf numFmtId="0" fontId="4" fillId="3" borderId="17" xfId="0" applyNumberFormat="1" applyFont="1" applyFill="1" applyBorder="1" applyAlignment="1">
      <alignment horizontal="left" vertical="center" wrapText="1"/>
    </xf>
    <xf numFmtId="0" fontId="4" fillId="3" borderId="18" xfId="0" applyNumberFormat="1" applyFont="1" applyFill="1" applyBorder="1" applyAlignment="1">
      <alignment horizontal="left" vertical="top" wrapText="1"/>
    </xf>
    <xf numFmtId="0" fontId="5" fillId="3" borderId="19" xfId="0" applyNumberFormat="1" applyFont="1" applyFill="1" applyBorder="1" applyAlignment="1">
      <alignment horizontal="left" vertical="center" wrapText="1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right" vertical="center" wrapText="1"/>
    </xf>
    <xf numFmtId="0" fontId="5" fillId="3" borderId="19" xfId="0" applyNumberFormat="1" applyFont="1" applyFill="1" applyBorder="1" applyAlignment="1">
      <alignment horizontal="right" vertical="center" wrapText="1"/>
    </xf>
    <xf numFmtId="0" fontId="8" fillId="3" borderId="20" xfId="0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 wrapText="1"/>
    </xf>
    <xf numFmtId="49" fontId="8" fillId="0" borderId="23" xfId="0" applyNumberFormat="1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left" vertical="center"/>
    </xf>
    <xf numFmtId="3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right" vertical="center" wrapText="1"/>
    </xf>
    <xf numFmtId="164" fontId="8" fillId="0" borderId="29" xfId="0" applyNumberFormat="1" applyFont="1" applyFill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/>
    </xf>
    <xf numFmtId="0" fontId="9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164" fontId="18" fillId="0" borderId="4" xfId="0" applyNumberFormat="1" applyFont="1" applyBorder="1" applyAlignment="1">
      <alignment horizontal="right" vertical="center"/>
    </xf>
    <xf numFmtId="164" fontId="18" fillId="0" borderId="27" xfId="0" applyNumberFormat="1" applyFont="1" applyBorder="1" applyAlignment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3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left" vertical="center"/>
    </xf>
    <xf numFmtId="3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right" vertical="center" wrapText="1"/>
    </xf>
    <xf numFmtId="164" fontId="6" fillId="0" borderId="29" xfId="0" applyNumberFormat="1" applyFont="1" applyFill="1" applyBorder="1" applyAlignment="1">
      <alignment horizontal="right" vertical="center" wrapText="1"/>
    </xf>
    <xf numFmtId="0" fontId="6" fillId="0" borderId="31" xfId="0" applyNumberFormat="1" applyFont="1" applyFill="1" applyBorder="1" applyAlignment="1">
      <alignment horizontal="left" vertical="top" wrapText="1"/>
    </xf>
    <xf numFmtId="0" fontId="6" fillId="0" borderId="26" xfId="0" applyNumberFormat="1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12" fillId="0" borderId="0" xfId="0" applyFont="1" applyAlignment="1"/>
    <xf numFmtId="0" fontId="13" fillId="0" borderId="0" xfId="0" applyFont="1" applyAlignment="1"/>
    <xf numFmtId="0" fontId="13" fillId="0" borderId="22" xfId="0" applyFont="1" applyBorder="1" applyAlignment="1"/>
    <xf numFmtId="0" fontId="6" fillId="0" borderId="11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top" wrapText="1"/>
    </xf>
    <xf numFmtId="0" fontId="7" fillId="0" borderId="25" xfId="0" applyNumberFormat="1" applyFont="1" applyFill="1" applyBorder="1" applyAlignment="1">
      <alignment horizontal="left" vertical="top" wrapText="1"/>
    </xf>
    <xf numFmtId="0" fontId="8" fillId="0" borderId="26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7" fillId="0" borderId="21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7" fillId="0" borderId="9" xfId="0" applyNumberFormat="1" applyFont="1" applyFill="1" applyBorder="1" applyAlignment="1">
      <alignment horizontal="left" vertical="top" wrapText="1"/>
    </xf>
    <xf numFmtId="49" fontId="8" fillId="0" borderId="32" xfId="0" applyNumberFormat="1" applyFont="1" applyFill="1" applyBorder="1" applyAlignment="1">
      <alignment horizontal="center" vertical="top" wrapText="1"/>
    </xf>
    <xf numFmtId="0" fontId="6" fillId="0" borderId="33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/>
    </xf>
    <xf numFmtId="0" fontId="8" fillId="0" borderId="27" xfId="0" applyFont="1" applyBorder="1"/>
    <xf numFmtId="0" fontId="8" fillId="0" borderId="27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/>
    <xf numFmtId="0" fontId="8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top"/>
    </xf>
    <xf numFmtId="0" fontId="8" fillId="0" borderId="33" xfId="0" applyFont="1" applyBorder="1" applyAlignment="1">
      <alignment horizontal="left" vertical="center"/>
    </xf>
    <xf numFmtId="0" fontId="8" fillId="0" borderId="33" xfId="0" applyFont="1" applyBorder="1"/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164" fontId="9" fillId="4" borderId="39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G8" sqref="G8"/>
    </sheetView>
  </sheetViews>
  <sheetFormatPr defaultRowHeight="15.75" x14ac:dyDescent="0.25"/>
  <cols>
    <col min="2" max="2" width="6.625" customWidth="1"/>
    <col min="3" max="3" width="42" customWidth="1"/>
    <col min="4" max="4" width="42.75" customWidth="1"/>
    <col min="5" max="5" width="5" customWidth="1"/>
    <col min="6" max="6" width="7.375" customWidth="1"/>
    <col min="7" max="7" width="10.625" customWidth="1"/>
    <col min="8" max="8" width="10.75" customWidth="1"/>
    <col min="10" max="10" width="10.875" customWidth="1"/>
  </cols>
  <sheetData>
    <row r="1" spans="1:10" ht="16.5" thickBot="1" x14ac:dyDescent="0.3">
      <c r="A1" s="79" t="s">
        <v>10</v>
      </c>
      <c r="B1" s="76"/>
      <c r="C1" s="77" t="s">
        <v>9</v>
      </c>
      <c r="D1" s="6"/>
      <c r="E1" s="9"/>
      <c r="F1" s="17"/>
      <c r="G1" s="25"/>
      <c r="H1" s="25"/>
      <c r="I1" s="89"/>
      <c r="J1" s="25"/>
    </row>
    <row r="2" spans="1:10" x14ac:dyDescent="0.25">
      <c r="A2" s="110" t="s">
        <v>56</v>
      </c>
      <c r="B2" s="111"/>
      <c r="C2" s="111"/>
      <c r="D2" s="111"/>
      <c r="E2" s="111"/>
      <c r="F2" s="111"/>
      <c r="G2" s="111"/>
      <c r="H2" s="111"/>
      <c r="I2" s="89"/>
      <c r="J2" s="25"/>
    </row>
    <row r="3" spans="1:10" ht="16.5" thickBot="1" x14ac:dyDescent="0.3">
      <c r="A3" s="112"/>
      <c r="B3" s="112"/>
      <c r="C3" s="112"/>
      <c r="D3" s="112"/>
      <c r="E3" s="112"/>
      <c r="F3" s="112"/>
      <c r="G3" s="112"/>
      <c r="H3" s="112"/>
      <c r="I3" s="89"/>
      <c r="J3" s="25"/>
    </row>
    <row r="4" spans="1:10" ht="63.75" customHeight="1" thickBot="1" x14ac:dyDescent="0.3">
      <c r="A4" s="50" t="s">
        <v>2</v>
      </c>
      <c r="B4" s="49" t="s">
        <v>3</v>
      </c>
      <c r="C4" s="38" t="s">
        <v>16</v>
      </c>
      <c r="D4" s="4" t="s">
        <v>12</v>
      </c>
      <c r="E4" s="4" t="s">
        <v>4</v>
      </c>
      <c r="F4" s="3" t="s">
        <v>6</v>
      </c>
      <c r="G4" s="3" t="s">
        <v>13</v>
      </c>
      <c r="H4" s="3" t="s">
        <v>14</v>
      </c>
      <c r="I4" s="90" t="s">
        <v>58</v>
      </c>
      <c r="J4" s="3" t="s">
        <v>15</v>
      </c>
    </row>
    <row r="5" spans="1:10" ht="52.5" customHeight="1" thickBot="1" x14ac:dyDescent="0.3">
      <c r="A5" s="59"/>
      <c r="B5" s="60"/>
      <c r="C5" s="61" t="s">
        <v>28</v>
      </c>
      <c r="D5" s="62"/>
      <c r="E5" s="63"/>
      <c r="F5" s="64"/>
      <c r="G5" s="65"/>
      <c r="H5" s="66"/>
      <c r="I5" s="91"/>
      <c r="J5" s="67"/>
    </row>
    <row r="6" spans="1:10" ht="16.5" thickBot="1" x14ac:dyDescent="0.3">
      <c r="A6" s="51" t="s">
        <v>18</v>
      </c>
      <c r="B6" s="42" t="s">
        <v>1</v>
      </c>
      <c r="C6" s="36" t="s">
        <v>30</v>
      </c>
      <c r="D6" s="98"/>
      <c r="E6" s="8">
        <v>1</v>
      </c>
      <c r="F6" s="18" t="s">
        <v>0</v>
      </c>
      <c r="G6" s="98"/>
      <c r="H6" s="26">
        <f>PRODUCT(E6*G6)</f>
        <v>0</v>
      </c>
      <c r="I6" s="96">
        <f>PRODUCT(H6*0.21)</f>
        <v>0</v>
      </c>
      <c r="J6" s="32">
        <f t="shared" ref="J6:J14" si="0">SUM(H6+I6)</f>
        <v>0</v>
      </c>
    </row>
    <row r="7" spans="1:10" ht="29.25" customHeight="1" thickBot="1" x14ac:dyDescent="0.3">
      <c r="A7" s="52"/>
      <c r="B7" s="44"/>
      <c r="C7" s="113" t="s">
        <v>40</v>
      </c>
      <c r="D7" s="114"/>
      <c r="E7" s="10"/>
      <c r="F7" s="18"/>
      <c r="G7" s="33"/>
      <c r="H7" s="26"/>
      <c r="I7" s="96"/>
      <c r="J7" s="32"/>
    </row>
    <row r="8" spans="1:10" ht="16.5" thickBot="1" x14ac:dyDescent="0.3">
      <c r="A8" s="51" t="s">
        <v>19</v>
      </c>
      <c r="B8" s="43" t="s">
        <v>1</v>
      </c>
      <c r="C8" s="35" t="s">
        <v>31</v>
      </c>
      <c r="D8" s="98"/>
      <c r="E8" s="8">
        <v>2</v>
      </c>
      <c r="F8" s="18" t="s">
        <v>0</v>
      </c>
      <c r="G8" s="98"/>
      <c r="H8" s="26">
        <f>PRODUCT(E8*G8)</f>
        <v>0</v>
      </c>
      <c r="I8" s="96">
        <f>PRODUCT(H8*0.21)</f>
        <v>0</v>
      </c>
      <c r="J8" s="32">
        <f t="shared" si="0"/>
        <v>0</v>
      </c>
    </row>
    <row r="9" spans="1:10" ht="30" customHeight="1" thickBot="1" x14ac:dyDescent="0.3">
      <c r="A9" s="52"/>
      <c r="B9" s="43"/>
      <c r="C9" s="115" t="s">
        <v>41</v>
      </c>
      <c r="D9" s="116"/>
      <c r="E9" s="10"/>
      <c r="F9" s="18"/>
      <c r="G9" s="33"/>
      <c r="H9" s="26"/>
      <c r="I9" s="96"/>
      <c r="J9" s="32"/>
    </row>
    <row r="10" spans="1:10" ht="16.5" thickBot="1" x14ac:dyDescent="0.3">
      <c r="A10" s="51" t="s">
        <v>20</v>
      </c>
      <c r="B10" s="42" t="s">
        <v>1</v>
      </c>
      <c r="C10" s="35" t="s">
        <v>5</v>
      </c>
      <c r="D10" s="98"/>
      <c r="E10" s="8">
        <v>5</v>
      </c>
      <c r="F10" s="18" t="s">
        <v>0</v>
      </c>
      <c r="G10" s="98"/>
      <c r="H10" s="26">
        <f>PRODUCT(E10*G10)</f>
        <v>0</v>
      </c>
      <c r="I10" s="96">
        <f>PRODUCT(H10*0.21)</f>
        <v>0</v>
      </c>
      <c r="J10" s="32">
        <f t="shared" si="0"/>
        <v>0</v>
      </c>
    </row>
    <row r="11" spans="1:10" ht="16.5" thickBot="1" x14ac:dyDescent="0.3">
      <c r="A11" s="52"/>
      <c r="B11" s="43"/>
      <c r="C11" s="108" t="s">
        <v>42</v>
      </c>
      <c r="D11" s="109"/>
      <c r="E11" s="10"/>
      <c r="F11" s="18"/>
      <c r="G11" s="33"/>
      <c r="H11" s="26"/>
      <c r="I11" s="96"/>
      <c r="J11" s="32"/>
    </row>
    <row r="12" spans="1:10" ht="22.5" customHeight="1" thickBot="1" x14ac:dyDescent="0.3">
      <c r="A12" s="51" t="s">
        <v>21</v>
      </c>
      <c r="B12" s="42" t="s">
        <v>1</v>
      </c>
      <c r="C12" s="35" t="s">
        <v>32</v>
      </c>
      <c r="D12" s="98"/>
      <c r="E12" s="8">
        <v>4</v>
      </c>
      <c r="F12" s="18" t="s">
        <v>0</v>
      </c>
      <c r="G12" s="98"/>
      <c r="H12" s="26">
        <f>PRODUCT(E12*G12)</f>
        <v>0</v>
      </c>
      <c r="I12" s="96">
        <f>PRODUCT(H12*0.21)</f>
        <v>0</v>
      </c>
      <c r="J12" s="32">
        <f t="shared" si="0"/>
        <v>0</v>
      </c>
    </row>
    <row r="13" spans="1:10" ht="42.75" customHeight="1" thickBot="1" x14ac:dyDescent="0.3">
      <c r="A13" s="52"/>
      <c r="B13" s="43"/>
      <c r="C13" s="108" t="s">
        <v>43</v>
      </c>
      <c r="D13" s="109"/>
      <c r="E13" s="10"/>
      <c r="F13" s="18"/>
      <c r="G13" s="33"/>
      <c r="H13" s="26"/>
      <c r="I13" s="96"/>
      <c r="J13" s="32"/>
    </row>
    <row r="14" spans="1:10" ht="23.25" customHeight="1" thickBot="1" x14ac:dyDescent="0.3">
      <c r="A14" s="51" t="s">
        <v>22</v>
      </c>
      <c r="B14" s="42" t="s">
        <v>1</v>
      </c>
      <c r="C14" s="35" t="s">
        <v>33</v>
      </c>
      <c r="D14" s="98"/>
      <c r="E14" s="8">
        <v>3</v>
      </c>
      <c r="F14" s="18" t="s">
        <v>0</v>
      </c>
      <c r="G14" s="98"/>
      <c r="H14" s="26">
        <f>PRODUCT(E14*G14)</f>
        <v>0</v>
      </c>
      <c r="I14" s="96">
        <f>PRODUCT(H14*0.21)</f>
        <v>0</v>
      </c>
      <c r="J14" s="32">
        <f t="shared" si="0"/>
        <v>0</v>
      </c>
    </row>
    <row r="15" spans="1:10" ht="54.75" customHeight="1" thickBot="1" x14ac:dyDescent="0.3">
      <c r="A15" s="100"/>
      <c r="B15" s="101"/>
      <c r="C15" s="106" t="s">
        <v>44</v>
      </c>
      <c r="D15" s="107"/>
      <c r="E15" s="102"/>
      <c r="F15" s="103"/>
      <c r="G15" s="104"/>
      <c r="H15" s="105"/>
      <c r="I15" s="97"/>
      <c r="J15" s="87"/>
    </row>
    <row r="16" spans="1:10" x14ac:dyDescent="0.25">
      <c r="A16" s="68"/>
      <c r="B16" s="69"/>
      <c r="C16" s="70"/>
      <c r="D16" s="71"/>
      <c r="E16" s="72"/>
      <c r="F16" s="48"/>
      <c r="G16" s="73"/>
      <c r="H16" s="73"/>
      <c r="I16" s="92"/>
      <c r="J16" s="28"/>
    </row>
    <row r="17" spans="1:10" ht="16.5" thickBot="1" x14ac:dyDescent="0.3">
      <c r="A17" s="55"/>
      <c r="B17" s="39"/>
      <c r="C17" s="39"/>
      <c r="D17" s="7"/>
      <c r="E17" s="13"/>
      <c r="F17" s="20"/>
      <c r="G17" s="28"/>
      <c r="H17" s="28"/>
      <c r="I17" s="92"/>
      <c r="J17" s="28"/>
    </row>
    <row r="18" spans="1:10" ht="26.25" thickBot="1" x14ac:dyDescent="0.3">
      <c r="A18" s="55"/>
      <c r="B18" s="39"/>
      <c r="C18" s="39"/>
      <c r="D18" s="7"/>
      <c r="E18" s="13"/>
      <c r="F18" s="21" t="s">
        <v>7</v>
      </c>
      <c r="G18" s="78" t="s">
        <v>8</v>
      </c>
      <c r="H18" s="75">
        <f>SUM(H6:H15)</f>
        <v>0</v>
      </c>
      <c r="I18" s="93" t="s">
        <v>11</v>
      </c>
      <c r="J18" s="74">
        <f>SUM(J6:J15)</f>
        <v>0</v>
      </c>
    </row>
    <row r="19" spans="1:10" x14ac:dyDescent="0.25">
      <c r="A19" s="54"/>
      <c r="B19" s="39"/>
      <c r="C19" s="39"/>
      <c r="D19" s="7"/>
      <c r="E19" s="13"/>
      <c r="F19" s="20"/>
      <c r="G19" s="28"/>
      <c r="H19" s="28"/>
      <c r="I19" s="94"/>
      <c r="J19" s="28"/>
    </row>
  </sheetData>
  <sheetProtection password="C47E" sheet="1" objects="1" scenarios="1" selectLockedCells="1"/>
  <protectedRanges>
    <protectedRange sqref="D14 G14 D6 G6 D8 G8 D10 G10 G12 D12" name="Oblast1"/>
  </protectedRanges>
  <mergeCells count="6">
    <mergeCell ref="C15:D15"/>
    <mergeCell ref="C13:D13"/>
    <mergeCell ref="A2:H3"/>
    <mergeCell ref="C7:D7"/>
    <mergeCell ref="C9:D9"/>
    <mergeCell ref="C11:D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G6" sqref="G6"/>
    </sheetView>
  </sheetViews>
  <sheetFormatPr defaultRowHeight="15.75" x14ac:dyDescent="0.25"/>
  <cols>
    <col min="1" max="1" width="8.5" customWidth="1"/>
    <col min="2" max="2" width="7.375" customWidth="1"/>
    <col min="3" max="3" width="43.625" customWidth="1"/>
    <col min="4" max="4" width="42.25" customWidth="1"/>
    <col min="5" max="5" width="6" customWidth="1"/>
    <col min="7" max="7" width="10.25" customWidth="1"/>
    <col min="8" max="8" width="10.375" customWidth="1"/>
    <col min="10" max="10" width="10.25" customWidth="1"/>
  </cols>
  <sheetData>
    <row r="1" spans="1:10" ht="16.5" thickBot="1" x14ac:dyDescent="0.3">
      <c r="A1" s="79" t="s">
        <v>10</v>
      </c>
      <c r="B1" s="76"/>
      <c r="C1" s="77" t="s">
        <v>9</v>
      </c>
      <c r="D1" s="6"/>
      <c r="E1" s="9"/>
      <c r="F1" s="17"/>
      <c r="G1" s="25"/>
      <c r="H1" s="25"/>
      <c r="I1" s="89"/>
      <c r="J1" s="25"/>
    </row>
    <row r="2" spans="1:10" x14ac:dyDescent="0.25">
      <c r="A2" s="110" t="s">
        <v>55</v>
      </c>
      <c r="B2" s="111"/>
      <c r="C2" s="111"/>
      <c r="D2" s="111"/>
      <c r="E2" s="111"/>
      <c r="F2" s="111"/>
      <c r="G2" s="111"/>
      <c r="H2" s="111"/>
      <c r="I2" s="89"/>
      <c r="J2" s="25"/>
    </row>
    <row r="3" spans="1:10" ht="16.5" thickBot="1" x14ac:dyDescent="0.3">
      <c r="A3" s="112"/>
      <c r="B3" s="112"/>
      <c r="C3" s="112"/>
      <c r="D3" s="112"/>
      <c r="E3" s="112"/>
      <c r="F3" s="112"/>
      <c r="G3" s="112"/>
      <c r="H3" s="112"/>
      <c r="I3" s="89"/>
      <c r="J3" s="25"/>
    </row>
    <row r="4" spans="1:10" ht="56.25" customHeight="1" thickBot="1" x14ac:dyDescent="0.3">
      <c r="A4" s="50" t="s">
        <v>2</v>
      </c>
      <c r="B4" s="49" t="s">
        <v>3</v>
      </c>
      <c r="C4" s="38" t="s">
        <v>16</v>
      </c>
      <c r="D4" s="4" t="s">
        <v>12</v>
      </c>
      <c r="E4" s="4" t="s">
        <v>4</v>
      </c>
      <c r="F4" s="3" t="s">
        <v>6</v>
      </c>
      <c r="G4" s="3" t="s">
        <v>13</v>
      </c>
      <c r="H4" s="3" t="s">
        <v>14</v>
      </c>
      <c r="I4" s="90" t="s">
        <v>59</v>
      </c>
      <c r="J4" s="3" t="s">
        <v>15</v>
      </c>
    </row>
    <row r="5" spans="1:10" ht="41.25" customHeight="1" thickBot="1" x14ac:dyDescent="0.3">
      <c r="A5" s="59"/>
      <c r="B5" s="60"/>
      <c r="C5" s="61" t="s">
        <v>28</v>
      </c>
      <c r="D5" s="62"/>
      <c r="E5" s="63"/>
      <c r="F5" s="64"/>
      <c r="G5" s="65"/>
      <c r="H5" s="66"/>
      <c r="I5" s="91"/>
      <c r="J5" s="67"/>
    </row>
    <row r="6" spans="1:10" ht="16.5" thickBot="1" x14ac:dyDescent="0.3">
      <c r="A6" s="51" t="s">
        <v>17</v>
      </c>
      <c r="B6" s="42" t="s">
        <v>1</v>
      </c>
      <c r="C6" s="35" t="s">
        <v>29</v>
      </c>
      <c r="D6" s="98"/>
      <c r="E6" s="8">
        <v>1</v>
      </c>
      <c r="F6" s="18" t="s">
        <v>0</v>
      </c>
      <c r="G6" s="98"/>
      <c r="H6" s="26">
        <f>PRODUCT(E6*G6)</f>
        <v>0</v>
      </c>
      <c r="I6" s="96">
        <f>PRODUCT(H6*0.21)</f>
        <v>0</v>
      </c>
      <c r="J6" s="32">
        <f>SUM(H6+I6)</f>
        <v>0</v>
      </c>
    </row>
    <row r="7" spans="1:10" ht="99" customHeight="1" thickBot="1" x14ac:dyDescent="0.3">
      <c r="A7" s="100"/>
      <c r="B7" s="101"/>
      <c r="C7" s="117" t="s">
        <v>39</v>
      </c>
      <c r="D7" s="107"/>
      <c r="E7" s="102"/>
      <c r="F7" s="103"/>
      <c r="G7" s="104"/>
      <c r="H7" s="105"/>
      <c r="I7" s="97"/>
      <c r="J7" s="87"/>
    </row>
    <row r="8" spans="1:10" x14ac:dyDescent="0.25">
      <c r="A8" s="68"/>
      <c r="B8" s="69"/>
      <c r="C8" s="70"/>
      <c r="D8" s="71"/>
      <c r="E8" s="72"/>
      <c r="F8" s="48"/>
      <c r="G8" s="73"/>
      <c r="H8" s="73"/>
      <c r="I8" s="92"/>
      <c r="J8" s="28"/>
    </row>
    <row r="9" spans="1:10" ht="16.5" thickBot="1" x14ac:dyDescent="0.3">
      <c r="A9" s="55"/>
      <c r="B9" s="39"/>
      <c r="C9" s="39"/>
      <c r="D9" s="7"/>
      <c r="E9" s="13"/>
      <c r="F9" s="20"/>
      <c r="G9" s="28"/>
      <c r="H9" s="28"/>
      <c r="I9" s="92"/>
      <c r="J9" s="28"/>
    </row>
    <row r="10" spans="1:10" ht="26.25" thickBot="1" x14ac:dyDescent="0.3">
      <c r="A10" s="55"/>
      <c r="B10" s="39"/>
      <c r="C10" s="39"/>
      <c r="D10" s="7"/>
      <c r="E10" s="13"/>
      <c r="F10" s="21" t="s">
        <v>7</v>
      </c>
      <c r="G10" s="78" t="s">
        <v>8</v>
      </c>
      <c r="H10" s="75">
        <f>SUM(H6:H7)</f>
        <v>0</v>
      </c>
      <c r="I10" s="93" t="s">
        <v>11</v>
      </c>
      <c r="J10" s="74">
        <f>SUM(J6:J7)</f>
        <v>0</v>
      </c>
    </row>
    <row r="11" spans="1:10" x14ac:dyDescent="0.25">
      <c r="A11" s="54"/>
      <c r="B11" s="39"/>
      <c r="C11" s="39"/>
      <c r="D11" s="7"/>
      <c r="E11" s="13"/>
      <c r="F11" s="20"/>
      <c r="G11" s="28"/>
      <c r="H11" s="28"/>
      <c r="I11" s="94"/>
      <c r="J11" s="28"/>
    </row>
  </sheetData>
  <sheetProtection password="C47E" sheet="1" objects="1" scenarios="1" selectLockedCells="1"/>
  <protectedRanges>
    <protectedRange sqref="D6 G6" name="Oblast1"/>
  </protectedRanges>
  <mergeCells count="2">
    <mergeCell ref="A2:H3"/>
    <mergeCell ref="C7:D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3" zoomScaleNormal="100" workbookViewId="0">
      <selection activeCell="D6" sqref="D6"/>
    </sheetView>
  </sheetViews>
  <sheetFormatPr defaultRowHeight="15.75" x14ac:dyDescent="0.25"/>
  <cols>
    <col min="1" max="1" width="7.375" style="58" customWidth="1"/>
    <col min="2" max="2" width="6.375" style="41" customWidth="1"/>
    <col min="3" max="3" width="42.25" style="41" customWidth="1"/>
    <col min="4" max="4" width="42.875" customWidth="1"/>
    <col min="5" max="5" width="5.375" style="16" customWidth="1"/>
    <col min="6" max="6" width="7.25" style="24" customWidth="1"/>
    <col min="7" max="7" width="10.625" style="31" customWidth="1"/>
    <col min="8" max="8" width="12.5" style="31" customWidth="1"/>
    <col min="9" max="9" width="10" style="94" customWidth="1"/>
    <col min="10" max="10" width="12" style="31" customWidth="1"/>
  </cols>
  <sheetData>
    <row r="1" spans="1:12" ht="16.5" thickBot="1" x14ac:dyDescent="0.3">
      <c r="A1" s="79" t="s">
        <v>10</v>
      </c>
      <c r="B1" s="76"/>
      <c r="C1" s="77" t="s">
        <v>9</v>
      </c>
      <c r="D1" s="6"/>
      <c r="E1" s="9"/>
      <c r="F1" s="17"/>
      <c r="G1" s="25"/>
      <c r="H1" s="25"/>
      <c r="I1" s="89"/>
      <c r="J1" s="25"/>
      <c r="K1" s="5"/>
      <c r="L1" s="5"/>
    </row>
    <row r="2" spans="1:12" ht="21.75" customHeight="1" x14ac:dyDescent="0.25">
      <c r="A2" s="110" t="s">
        <v>57</v>
      </c>
      <c r="B2" s="111"/>
      <c r="C2" s="111"/>
      <c r="D2" s="111"/>
      <c r="E2" s="111"/>
      <c r="F2" s="111"/>
      <c r="G2" s="111"/>
      <c r="H2" s="111"/>
      <c r="I2" s="89"/>
      <c r="J2" s="25"/>
      <c r="K2" s="5"/>
      <c r="L2" s="5"/>
    </row>
    <row r="3" spans="1:12" ht="1.5" customHeight="1" thickBot="1" x14ac:dyDescent="0.3">
      <c r="A3" s="112"/>
      <c r="B3" s="112"/>
      <c r="C3" s="112"/>
      <c r="D3" s="112"/>
      <c r="E3" s="112"/>
      <c r="F3" s="112"/>
      <c r="G3" s="112"/>
      <c r="H3" s="112"/>
      <c r="I3" s="89"/>
      <c r="J3" s="25"/>
      <c r="K3" s="5"/>
      <c r="L3" s="5"/>
    </row>
    <row r="4" spans="1:12" ht="72" customHeight="1" thickBot="1" x14ac:dyDescent="0.3">
      <c r="A4" s="50" t="s">
        <v>2</v>
      </c>
      <c r="B4" s="49" t="s">
        <v>3</v>
      </c>
      <c r="C4" s="38" t="s">
        <v>16</v>
      </c>
      <c r="D4" s="4" t="s">
        <v>12</v>
      </c>
      <c r="E4" s="4" t="s">
        <v>4</v>
      </c>
      <c r="F4" s="3" t="s">
        <v>6</v>
      </c>
      <c r="G4" s="3" t="s">
        <v>13</v>
      </c>
      <c r="H4" s="3" t="s">
        <v>14</v>
      </c>
      <c r="I4" s="90" t="s">
        <v>54</v>
      </c>
      <c r="J4" s="3" t="s">
        <v>15</v>
      </c>
      <c r="K4" s="5"/>
      <c r="L4" s="5"/>
    </row>
    <row r="5" spans="1:12" ht="26.25" thickBot="1" x14ac:dyDescent="0.3">
      <c r="A5" s="59"/>
      <c r="B5" s="60"/>
      <c r="C5" s="61" t="s">
        <v>28</v>
      </c>
      <c r="D5" s="62"/>
      <c r="E5" s="63"/>
      <c r="F5" s="64"/>
      <c r="G5" s="65"/>
      <c r="H5" s="66"/>
      <c r="I5" s="91"/>
      <c r="J5" s="67"/>
      <c r="K5" s="5"/>
      <c r="L5" s="5"/>
    </row>
    <row r="6" spans="1:12" ht="16.5" thickBot="1" x14ac:dyDescent="0.3">
      <c r="A6" s="80" t="s">
        <v>23</v>
      </c>
      <c r="B6" s="45"/>
      <c r="C6" s="88" t="s">
        <v>34</v>
      </c>
      <c r="D6" s="98"/>
      <c r="E6" s="11">
        <v>1</v>
      </c>
      <c r="F6" s="19" t="s">
        <v>0</v>
      </c>
      <c r="G6" s="98"/>
      <c r="H6" s="27">
        <f t="shared" ref="H6:H18" si="0">G6*E6</f>
        <v>0</v>
      </c>
      <c r="I6" s="96">
        <f>PRODUCT(H6*0.15)</f>
        <v>0</v>
      </c>
      <c r="J6" s="32">
        <f t="shared" ref="J6:J18" si="1">SUM(H6+I6)</f>
        <v>0</v>
      </c>
      <c r="K6" s="5"/>
      <c r="L6" s="5"/>
    </row>
    <row r="7" spans="1:12" ht="63" customHeight="1" thickBot="1" x14ac:dyDescent="0.3">
      <c r="A7" s="53"/>
      <c r="B7" s="46"/>
      <c r="C7" s="108" t="s">
        <v>46</v>
      </c>
      <c r="D7" s="109"/>
      <c r="E7" s="12"/>
      <c r="F7" s="19"/>
      <c r="G7" s="34"/>
      <c r="H7" s="27"/>
      <c r="I7" s="96"/>
      <c r="J7" s="32"/>
      <c r="K7" s="5"/>
      <c r="L7" s="5"/>
    </row>
    <row r="8" spans="1:12" ht="26.25" thickBot="1" x14ac:dyDescent="0.3">
      <c r="A8" s="80" t="s">
        <v>45</v>
      </c>
      <c r="B8" s="45"/>
      <c r="C8" s="88" t="s">
        <v>37</v>
      </c>
      <c r="D8" s="98"/>
      <c r="E8" s="11">
        <v>30</v>
      </c>
      <c r="F8" s="19" t="s">
        <v>0</v>
      </c>
      <c r="G8" s="98"/>
      <c r="H8" s="27">
        <f t="shared" ref="H8" si="2">G8*E8</f>
        <v>0</v>
      </c>
      <c r="I8" s="96">
        <f>PRODUCT(H8*0.15)</f>
        <v>0</v>
      </c>
      <c r="J8" s="32">
        <f t="shared" ref="J8" si="3">SUM(H8+I8)</f>
        <v>0</v>
      </c>
      <c r="K8" s="5"/>
      <c r="L8" s="5"/>
    </row>
    <row r="9" spans="1:12" ht="77.25" customHeight="1" thickBot="1" x14ac:dyDescent="0.3">
      <c r="A9" s="53"/>
      <c r="B9" s="46"/>
      <c r="C9" s="108" t="s">
        <v>47</v>
      </c>
      <c r="D9" s="109"/>
      <c r="E9" s="12"/>
      <c r="F9" s="19"/>
      <c r="G9" s="34"/>
      <c r="H9" s="27"/>
      <c r="I9" s="96"/>
      <c r="J9" s="32"/>
      <c r="K9" s="5"/>
      <c r="L9" s="5"/>
    </row>
    <row r="10" spans="1:12" ht="26.25" customHeight="1" thickBot="1" x14ac:dyDescent="0.3">
      <c r="A10" s="80" t="s">
        <v>24</v>
      </c>
      <c r="B10" s="45"/>
      <c r="C10" s="88" t="s">
        <v>52</v>
      </c>
      <c r="D10" s="98"/>
      <c r="E10" s="11">
        <v>25</v>
      </c>
      <c r="F10" s="19" t="s">
        <v>0</v>
      </c>
      <c r="G10" s="98"/>
      <c r="H10" s="27">
        <f t="shared" si="0"/>
        <v>0</v>
      </c>
      <c r="I10" s="96">
        <f>PRODUCT(H10*0.15)</f>
        <v>0</v>
      </c>
      <c r="J10" s="32">
        <f t="shared" si="1"/>
        <v>0</v>
      </c>
      <c r="K10" s="5"/>
      <c r="L10" s="5"/>
    </row>
    <row r="11" spans="1:12" ht="72.75" customHeight="1" thickBot="1" x14ac:dyDescent="0.3">
      <c r="A11" s="124"/>
      <c r="B11" s="46"/>
      <c r="C11" s="125" t="s">
        <v>48</v>
      </c>
      <c r="D11" s="109"/>
      <c r="E11" s="126"/>
      <c r="F11" s="127"/>
      <c r="G11" s="34"/>
      <c r="H11" s="27"/>
      <c r="I11" s="96"/>
      <c r="J11" s="32"/>
      <c r="K11" s="5"/>
      <c r="L11" s="5"/>
    </row>
    <row r="12" spans="1:12" ht="47.25" customHeight="1" thickBot="1" x14ac:dyDescent="0.3">
      <c r="A12" s="128"/>
      <c r="B12" s="130"/>
      <c r="C12" s="130"/>
      <c r="D12" s="131"/>
      <c r="E12" s="132"/>
      <c r="F12" s="133" t="s">
        <v>7</v>
      </c>
      <c r="G12" s="129" t="s">
        <v>8</v>
      </c>
      <c r="H12" s="75">
        <f>SUM(H6:H11)</f>
        <v>0</v>
      </c>
      <c r="I12" s="93" t="s">
        <v>11</v>
      </c>
      <c r="J12" s="75">
        <f>SUM(J6:J11)</f>
        <v>0</v>
      </c>
      <c r="K12" s="5"/>
      <c r="L12" s="5"/>
    </row>
    <row r="13" spans="1:12" ht="72.75" customHeight="1" thickBot="1" x14ac:dyDescent="0.3">
      <c r="A13" s="50" t="s">
        <v>2</v>
      </c>
      <c r="B13" s="49" t="s">
        <v>3</v>
      </c>
      <c r="C13" s="38" t="s">
        <v>16</v>
      </c>
      <c r="D13" s="4" t="s">
        <v>12</v>
      </c>
      <c r="E13" s="4" t="s">
        <v>4</v>
      </c>
      <c r="F13" s="3" t="s">
        <v>6</v>
      </c>
      <c r="G13" s="3" t="s">
        <v>13</v>
      </c>
      <c r="H13" s="3" t="s">
        <v>14</v>
      </c>
      <c r="I13" s="90" t="s">
        <v>60</v>
      </c>
      <c r="J13" s="3" t="s">
        <v>15</v>
      </c>
      <c r="K13" s="5"/>
      <c r="L13" s="5"/>
    </row>
    <row r="14" spans="1:12" ht="26.25" thickBot="1" x14ac:dyDescent="0.3">
      <c r="A14" s="80" t="s">
        <v>25</v>
      </c>
      <c r="B14" s="45"/>
      <c r="C14" s="88" t="s">
        <v>36</v>
      </c>
      <c r="D14" s="98"/>
      <c r="E14" s="11">
        <v>6</v>
      </c>
      <c r="F14" s="19" t="s">
        <v>0</v>
      </c>
      <c r="G14" s="98"/>
      <c r="H14" s="27">
        <f t="shared" si="0"/>
        <v>0</v>
      </c>
      <c r="I14" s="96">
        <f>PRODUCT(H14*0.21)</f>
        <v>0</v>
      </c>
      <c r="J14" s="32">
        <f t="shared" si="1"/>
        <v>0</v>
      </c>
      <c r="K14" s="5"/>
      <c r="L14" s="5"/>
    </row>
    <row r="15" spans="1:12" ht="81" customHeight="1" thickBot="1" x14ac:dyDescent="0.3">
      <c r="A15" s="53"/>
      <c r="B15" s="46"/>
      <c r="C15" s="121" t="s">
        <v>49</v>
      </c>
      <c r="D15" s="122"/>
      <c r="E15" s="12"/>
      <c r="F15" s="19"/>
      <c r="G15" s="99"/>
      <c r="H15" s="27"/>
      <c r="I15" s="96"/>
      <c r="J15" s="32"/>
      <c r="K15" s="5"/>
      <c r="L15" s="5"/>
    </row>
    <row r="16" spans="1:12" ht="16.5" thickBot="1" x14ac:dyDescent="0.3">
      <c r="A16" s="80" t="s">
        <v>26</v>
      </c>
      <c r="B16" s="45"/>
      <c r="C16" s="88" t="s">
        <v>35</v>
      </c>
      <c r="D16" s="98"/>
      <c r="E16" s="11">
        <v>2</v>
      </c>
      <c r="F16" s="19" t="s">
        <v>0</v>
      </c>
      <c r="G16" s="98"/>
      <c r="H16" s="27">
        <f t="shared" si="0"/>
        <v>0</v>
      </c>
      <c r="I16" s="96">
        <f>PRODUCT(H16*0.21)</f>
        <v>0</v>
      </c>
      <c r="J16" s="32">
        <f t="shared" si="1"/>
        <v>0</v>
      </c>
      <c r="K16" s="5"/>
      <c r="L16" s="5"/>
    </row>
    <row r="17" spans="1:12" ht="16.5" thickBot="1" x14ac:dyDescent="0.3">
      <c r="A17" s="53"/>
      <c r="B17" s="46"/>
      <c r="C17" s="123" t="s">
        <v>50</v>
      </c>
      <c r="D17" s="122"/>
      <c r="E17" s="12"/>
      <c r="F17" s="19"/>
      <c r="G17" s="34"/>
      <c r="H17" s="27"/>
      <c r="I17" s="96"/>
      <c r="J17" s="32"/>
      <c r="K17" s="5"/>
      <c r="L17" s="5"/>
    </row>
    <row r="18" spans="1:12" ht="16.5" thickBot="1" x14ac:dyDescent="0.3">
      <c r="A18" s="80" t="s">
        <v>27</v>
      </c>
      <c r="B18" s="45"/>
      <c r="C18" s="88" t="s">
        <v>38</v>
      </c>
      <c r="D18" s="98"/>
      <c r="E18" s="11">
        <v>2</v>
      </c>
      <c r="F18" s="19" t="s">
        <v>0</v>
      </c>
      <c r="G18" s="98"/>
      <c r="H18" s="27">
        <f t="shared" si="0"/>
        <v>0</v>
      </c>
      <c r="I18" s="96">
        <f>PRODUCT(H18*0.21)</f>
        <v>0</v>
      </c>
      <c r="J18" s="32">
        <f t="shared" si="1"/>
        <v>0</v>
      </c>
      <c r="K18" s="5"/>
      <c r="L18" s="5"/>
    </row>
    <row r="19" spans="1:12" ht="69.75" customHeight="1" thickBot="1" x14ac:dyDescent="0.3">
      <c r="A19" s="81"/>
      <c r="B19" s="82"/>
      <c r="C19" s="118" t="s">
        <v>51</v>
      </c>
      <c r="D19" s="119"/>
      <c r="E19" s="83"/>
      <c r="F19" s="84"/>
      <c r="G19" s="85"/>
      <c r="H19" s="86"/>
      <c r="I19" s="97"/>
      <c r="J19" s="87"/>
      <c r="K19" s="5"/>
      <c r="L19" s="5"/>
    </row>
    <row r="20" spans="1:12" ht="44.25" customHeight="1" thickBot="1" x14ac:dyDescent="0.3">
      <c r="A20" s="134"/>
      <c r="B20" s="135"/>
      <c r="C20" s="135"/>
      <c r="D20" s="136"/>
      <c r="E20" s="137"/>
      <c r="F20" s="138" t="s">
        <v>7</v>
      </c>
      <c r="G20" s="78" t="s">
        <v>8</v>
      </c>
      <c r="H20" s="75">
        <f>SUM(H4:H17)</f>
        <v>0</v>
      </c>
      <c r="I20" s="93" t="s">
        <v>11</v>
      </c>
      <c r="J20" s="74">
        <f>SUM(J4:J17)</f>
        <v>0</v>
      </c>
      <c r="K20" s="7"/>
      <c r="L20" s="5"/>
    </row>
    <row r="21" spans="1:12" ht="14.25" customHeight="1" thickBot="1" x14ac:dyDescent="0.3">
      <c r="A21" s="139"/>
      <c r="B21" s="140"/>
      <c r="C21" s="140"/>
      <c r="D21" s="141"/>
      <c r="E21" s="142"/>
      <c r="F21" s="143"/>
      <c r="G21" s="144"/>
      <c r="H21" s="28"/>
      <c r="I21" s="92"/>
      <c r="J21" s="28"/>
      <c r="K21" s="7"/>
      <c r="L21" s="5"/>
    </row>
    <row r="22" spans="1:12" ht="45.75" customHeight="1" thickTop="1" thickBot="1" x14ac:dyDescent="0.35">
      <c r="A22" s="55"/>
      <c r="B22" s="39"/>
      <c r="C22" s="39"/>
      <c r="D22" s="146" t="s">
        <v>61</v>
      </c>
      <c r="E22" s="147"/>
      <c r="F22" s="147"/>
      <c r="G22" s="78" t="s">
        <v>8</v>
      </c>
      <c r="H22" s="145">
        <f>SUM(H12+H20)</f>
        <v>0</v>
      </c>
      <c r="I22" s="93" t="s">
        <v>11</v>
      </c>
      <c r="J22" s="145">
        <f>SUM(J12+J20)</f>
        <v>0</v>
      </c>
      <c r="K22" s="5"/>
      <c r="L22" s="5"/>
    </row>
    <row r="23" spans="1:12" ht="16.5" thickTop="1" x14ac:dyDescent="0.25">
      <c r="A23" s="54"/>
      <c r="B23" s="39"/>
      <c r="C23" s="39"/>
      <c r="D23" s="7"/>
      <c r="E23" s="13"/>
      <c r="F23" s="20"/>
      <c r="G23" s="28"/>
      <c r="H23" s="28"/>
      <c r="J23" s="28"/>
      <c r="K23" s="7"/>
      <c r="L23" s="5"/>
    </row>
    <row r="24" spans="1:12" x14ac:dyDescent="0.25">
      <c r="A24" s="56"/>
      <c r="B24" s="40"/>
      <c r="C24" s="40"/>
      <c r="D24" s="2"/>
      <c r="E24" s="14"/>
      <c r="F24" s="22"/>
      <c r="G24" s="29"/>
      <c r="H24" s="29"/>
      <c r="I24" s="95"/>
      <c r="J24" s="29"/>
      <c r="K24" s="2"/>
    </row>
    <row r="25" spans="1:12" ht="26.25" customHeight="1" x14ac:dyDescent="0.25">
      <c r="A25" s="56"/>
      <c r="B25" s="40"/>
      <c r="C25" s="120" t="s">
        <v>53</v>
      </c>
      <c r="D25" s="120"/>
      <c r="E25" s="14"/>
      <c r="F25" s="22"/>
      <c r="G25" s="29"/>
    </row>
    <row r="28" spans="1:12" x14ac:dyDescent="0.25">
      <c r="A28" s="56"/>
      <c r="B28" s="40"/>
      <c r="C28" s="40"/>
      <c r="D28" s="2"/>
      <c r="E28" s="14"/>
      <c r="F28" s="22"/>
      <c r="G28" s="29"/>
      <c r="H28" s="29"/>
      <c r="I28" s="95"/>
    </row>
    <row r="29" spans="1:12" x14ac:dyDescent="0.25">
      <c r="A29" s="57"/>
      <c r="B29" s="47"/>
      <c r="C29" s="37"/>
      <c r="D29" s="1"/>
      <c r="E29" s="15"/>
      <c r="F29" s="23"/>
      <c r="G29" s="30"/>
      <c r="H29" s="30"/>
      <c r="I29" s="95"/>
    </row>
  </sheetData>
  <sheetProtection password="C47E" sheet="1" objects="1" scenarios="1" selectLockedCells="1"/>
  <protectedRanges>
    <protectedRange sqref="G6 D6 D10 G10 D14 G14 D16 G16 D18 G18 D8 G8" name="Oblast1"/>
  </protectedRanges>
  <mergeCells count="9">
    <mergeCell ref="A2:H3"/>
    <mergeCell ref="C19:D19"/>
    <mergeCell ref="C9:D9"/>
    <mergeCell ref="C25:D25"/>
    <mergeCell ref="C11:D11"/>
    <mergeCell ref="C7:D7"/>
    <mergeCell ref="C15:D15"/>
    <mergeCell ref="C17:D17"/>
    <mergeCell ref="D22:F22"/>
  </mergeCells>
  <phoneticPr fontId="2" type="noConversion"/>
  <pageMargins left="0.31496062992125984" right="0.31496062992125984" top="0.78740157480314965" bottom="0.78740157480314965" header="0.31496062992125984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Část 1. Zdravotnické přístroje</vt:lpstr>
      <vt:lpstr>Část 2. Přístroj pro ECT</vt:lpstr>
      <vt:lpstr>Část 3. Zdravotnická lůžka</vt:lpstr>
      <vt:lpstr>'Část 3. Zdravotnická lůžka'!Oblast_tisku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Franěk</dc:creator>
  <cp:lastModifiedBy>Oldřich Kopecký</cp:lastModifiedBy>
  <cp:lastPrinted>2013-04-29T06:48:37Z</cp:lastPrinted>
  <dcterms:created xsi:type="dcterms:W3CDTF">2013-03-14T06:52:59Z</dcterms:created>
  <dcterms:modified xsi:type="dcterms:W3CDTF">2014-07-22T11:01:00Z</dcterms:modified>
</cp:coreProperties>
</file>