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20" windowWidth="27720" windowHeight="12045"/>
  </bookViews>
  <sheets>
    <sheet name="Stavba" sheetId="1" r:id="rId1"/>
    <sheet name="PS1 PS1_1 KL" sheetId="2" r:id="rId2"/>
    <sheet name="PS1 PS1_1 Rek" sheetId="3" r:id="rId3"/>
    <sheet name="PS1 PS1_1 Pol" sheetId="4" r:id="rId4"/>
    <sheet name="PS2 PS2_1 KL" sheetId="5" r:id="rId5"/>
    <sheet name="PS2 PS2_1 Rek" sheetId="6" r:id="rId6"/>
    <sheet name="PS2 PS2_1 Pol" sheetId="7" r:id="rId7"/>
    <sheet name="PS3 PS3_1 KL" sheetId="8" r:id="rId8"/>
    <sheet name="PS3 PS3_1 Rek" sheetId="9" r:id="rId9"/>
    <sheet name="PS3 PS3_1 Pol" sheetId="10" r:id="rId10"/>
    <sheet name="SO1 SO1_E1_1 KL" sheetId="11" r:id="rId11"/>
    <sheet name="SO1 SO1_E1_1 Rek" sheetId="12" r:id="rId12"/>
    <sheet name="SO1 SO1_E1_1 Pol" sheetId="13" r:id="rId13"/>
    <sheet name="SO1 SO1_S_1 KL" sheetId="14" r:id="rId14"/>
    <sheet name="SO1 SO1_S_1 Rek" sheetId="15" r:id="rId15"/>
    <sheet name="SO1 SO1_S_1 Pol" sheetId="16" r:id="rId16"/>
    <sheet name="SO1 SO1_ZT_1 KL" sheetId="17" r:id="rId17"/>
    <sheet name="SO1 SO1_ZT_1 Rek" sheetId="18" r:id="rId18"/>
    <sheet name="SO1 SO1_ZT_1 Pol" sheetId="19" r:id="rId19"/>
    <sheet name="V01 V01_1 KL" sheetId="20" r:id="rId20"/>
    <sheet name="V01 V01_1 Rek" sheetId="21" r:id="rId21"/>
    <sheet name="V01 V01_1 Pol" sheetId="22" r:id="rId22"/>
  </sheets>
  <definedNames>
    <definedName name="CelkemObjekty" localSheetId="0">Stavba!$F$35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'PS1 PS1_1 Pol'!$1:$6</definedName>
    <definedName name="_xlnm.Print_Titles" localSheetId="2">'PS1 PS1_1 Rek'!$1:$6</definedName>
    <definedName name="_xlnm.Print_Titles" localSheetId="6">'PS2 PS2_1 Pol'!$1:$6</definedName>
    <definedName name="_xlnm.Print_Titles" localSheetId="5">'PS2 PS2_1 Rek'!$1:$6</definedName>
    <definedName name="_xlnm.Print_Titles" localSheetId="9">'PS3 PS3_1 Pol'!$1:$6</definedName>
    <definedName name="_xlnm.Print_Titles" localSheetId="8">'PS3 PS3_1 Rek'!$1:$6</definedName>
    <definedName name="_xlnm.Print_Titles" localSheetId="12">'SO1 SO1_E1_1 Pol'!$1:$6</definedName>
    <definedName name="_xlnm.Print_Titles" localSheetId="11">'SO1 SO1_E1_1 Rek'!$1:$6</definedName>
    <definedName name="_xlnm.Print_Titles" localSheetId="15">'SO1 SO1_S_1 Pol'!$1:$6</definedName>
    <definedName name="_xlnm.Print_Titles" localSheetId="14">'SO1 SO1_S_1 Rek'!$1:$6</definedName>
    <definedName name="_xlnm.Print_Titles" localSheetId="18">'SO1 SO1_ZT_1 Pol'!$1:$6</definedName>
    <definedName name="_xlnm.Print_Titles" localSheetId="17">'SO1 SO1_ZT_1 Rek'!$1:$6</definedName>
    <definedName name="_xlnm.Print_Titles" localSheetId="21">'V01 V01_1 Pol'!$1:$6</definedName>
    <definedName name="_xlnm.Print_Titles" localSheetId="20">'V01 V01_1 Rek'!$1:$6</definedName>
    <definedName name="Objednatel" localSheetId="0">Stavba!$D$11</definedName>
    <definedName name="Objekt" localSheetId="0">Stavba!$B$29</definedName>
    <definedName name="_xlnm.Print_Area" localSheetId="1">'PS1 PS1_1 KL'!$A$1:$G$45</definedName>
    <definedName name="_xlnm.Print_Area" localSheetId="3">'PS1 PS1_1 Pol'!$A$1:$K$15</definedName>
    <definedName name="_xlnm.Print_Area" localSheetId="2">'PS1 PS1_1 Rek'!$A$1:$I$9</definedName>
    <definedName name="_xlnm.Print_Area" localSheetId="4">'PS2 PS2_1 KL'!$A$1:$G$45</definedName>
    <definedName name="_xlnm.Print_Area" localSheetId="6">'PS2 PS2_1 Pol'!$A$1:$K$10</definedName>
    <definedName name="_xlnm.Print_Area" localSheetId="5">'PS2 PS2_1 Rek'!$A$1:$I$10</definedName>
    <definedName name="_xlnm.Print_Area" localSheetId="7">'PS3 PS3_1 KL'!$A$1:$G$45</definedName>
    <definedName name="_xlnm.Print_Area" localSheetId="9">'PS3 PS3_1 Pol'!$A$1:$K$12</definedName>
    <definedName name="_xlnm.Print_Area" localSheetId="8">'PS3 PS3_1 Rek'!$A$1:$I$9</definedName>
    <definedName name="_xlnm.Print_Area" localSheetId="10">'SO1 SO1_E1_1 KL'!$A$1:$G$45</definedName>
    <definedName name="_xlnm.Print_Area" localSheetId="12">'SO1 SO1_E1_1 Pol'!$A$1:$K$471</definedName>
    <definedName name="_xlnm.Print_Area" localSheetId="11">'SO1 SO1_E1_1 Rek'!$A$1:$I$13</definedName>
    <definedName name="_xlnm.Print_Area" localSheetId="13">'SO1 SO1_S_1 KL'!$A$1:$G$45</definedName>
    <definedName name="_xlnm.Print_Area" localSheetId="15">'SO1 SO1_S_1 Pol'!$A$1:$K$1753</definedName>
    <definedName name="_xlnm.Print_Area" localSheetId="14">'SO1 SO1_S_1 Rek'!$A$1:$I$34</definedName>
    <definedName name="_xlnm.Print_Area" localSheetId="16">'SO1 SO1_ZT_1 KL'!$A$1:$G$45</definedName>
    <definedName name="_xlnm.Print_Area" localSheetId="18">'SO1 SO1_ZT_1 Pol'!$A$1:$K$150</definedName>
    <definedName name="_xlnm.Print_Area" localSheetId="17">'SO1 SO1_ZT_1 Rek'!$A$1:$I$19</definedName>
    <definedName name="_xlnm.Print_Area" localSheetId="0">Stavba!$B$1:$J$38</definedName>
    <definedName name="_xlnm.Print_Area" localSheetId="19">'V01 V01_1 KL'!$A$1:$G$45</definedName>
    <definedName name="_xlnm.Print_Area" localSheetId="21">'V01 V01_1 Pol'!$A$1:$K$34</definedName>
    <definedName name="_xlnm.Print_Area" localSheetId="20">'V01 V01_1 Rek'!$A$1:$I$9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lin" localSheetId="18" hidden="1">0</definedName>
    <definedName name="solver_lin" localSheetId="21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num" localSheetId="18" hidden="1">0</definedName>
    <definedName name="solver_num" localSheetId="21" hidden="1">0</definedName>
    <definedName name="solver_opt" localSheetId="3" hidden="1">'PS1 PS1_1 Pol'!#REF!</definedName>
    <definedName name="solver_opt" localSheetId="6" hidden="1">'PS2 PS2_1 Pol'!#REF!</definedName>
    <definedName name="solver_opt" localSheetId="9" hidden="1">'PS3 PS3_1 Pol'!#REF!</definedName>
    <definedName name="solver_opt" localSheetId="12" hidden="1">'SO1 SO1_E1_1 Pol'!#REF!</definedName>
    <definedName name="solver_opt" localSheetId="15" hidden="1">'SO1 SO1_S_1 Pol'!#REF!</definedName>
    <definedName name="solver_opt" localSheetId="18" hidden="1">'SO1 SO1_ZT_1 Pol'!#REF!</definedName>
    <definedName name="solver_opt" localSheetId="21" hidden="1">'V01 V01_1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typ" localSheetId="18" hidden="1">1</definedName>
    <definedName name="solver_typ" localSheetId="21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lver_val" localSheetId="18" hidden="1">0</definedName>
    <definedName name="solver_val" localSheetId="21" hidden="1">0</definedName>
    <definedName name="SoucetDilu" localSheetId="0">Stavba!#REF!</definedName>
    <definedName name="StavbaCelkem" localSheetId="0">Stavba!$H$35</definedName>
    <definedName name="Zhotovitel" localSheetId="0">Stavba!$D$7</definedName>
  </definedNames>
  <calcPr calcId="125725"/>
</workbook>
</file>

<file path=xl/calcChain.xml><?xml version="1.0" encoding="utf-8"?>
<calcChain xmlns="http://schemas.openxmlformats.org/spreadsheetml/2006/main">
  <c r="I49" i="1"/>
  <c r="H49"/>
  <c r="G49"/>
  <c r="F49"/>
  <c r="I47"/>
  <c r="F47" s="1"/>
  <c r="I46"/>
  <c r="F46" s="1"/>
  <c r="I45"/>
  <c r="F45"/>
  <c r="I44"/>
  <c r="F44" s="1"/>
  <c r="F42"/>
  <c r="I43"/>
  <c r="F43" s="1"/>
  <c r="I48"/>
  <c r="F48" s="1"/>
  <c r="I42"/>
  <c r="BE32" i="22" l="1"/>
  <c r="BD32"/>
  <c r="BC32"/>
  <c r="BA32"/>
  <c r="K32"/>
  <c r="I32"/>
  <c r="G32"/>
  <c r="BB32" s="1"/>
  <c r="BE30"/>
  <c r="BD30"/>
  <c r="BC30"/>
  <c r="BA30"/>
  <c r="K30"/>
  <c r="I30"/>
  <c r="G30"/>
  <c r="BB30" s="1"/>
  <c r="BE28"/>
  <c r="BD28"/>
  <c r="BC28"/>
  <c r="BA28"/>
  <c r="K28"/>
  <c r="I28"/>
  <c r="BB28"/>
  <c r="BE26"/>
  <c r="BD26"/>
  <c r="BC26"/>
  <c r="BA26"/>
  <c r="K26"/>
  <c r="I26"/>
  <c r="BB26"/>
  <c r="BE23"/>
  <c r="BD23"/>
  <c r="BC23"/>
  <c r="BA23"/>
  <c r="K23"/>
  <c r="I23"/>
  <c r="G23"/>
  <c r="BB23" s="1"/>
  <c r="BE21"/>
  <c r="BD21"/>
  <c r="BC21"/>
  <c r="BA21"/>
  <c r="K21"/>
  <c r="I21"/>
  <c r="BB21"/>
  <c r="BE20"/>
  <c r="BD20"/>
  <c r="BC20"/>
  <c r="BA20"/>
  <c r="K20"/>
  <c r="I20"/>
  <c r="G20"/>
  <c r="BB20" s="1"/>
  <c r="BE18"/>
  <c r="BD18"/>
  <c r="BC18"/>
  <c r="BA18"/>
  <c r="K18"/>
  <c r="I18"/>
  <c r="G18"/>
  <c r="BB18" s="1"/>
  <c r="BE16"/>
  <c r="BD16"/>
  <c r="BC16"/>
  <c r="BA16"/>
  <c r="K16"/>
  <c r="I16"/>
  <c r="G16"/>
  <c r="BB16" s="1"/>
  <c r="BE14"/>
  <c r="BD14"/>
  <c r="BC14"/>
  <c r="BA14"/>
  <c r="K14"/>
  <c r="I14"/>
  <c r="G14"/>
  <c r="BB14" s="1"/>
  <c r="BE12"/>
  <c r="BD12"/>
  <c r="BC12"/>
  <c r="BA12"/>
  <c r="K12"/>
  <c r="I12"/>
  <c r="G12"/>
  <c r="BB12" s="1"/>
  <c r="BE10"/>
  <c r="BD10"/>
  <c r="BC10"/>
  <c r="BA10"/>
  <c r="K10"/>
  <c r="I10"/>
  <c r="G10"/>
  <c r="BB10" s="1"/>
  <c r="BE8"/>
  <c r="BD8"/>
  <c r="BC8"/>
  <c r="BA8"/>
  <c r="K8"/>
  <c r="I8"/>
  <c r="G8"/>
  <c r="BB8" s="1"/>
  <c r="B7" i="21"/>
  <c r="A7"/>
  <c r="I34" i="22"/>
  <c r="E4"/>
  <c r="F3"/>
  <c r="C33" i="20"/>
  <c r="F33" s="1"/>
  <c r="C31"/>
  <c r="G7"/>
  <c r="BE149" i="19"/>
  <c r="BD149"/>
  <c r="BC149"/>
  <c r="BB149"/>
  <c r="K149"/>
  <c r="I149"/>
  <c r="G149"/>
  <c r="BA149" s="1"/>
  <c r="BE148"/>
  <c r="BD148"/>
  <c r="BC148"/>
  <c r="BB148"/>
  <c r="K148"/>
  <c r="I148"/>
  <c r="G148"/>
  <c r="BA148" s="1"/>
  <c r="BE147"/>
  <c r="BD147"/>
  <c r="BC147"/>
  <c r="BB147"/>
  <c r="K147"/>
  <c r="I147"/>
  <c r="G147"/>
  <c r="BA147" s="1"/>
  <c r="BE146"/>
  <c r="BD146"/>
  <c r="BC146"/>
  <c r="BB146"/>
  <c r="K146"/>
  <c r="I146"/>
  <c r="I150" s="1"/>
  <c r="G146"/>
  <c r="BA146" s="1"/>
  <c r="BE145"/>
  <c r="BD145"/>
  <c r="BC145"/>
  <c r="BC150" s="1"/>
  <c r="G17" i="18" s="1"/>
  <c r="BB145" i="19"/>
  <c r="K145"/>
  <c r="I145"/>
  <c r="G145"/>
  <c r="BA145" s="1"/>
  <c r="BE144"/>
  <c r="BE150" s="1"/>
  <c r="I17" i="18" s="1"/>
  <c r="BD144" i="19"/>
  <c r="BC144"/>
  <c r="BB144"/>
  <c r="BB150" s="1"/>
  <c r="F17" i="18" s="1"/>
  <c r="K144" i="19"/>
  <c r="I144"/>
  <c r="G144"/>
  <c r="BA144" s="1"/>
  <c r="B17" i="18"/>
  <c r="A17"/>
  <c r="K150" i="19"/>
  <c r="BE141"/>
  <c r="BD141"/>
  <c r="BC141"/>
  <c r="BA141"/>
  <c r="K141"/>
  <c r="I141"/>
  <c r="G141"/>
  <c r="BB141" s="1"/>
  <c r="BE140"/>
  <c r="BD140"/>
  <c r="BC140"/>
  <c r="BA140"/>
  <c r="K140"/>
  <c r="I140"/>
  <c r="G140"/>
  <c r="BB140" s="1"/>
  <c r="BE139"/>
  <c r="BD139"/>
  <c r="BC139"/>
  <c r="BA139"/>
  <c r="K139"/>
  <c r="I139"/>
  <c r="G139"/>
  <c r="BB139" s="1"/>
  <c r="BE138"/>
  <c r="BD138"/>
  <c r="BC138"/>
  <c r="BA138"/>
  <c r="K138"/>
  <c r="I138"/>
  <c r="G138"/>
  <c r="BB138" s="1"/>
  <c r="BE137"/>
  <c r="BD137"/>
  <c r="BC137"/>
  <c r="BA137"/>
  <c r="K137"/>
  <c r="I137"/>
  <c r="G137"/>
  <c r="BB137" s="1"/>
  <c r="BE136"/>
  <c r="BD136"/>
  <c r="BC136"/>
  <c r="BA136"/>
  <c r="K136"/>
  <c r="I136"/>
  <c r="G136"/>
  <c r="BB136" s="1"/>
  <c r="BE135"/>
  <c r="BD135"/>
  <c r="BC135"/>
  <c r="BA135"/>
  <c r="K135"/>
  <c r="I135"/>
  <c r="G135"/>
  <c r="BB135" s="1"/>
  <c r="BE134"/>
  <c r="BD134"/>
  <c r="BC134"/>
  <c r="BA134"/>
  <c r="K134"/>
  <c r="I134"/>
  <c r="G134"/>
  <c r="BB134" s="1"/>
  <c r="BE133"/>
  <c r="BD133"/>
  <c r="BC133"/>
  <c r="BC142" s="1"/>
  <c r="G16" i="18" s="1"/>
  <c r="BA133" i="19"/>
  <c r="K133"/>
  <c r="I133"/>
  <c r="G133"/>
  <c r="BB133" s="1"/>
  <c r="BE132"/>
  <c r="BD132"/>
  <c r="BC132"/>
  <c r="BA132"/>
  <c r="K132"/>
  <c r="K142" s="1"/>
  <c r="I132"/>
  <c r="G132"/>
  <c r="BB132" s="1"/>
  <c r="B16" i="18"/>
  <c r="A16"/>
  <c r="I142" i="19"/>
  <c r="BE129"/>
  <c r="BD129"/>
  <c r="BC129"/>
  <c r="BA129"/>
  <c r="K129"/>
  <c r="I129"/>
  <c r="G129"/>
  <c r="BB129" s="1"/>
  <c r="BE128"/>
  <c r="BD128"/>
  <c r="BC128"/>
  <c r="BA128"/>
  <c r="K128"/>
  <c r="I128"/>
  <c r="G128"/>
  <c r="BB128" s="1"/>
  <c r="BE127"/>
  <c r="BD127"/>
  <c r="BC127"/>
  <c r="BA127"/>
  <c r="K127"/>
  <c r="I127"/>
  <c r="G127"/>
  <c r="BB127" s="1"/>
  <c r="BE126"/>
  <c r="BD126"/>
  <c r="BC126"/>
  <c r="BA126"/>
  <c r="K126"/>
  <c r="I126"/>
  <c r="G126"/>
  <c r="BB126" s="1"/>
  <c r="BE125"/>
  <c r="BD125"/>
  <c r="BC125"/>
  <c r="BA125"/>
  <c r="K125"/>
  <c r="I125"/>
  <c r="G125"/>
  <c r="BB125" s="1"/>
  <c r="BE124"/>
  <c r="BD124"/>
  <c r="BC124"/>
  <c r="BA124"/>
  <c r="K124"/>
  <c r="I124"/>
  <c r="G124"/>
  <c r="BB124" s="1"/>
  <c r="BE123"/>
  <c r="BD123"/>
  <c r="BC123"/>
  <c r="BA123"/>
  <c r="K123"/>
  <c r="I123"/>
  <c r="G123"/>
  <c r="BB123" s="1"/>
  <c r="BE122"/>
  <c r="BD122"/>
  <c r="BC122"/>
  <c r="BA122"/>
  <c r="K122"/>
  <c r="I122"/>
  <c r="G122"/>
  <c r="BB122" s="1"/>
  <c r="BE121"/>
  <c r="BD121"/>
  <c r="BC121"/>
  <c r="BA121"/>
  <c r="K121"/>
  <c r="I121"/>
  <c r="G121"/>
  <c r="BB121" s="1"/>
  <c r="BE120"/>
  <c r="BD120"/>
  <c r="BC120"/>
  <c r="BA120"/>
  <c r="K120"/>
  <c r="I120"/>
  <c r="G120"/>
  <c r="BB120" s="1"/>
  <c r="BE119"/>
  <c r="BD119"/>
  <c r="BC119"/>
  <c r="BA119"/>
  <c r="K119"/>
  <c r="I119"/>
  <c r="G119"/>
  <c r="BB119" s="1"/>
  <c r="BE118"/>
  <c r="BD118"/>
  <c r="BC118"/>
  <c r="BA118"/>
  <c r="K118"/>
  <c r="I118"/>
  <c r="G118"/>
  <c r="BB118" s="1"/>
  <c r="BE117"/>
  <c r="BD117"/>
  <c r="BC117"/>
  <c r="BA117"/>
  <c r="K117"/>
  <c r="I117"/>
  <c r="G117"/>
  <c r="BB117" s="1"/>
  <c r="BE116"/>
  <c r="BD116"/>
  <c r="BC116"/>
  <c r="BA116"/>
  <c r="K116"/>
  <c r="I116"/>
  <c r="G116"/>
  <c r="BB116" s="1"/>
  <c r="BE115"/>
  <c r="BD115"/>
  <c r="BC115"/>
  <c r="BA115"/>
  <c r="K115"/>
  <c r="I115"/>
  <c r="G115"/>
  <c r="BB115" s="1"/>
  <c r="BE114"/>
  <c r="BD114"/>
  <c r="BC114"/>
  <c r="BA114"/>
  <c r="K114"/>
  <c r="I114"/>
  <c r="G114"/>
  <c r="BB114" s="1"/>
  <c r="BE113"/>
  <c r="BD113"/>
  <c r="BC113"/>
  <c r="BA113"/>
  <c r="K113"/>
  <c r="I113"/>
  <c r="G113"/>
  <c r="BB113" s="1"/>
  <c r="BE112"/>
  <c r="BD112"/>
  <c r="BC112"/>
  <c r="BA112"/>
  <c r="K112"/>
  <c r="I112"/>
  <c r="G112"/>
  <c r="BB112" s="1"/>
  <c r="BE111"/>
  <c r="BD111"/>
  <c r="BC111"/>
  <c r="BA111"/>
  <c r="K111"/>
  <c r="I111"/>
  <c r="G111"/>
  <c r="BB111" s="1"/>
  <c r="BE110"/>
  <c r="BD110"/>
  <c r="BC110"/>
  <c r="BA110"/>
  <c r="K110"/>
  <c r="I110"/>
  <c r="G110"/>
  <c r="BB110" s="1"/>
  <c r="BE109"/>
  <c r="BD109"/>
  <c r="BC109"/>
  <c r="BA109"/>
  <c r="K109"/>
  <c r="I109"/>
  <c r="G109"/>
  <c r="BB109" s="1"/>
  <c r="BE108"/>
  <c r="BD108"/>
  <c r="BC108"/>
  <c r="BA108"/>
  <c r="K108"/>
  <c r="I108"/>
  <c r="G108"/>
  <c r="BB108" s="1"/>
  <c r="BE107"/>
  <c r="BD107"/>
  <c r="BC107"/>
  <c r="BA107"/>
  <c r="K107"/>
  <c r="I107"/>
  <c r="G107"/>
  <c r="BB107" s="1"/>
  <c r="BE106"/>
  <c r="BD106"/>
  <c r="BC106"/>
  <c r="BA106"/>
  <c r="K106"/>
  <c r="I106"/>
  <c r="G106"/>
  <c r="BB106" s="1"/>
  <c r="BE105"/>
  <c r="BD105"/>
  <c r="BC105"/>
  <c r="BA105"/>
  <c r="K105"/>
  <c r="I105"/>
  <c r="G105"/>
  <c r="BB105" s="1"/>
  <c r="BE104"/>
  <c r="BD104"/>
  <c r="BC104"/>
  <c r="BA104"/>
  <c r="K104"/>
  <c r="I104"/>
  <c r="G104"/>
  <c r="BB104" s="1"/>
  <c r="BE103"/>
  <c r="BD103"/>
  <c r="BC103"/>
  <c r="BA103"/>
  <c r="K103"/>
  <c r="I103"/>
  <c r="G103"/>
  <c r="BB103" s="1"/>
  <c r="BE102"/>
  <c r="BD102"/>
  <c r="BC102"/>
  <c r="BA102"/>
  <c r="K102"/>
  <c r="I102"/>
  <c r="G102"/>
  <c r="BB102" s="1"/>
  <c r="BE101"/>
  <c r="BD101"/>
  <c r="BC101"/>
  <c r="BA101"/>
  <c r="K101"/>
  <c r="I101"/>
  <c r="G101"/>
  <c r="BB101" s="1"/>
  <c r="BE100"/>
  <c r="BD100"/>
  <c r="BC100"/>
  <c r="BA100"/>
  <c r="K100"/>
  <c r="I100"/>
  <c r="G100"/>
  <c r="BB100" s="1"/>
  <c r="BE99"/>
  <c r="BD99"/>
  <c r="BC99"/>
  <c r="BA99"/>
  <c r="K99"/>
  <c r="I99"/>
  <c r="G99"/>
  <c r="BB99" s="1"/>
  <c r="BE98"/>
  <c r="BD98"/>
  <c r="BC98"/>
  <c r="BA98"/>
  <c r="K98"/>
  <c r="I98"/>
  <c r="G98"/>
  <c r="BB98" s="1"/>
  <c r="BE97"/>
  <c r="BD97"/>
  <c r="BC97"/>
  <c r="BA97"/>
  <c r="K97"/>
  <c r="I97"/>
  <c r="G97"/>
  <c r="BB97" s="1"/>
  <c r="BE96"/>
  <c r="BD96"/>
  <c r="BC96"/>
  <c r="BA96"/>
  <c r="K96"/>
  <c r="I96"/>
  <c r="G96"/>
  <c r="BB96" s="1"/>
  <c r="BE95"/>
  <c r="BD95"/>
  <c r="BC95"/>
  <c r="BA95"/>
  <c r="K95"/>
  <c r="I95"/>
  <c r="G95"/>
  <c r="BB95" s="1"/>
  <c r="BE94"/>
  <c r="BD94"/>
  <c r="BC94"/>
  <c r="BA94"/>
  <c r="K94"/>
  <c r="I94"/>
  <c r="G94"/>
  <c r="BB94" s="1"/>
  <c r="BE93"/>
  <c r="BD93"/>
  <c r="BC93"/>
  <c r="BA93"/>
  <c r="K93"/>
  <c r="I93"/>
  <c r="G93"/>
  <c r="BB93" s="1"/>
  <c r="BE92"/>
  <c r="BD92"/>
  <c r="BC92"/>
  <c r="BA92"/>
  <c r="K92"/>
  <c r="I92"/>
  <c r="G92"/>
  <c r="BB92" s="1"/>
  <c r="BE91"/>
  <c r="BD91"/>
  <c r="BD130" s="1"/>
  <c r="H15" i="18" s="1"/>
  <c r="BC91" i="19"/>
  <c r="BA91"/>
  <c r="K91"/>
  <c r="I91"/>
  <c r="I130" s="1"/>
  <c r="G91"/>
  <c r="BB91" s="1"/>
  <c r="BE90"/>
  <c r="BD90"/>
  <c r="BC90"/>
  <c r="BA90"/>
  <c r="K90"/>
  <c r="I90"/>
  <c r="G90"/>
  <c r="BB90" s="1"/>
  <c r="BE89"/>
  <c r="BD89"/>
  <c r="BC89"/>
  <c r="BA89"/>
  <c r="BA130" s="1"/>
  <c r="E15" i="18" s="1"/>
  <c r="K89" i="19"/>
  <c r="I89"/>
  <c r="G89"/>
  <c r="BB89" s="1"/>
  <c r="B15" i="18"/>
  <c r="A15"/>
  <c r="K130" i="19"/>
  <c r="BE86"/>
  <c r="BD86"/>
  <c r="BC86"/>
  <c r="BA86"/>
  <c r="K86"/>
  <c r="I86"/>
  <c r="G86"/>
  <c r="BB86" s="1"/>
  <c r="BE85"/>
  <c r="BD85"/>
  <c r="BC85"/>
  <c r="BA85"/>
  <c r="K85"/>
  <c r="I85"/>
  <c r="G85"/>
  <c r="BB85" s="1"/>
  <c r="BE84"/>
  <c r="BD84"/>
  <c r="BC84"/>
  <c r="BA84"/>
  <c r="K84"/>
  <c r="I84"/>
  <c r="G84"/>
  <c r="BB84" s="1"/>
  <c r="BE83"/>
  <c r="BD83"/>
  <c r="BC83"/>
  <c r="BA83"/>
  <c r="K83"/>
  <c r="I83"/>
  <c r="G83"/>
  <c r="BB83" s="1"/>
  <c r="BE82"/>
  <c r="BD82"/>
  <c r="BC82"/>
  <c r="BA82"/>
  <c r="K82"/>
  <c r="I82"/>
  <c r="G82"/>
  <c r="BB82" s="1"/>
  <c r="BE81"/>
  <c r="BD81"/>
  <c r="BC81"/>
  <c r="BA81"/>
  <c r="K81"/>
  <c r="I81"/>
  <c r="G81"/>
  <c r="BB81" s="1"/>
  <c r="BE80"/>
  <c r="BD80"/>
  <c r="BC80"/>
  <c r="BA80"/>
  <c r="K80"/>
  <c r="I80"/>
  <c r="G80"/>
  <c r="BB80" s="1"/>
  <c r="BE79"/>
  <c r="BD79"/>
  <c r="BC79"/>
  <c r="BA79"/>
  <c r="K79"/>
  <c r="I79"/>
  <c r="G79"/>
  <c r="BB79" s="1"/>
  <c r="BE78"/>
  <c r="BD78"/>
  <c r="BC78"/>
  <c r="BA78"/>
  <c r="K78"/>
  <c r="I78"/>
  <c r="G78"/>
  <c r="BB78" s="1"/>
  <c r="BE77"/>
  <c r="BD77"/>
  <c r="BC77"/>
  <c r="BA77"/>
  <c r="K77"/>
  <c r="I77"/>
  <c r="G77"/>
  <c r="BB77" s="1"/>
  <c r="BE76"/>
  <c r="BD76"/>
  <c r="BC76"/>
  <c r="BA76"/>
  <c r="K76"/>
  <c r="I76"/>
  <c r="G76"/>
  <c r="BB76" s="1"/>
  <c r="BE75"/>
  <c r="BD75"/>
  <c r="BC75"/>
  <c r="BA75"/>
  <c r="K75"/>
  <c r="I75"/>
  <c r="G75"/>
  <c r="BB75" s="1"/>
  <c r="BE74"/>
  <c r="BD74"/>
  <c r="BC74"/>
  <c r="BA74"/>
  <c r="K74"/>
  <c r="I74"/>
  <c r="G74"/>
  <c r="BB74" s="1"/>
  <c r="BE73"/>
  <c r="BD73"/>
  <c r="BC73"/>
  <c r="BA73"/>
  <c r="K73"/>
  <c r="I73"/>
  <c r="G73"/>
  <c r="BB73" s="1"/>
  <c r="BE72"/>
  <c r="BD72"/>
  <c r="BC72"/>
  <c r="BA72"/>
  <c r="K72"/>
  <c r="I72"/>
  <c r="G72"/>
  <c r="BB72" s="1"/>
  <c r="BE71"/>
  <c r="BD71"/>
  <c r="BC71"/>
  <c r="BA71"/>
  <c r="K71"/>
  <c r="I71"/>
  <c r="G71"/>
  <c r="BB71" s="1"/>
  <c r="BE70"/>
  <c r="BD70"/>
  <c r="BC70"/>
  <c r="BA70"/>
  <c r="K70"/>
  <c r="I70"/>
  <c r="G70"/>
  <c r="BB70" s="1"/>
  <c r="BE69"/>
  <c r="BD69"/>
  <c r="BC69"/>
  <c r="BA69"/>
  <c r="K69"/>
  <c r="I69"/>
  <c r="G69"/>
  <c r="BB69" s="1"/>
  <c r="BE68"/>
  <c r="BD68"/>
  <c r="BC68"/>
  <c r="BA68"/>
  <c r="K68"/>
  <c r="K87" s="1"/>
  <c r="I68"/>
  <c r="G68"/>
  <c r="BB68" s="1"/>
  <c r="BE67"/>
  <c r="BD67"/>
  <c r="BD87" s="1"/>
  <c r="H14" i="18" s="1"/>
  <c r="BC67" i="19"/>
  <c r="BA67"/>
  <c r="K67"/>
  <c r="I67"/>
  <c r="I87" s="1"/>
  <c r="G67"/>
  <c r="BB67" s="1"/>
  <c r="BE66"/>
  <c r="BD66"/>
  <c r="BC66"/>
  <c r="BC87" s="1"/>
  <c r="G14" i="18" s="1"/>
  <c r="BA66" i="19"/>
  <c r="K66"/>
  <c r="I66"/>
  <c r="G66"/>
  <c r="BB66" s="1"/>
  <c r="BB87" s="1"/>
  <c r="F14" i="18" s="1"/>
  <c r="B14"/>
  <c r="A14"/>
  <c r="BA87" i="19"/>
  <c r="E14" i="18" s="1"/>
  <c r="BE63" i="19"/>
  <c r="BD63"/>
  <c r="BC63"/>
  <c r="BA63"/>
  <c r="K63"/>
  <c r="I63"/>
  <c r="G63"/>
  <c r="BB63" s="1"/>
  <c r="BE62"/>
  <c r="BD62"/>
  <c r="BC62"/>
  <c r="BA62"/>
  <c r="K62"/>
  <c r="I62"/>
  <c r="G62"/>
  <c r="BB62" s="1"/>
  <c r="BE61"/>
  <c r="BD61"/>
  <c r="BC61"/>
  <c r="BA61"/>
  <c r="K61"/>
  <c r="I61"/>
  <c r="G61"/>
  <c r="BB61" s="1"/>
  <c r="BE60"/>
  <c r="BD60"/>
  <c r="BC60"/>
  <c r="BA60"/>
  <c r="K60"/>
  <c r="I60"/>
  <c r="G60"/>
  <c r="BB60" s="1"/>
  <c r="BE59"/>
  <c r="BD59"/>
  <c r="BC59"/>
  <c r="BA59"/>
  <c r="K59"/>
  <c r="I59"/>
  <c r="G59"/>
  <c r="BB59" s="1"/>
  <c r="BE58"/>
  <c r="BD58"/>
  <c r="BC58"/>
  <c r="BA58"/>
  <c r="K58"/>
  <c r="I58"/>
  <c r="G58"/>
  <c r="BB58" s="1"/>
  <c r="BE57"/>
  <c r="BD57"/>
  <c r="BC57"/>
  <c r="BA57"/>
  <c r="K57"/>
  <c r="I57"/>
  <c r="G57"/>
  <c r="BB57" s="1"/>
  <c r="BE56"/>
  <c r="BD56"/>
  <c r="BC56"/>
  <c r="BA56"/>
  <c r="K56"/>
  <c r="I56"/>
  <c r="G56"/>
  <c r="BB56" s="1"/>
  <c r="BE55"/>
  <c r="BD55"/>
  <c r="BC55"/>
  <c r="BA55"/>
  <c r="K55"/>
  <c r="I55"/>
  <c r="G55"/>
  <c r="BB55" s="1"/>
  <c r="BE54"/>
  <c r="BD54"/>
  <c r="BC54"/>
  <c r="BA54"/>
  <c r="K54"/>
  <c r="I54"/>
  <c r="G54"/>
  <c r="BB54" s="1"/>
  <c r="BE53"/>
  <c r="BD53"/>
  <c r="BC53"/>
  <c r="BA53"/>
  <c r="K53"/>
  <c r="I53"/>
  <c r="G53"/>
  <c r="BB53" s="1"/>
  <c r="BE52"/>
  <c r="BD52"/>
  <c r="BC52"/>
  <c r="BA52"/>
  <c r="K52"/>
  <c r="I52"/>
  <c r="G52"/>
  <c r="BB52" s="1"/>
  <c r="BE51"/>
  <c r="BD51"/>
  <c r="BC51"/>
  <c r="BA51"/>
  <c r="K51"/>
  <c r="I51"/>
  <c r="G51"/>
  <c r="BB51" s="1"/>
  <c r="BE50"/>
  <c r="BD50"/>
  <c r="BC50"/>
  <c r="BA50"/>
  <c r="K50"/>
  <c r="I50"/>
  <c r="G50"/>
  <c r="BB50" s="1"/>
  <c r="BE49"/>
  <c r="BD49"/>
  <c r="BC49"/>
  <c r="BA49"/>
  <c r="K49"/>
  <c r="I49"/>
  <c r="G49"/>
  <c r="BB49" s="1"/>
  <c r="BE48"/>
  <c r="BD48"/>
  <c r="BC48"/>
  <c r="BA48"/>
  <c r="K48"/>
  <c r="I48"/>
  <c r="G48"/>
  <c r="BB48" s="1"/>
  <c r="BE47"/>
  <c r="BD47"/>
  <c r="BC47"/>
  <c r="BA47"/>
  <c r="K47"/>
  <c r="I47"/>
  <c r="G47"/>
  <c r="BB47" s="1"/>
  <c r="BE46"/>
  <c r="BD46"/>
  <c r="BC46"/>
  <c r="BA46"/>
  <c r="K46"/>
  <c r="I46"/>
  <c r="G46"/>
  <c r="BB46" s="1"/>
  <c r="BE45"/>
  <c r="BD45"/>
  <c r="BC45"/>
  <c r="BA45"/>
  <c r="K45"/>
  <c r="I45"/>
  <c r="G45"/>
  <c r="BB45" s="1"/>
  <c r="BE44"/>
  <c r="BD44"/>
  <c r="BC44"/>
  <c r="BA44"/>
  <c r="K44"/>
  <c r="K64" s="1"/>
  <c r="I44"/>
  <c r="G44"/>
  <c r="BB44" s="1"/>
  <c r="BE43"/>
  <c r="BD43"/>
  <c r="BC43"/>
  <c r="BA43"/>
  <c r="K43"/>
  <c r="I43"/>
  <c r="G43"/>
  <c r="BB43" s="1"/>
  <c r="BE42"/>
  <c r="BD42"/>
  <c r="BC42"/>
  <c r="BA42"/>
  <c r="K42"/>
  <c r="I42"/>
  <c r="G42"/>
  <c r="BB42" s="1"/>
  <c r="BE41"/>
  <c r="BD41"/>
  <c r="BC41"/>
  <c r="BA41"/>
  <c r="BA64" s="1"/>
  <c r="E13" i="18" s="1"/>
  <c r="K41" i="19"/>
  <c r="I41"/>
  <c r="G41"/>
  <c r="BB41" s="1"/>
  <c r="B13" i="18"/>
  <c r="A13"/>
  <c r="I64" i="19"/>
  <c r="BE38"/>
  <c r="BD38"/>
  <c r="BC38"/>
  <c r="BB38"/>
  <c r="K38"/>
  <c r="I38"/>
  <c r="G38"/>
  <c r="BA38" s="1"/>
  <c r="BE37"/>
  <c r="BD37"/>
  <c r="BC37"/>
  <c r="BB37"/>
  <c r="K37"/>
  <c r="I37"/>
  <c r="G37"/>
  <c r="BA37" s="1"/>
  <c r="BE36"/>
  <c r="BD36"/>
  <c r="BD39" s="1"/>
  <c r="H12" i="18" s="1"/>
  <c r="BC36" i="19"/>
  <c r="BB36"/>
  <c r="K36"/>
  <c r="I36"/>
  <c r="I39" s="1"/>
  <c r="G36"/>
  <c r="BA36" s="1"/>
  <c r="BE35"/>
  <c r="BD35"/>
  <c r="BC35"/>
  <c r="BC39" s="1"/>
  <c r="G12" i="18" s="1"/>
  <c r="BB35" i="19"/>
  <c r="K35"/>
  <c r="I35"/>
  <c r="G35"/>
  <c r="BA35" s="1"/>
  <c r="B12" i="18"/>
  <c r="A12"/>
  <c r="K39" i="19"/>
  <c r="BE32"/>
  <c r="BE33" s="1"/>
  <c r="I11" i="18" s="1"/>
  <c r="BD32" i="19"/>
  <c r="BC32"/>
  <c r="BC33" s="1"/>
  <c r="G11" i="18" s="1"/>
  <c r="BB32" i="19"/>
  <c r="K32"/>
  <c r="I32"/>
  <c r="G32"/>
  <c r="BA32" s="1"/>
  <c r="BA33" s="1"/>
  <c r="E11" i="18" s="1"/>
  <c r="B11"/>
  <c r="A11"/>
  <c r="BD33" i="19"/>
  <c r="H11" i="18" s="1"/>
  <c r="BB33" i="19"/>
  <c r="F11" i="18" s="1"/>
  <c r="K33" i="19"/>
  <c r="I33"/>
  <c r="BE29"/>
  <c r="BE30" s="1"/>
  <c r="I10" i="18" s="1"/>
  <c r="BD29" i="19"/>
  <c r="BC29"/>
  <c r="BC30" s="1"/>
  <c r="G10" i="18" s="1"/>
  <c r="BB29" i="19"/>
  <c r="K29"/>
  <c r="I29"/>
  <c r="I30" s="1"/>
  <c r="G29"/>
  <c r="BA29" s="1"/>
  <c r="BA30" s="1"/>
  <c r="E10" i="18" s="1"/>
  <c r="B10"/>
  <c r="A10"/>
  <c r="BD30" i="19"/>
  <c r="H10" i="18" s="1"/>
  <c r="BB30" i="19"/>
  <c r="F10" i="18" s="1"/>
  <c r="K30" i="19"/>
  <c r="BE26"/>
  <c r="BE27" s="1"/>
  <c r="I9" i="18" s="1"/>
  <c r="BD26" i="19"/>
  <c r="BC26"/>
  <c r="BC27" s="1"/>
  <c r="G9" i="18" s="1"/>
  <c r="BB26" i="19"/>
  <c r="K26"/>
  <c r="K27" s="1"/>
  <c r="I26"/>
  <c r="G26"/>
  <c r="BA26" s="1"/>
  <c r="BA27" s="1"/>
  <c r="E9" i="18" s="1"/>
  <c r="B9"/>
  <c r="A9"/>
  <c r="BD27" i="19"/>
  <c r="H9" i="18" s="1"/>
  <c r="BB27" i="19"/>
  <c r="F9" i="18" s="1"/>
  <c r="I27" i="19"/>
  <c r="BE23"/>
  <c r="BE24" s="1"/>
  <c r="I8" i="18" s="1"/>
  <c r="BD23" i="19"/>
  <c r="BC23"/>
  <c r="BC24" s="1"/>
  <c r="G8" i="18" s="1"/>
  <c r="BB23" i="19"/>
  <c r="BB24" s="1"/>
  <c r="F8" i="18" s="1"/>
  <c r="K23" i="19"/>
  <c r="I23"/>
  <c r="I24" s="1"/>
  <c r="G23"/>
  <c r="BA23" s="1"/>
  <c r="BA24" s="1"/>
  <c r="E8" i="18" s="1"/>
  <c r="B8"/>
  <c r="A8"/>
  <c r="BD24" i="19"/>
  <c r="H8" i="18" s="1"/>
  <c r="K24" i="19"/>
  <c r="BD20"/>
  <c r="BC20"/>
  <c r="BB20"/>
  <c r="BA20"/>
  <c r="K20"/>
  <c r="I20"/>
  <c r="G20"/>
  <c r="BE20" s="1"/>
  <c r="BE19"/>
  <c r="BD19"/>
  <c r="BC19"/>
  <c r="BB19"/>
  <c r="K19"/>
  <c r="I19"/>
  <c r="G19"/>
  <c r="BA19" s="1"/>
  <c r="BE18"/>
  <c r="BD18"/>
  <c r="BC18"/>
  <c r="BB18"/>
  <c r="K18"/>
  <c r="K21" s="1"/>
  <c r="I18"/>
  <c r="G18"/>
  <c r="BA18" s="1"/>
  <c r="BE17"/>
  <c r="BD17"/>
  <c r="BC17"/>
  <c r="BB17"/>
  <c r="K17"/>
  <c r="I17"/>
  <c r="G17"/>
  <c r="BA17" s="1"/>
  <c r="BE15"/>
  <c r="BD15"/>
  <c r="BC15"/>
  <c r="BB15"/>
  <c r="BA15"/>
  <c r="K15"/>
  <c r="I15"/>
  <c r="G15"/>
  <c r="BE13"/>
  <c r="BD13"/>
  <c r="BC13"/>
  <c r="BB13"/>
  <c r="BA13"/>
  <c r="K13"/>
  <c r="I13"/>
  <c r="G13"/>
  <c r="BE12"/>
  <c r="BD12"/>
  <c r="BC12"/>
  <c r="BB12"/>
  <c r="BA12"/>
  <c r="K12"/>
  <c r="I12"/>
  <c r="G12"/>
  <c r="BE11"/>
  <c r="BD11"/>
  <c r="BC11"/>
  <c r="BB11"/>
  <c r="BA11"/>
  <c r="K11"/>
  <c r="I11"/>
  <c r="G11"/>
  <c r="BE10"/>
  <c r="BD10"/>
  <c r="BC10"/>
  <c r="BB10"/>
  <c r="BA10"/>
  <c r="K10"/>
  <c r="I10"/>
  <c r="G10"/>
  <c r="BE9"/>
  <c r="BD9"/>
  <c r="BC9"/>
  <c r="BB9"/>
  <c r="BA9"/>
  <c r="K9"/>
  <c r="I9"/>
  <c r="G9"/>
  <c r="BE8"/>
  <c r="BD8"/>
  <c r="BC8"/>
  <c r="BB8"/>
  <c r="K8"/>
  <c r="I8"/>
  <c r="G8"/>
  <c r="BA8" s="1"/>
  <c r="B7" i="18"/>
  <c r="A7"/>
  <c r="I21" i="19"/>
  <c r="E4"/>
  <c r="F3"/>
  <c r="C33" i="17"/>
  <c r="F33" s="1"/>
  <c r="C31"/>
  <c r="G7"/>
  <c r="BE1752" i="16"/>
  <c r="BD1752"/>
  <c r="BC1752"/>
  <c r="BB1752"/>
  <c r="K1752"/>
  <c r="I1752"/>
  <c r="G1752"/>
  <c r="BA1752" s="1"/>
  <c r="BE1751"/>
  <c r="BD1751"/>
  <c r="BC1751"/>
  <c r="BB1751"/>
  <c r="K1751"/>
  <c r="I1751"/>
  <c r="G1751"/>
  <c r="BA1751" s="1"/>
  <c r="BE1750"/>
  <c r="BD1750"/>
  <c r="BC1750"/>
  <c r="BB1750"/>
  <c r="K1750"/>
  <c r="I1750"/>
  <c r="G1750"/>
  <c r="BA1750" s="1"/>
  <c r="BE1749"/>
  <c r="BD1749"/>
  <c r="BC1749"/>
  <c r="BB1749"/>
  <c r="K1749"/>
  <c r="K1753" s="1"/>
  <c r="I1749"/>
  <c r="G1749"/>
  <c r="BA1749" s="1"/>
  <c r="BE1748"/>
  <c r="BD1748"/>
  <c r="BD1753" s="1"/>
  <c r="H31" i="15" s="1"/>
  <c r="BC1748" i="16"/>
  <c r="BB1748"/>
  <c r="K1748"/>
  <c r="I1748"/>
  <c r="I1753" s="1"/>
  <c r="G1748"/>
  <c r="BA1748" s="1"/>
  <c r="BE1747"/>
  <c r="BD1747"/>
  <c r="BC1747"/>
  <c r="BC1753" s="1"/>
  <c r="G31" i="15" s="1"/>
  <c r="BB1747" i="16"/>
  <c r="K1747"/>
  <c r="I1747"/>
  <c r="G1747"/>
  <c r="BA1747" s="1"/>
  <c r="B31" i="15"/>
  <c r="A31"/>
  <c r="BE1657" i="16"/>
  <c r="BD1657"/>
  <c r="BC1657"/>
  <c r="BA1657"/>
  <c r="K1657"/>
  <c r="I1657"/>
  <c r="I1745" s="1"/>
  <c r="G1657"/>
  <c r="BB1657" s="1"/>
  <c r="BE1569"/>
  <c r="BD1569"/>
  <c r="BC1569"/>
  <c r="BA1569"/>
  <c r="K1569"/>
  <c r="I1569"/>
  <c r="G1569"/>
  <c r="BB1569" s="1"/>
  <c r="BE1484"/>
  <c r="BD1484"/>
  <c r="BC1484"/>
  <c r="BA1484"/>
  <c r="K1484"/>
  <c r="I1484"/>
  <c r="G1484"/>
  <c r="BB1484" s="1"/>
  <c r="BE1399"/>
  <c r="BE1745" s="1"/>
  <c r="I30" i="15" s="1"/>
  <c r="BD1399" i="16"/>
  <c r="BC1399"/>
  <c r="BA1399"/>
  <c r="K1399"/>
  <c r="K1745" s="1"/>
  <c r="I1399"/>
  <c r="G1399"/>
  <c r="BB1399" s="1"/>
  <c r="B30" i="15"/>
  <c r="A30"/>
  <c r="BE1389" i="16"/>
  <c r="BD1389"/>
  <c r="BC1389"/>
  <c r="BA1389"/>
  <c r="K1389"/>
  <c r="I1389"/>
  <c r="G1389"/>
  <c r="BB1389" s="1"/>
  <c r="BE1385"/>
  <c r="BD1385"/>
  <c r="BC1385"/>
  <c r="BA1385"/>
  <c r="K1385"/>
  <c r="I1385"/>
  <c r="G1385"/>
  <c r="BB1385" s="1"/>
  <c r="BE1375"/>
  <c r="BE1397" s="1"/>
  <c r="I29" i="15" s="1"/>
  <c r="BD1375" i="16"/>
  <c r="BC1375"/>
  <c r="BA1375"/>
  <c r="K1375"/>
  <c r="I1375"/>
  <c r="I1397" s="1"/>
  <c r="G1375"/>
  <c r="BB1375" s="1"/>
  <c r="B29" i="15"/>
  <c r="A29"/>
  <c r="BA1397" i="16"/>
  <c r="E29" i="15" s="1"/>
  <c r="BE1372" i="16"/>
  <c r="BD1372"/>
  <c r="BC1372"/>
  <c r="BA1372"/>
  <c r="K1372"/>
  <c r="I1372"/>
  <c r="G1372"/>
  <c r="BB1372" s="1"/>
  <c r="BE1287"/>
  <c r="BD1287"/>
  <c r="BC1287"/>
  <c r="BA1287"/>
  <c r="K1287"/>
  <c r="I1287"/>
  <c r="G1287"/>
  <c r="BB1287" s="1"/>
  <c r="BE1205"/>
  <c r="BD1205"/>
  <c r="BC1205"/>
  <c r="BA1205"/>
  <c r="BA1373" s="1"/>
  <c r="E28" i="15" s="1"/>
  <c r="K1205" i="16"/>
  <c r="I1205"/>
  <c r="G1205"/>
  <c r="BB1205" s="1"/>
  <c r="B28" i="15"/>
  <c r="A28"/>
  <c r="BE1373" i="16"/>
  <c r="I28" i="15" s="1"/>
  <c r="K1373" i="16"/>
  <c r="BE1202"/>
  <c r="BD1202"/>
  <c r="BC1202"/>
  <c r="BA1202"/>
  <c r="K1202"/>
  <c r="I1202"/>
  <c r="G1202"/>
  <c r="BB1202" s="1"/>
  <c r="BE1196"/>
  <c r="BD1196"/>
  <c r="BC1196"/>
  <c r="BA1196"/>
  <c r="K1196"/>
  <c r="I1196"/>
  <c r="G1196"/>
  <c r="BB1196" s="1"/>
  <c r="BE1190"/>
  <c r="BD1190"/>
  <c r="BC1190"/>
  <c r="BA1190"/>
  <c r="K1190"/>
  <c r="I1190"/>
  <c r="G1190"/>
  <c r="BB1190" s="1"/>
  <c r="BE1184"/>
  <c r="BD1184"/>
  <c r="BC1184"/>
  <c r="BA1184"/>
  <c r="K1184"/>
  <c r="I1184"/>
  <c r="I1203" s="1"/>
  <c r="G1184"/>
  <c r="BB1184" s="1"/>
  <c r="B27" i="15"/>
  <c r="A27"/>
  <c r="K1203" i="16"/>
  <c r="BE1181"/>
  <c r="BD1181"/>
  <c r="BC1181"/>
  <c r="BC1182" s="1"/>
  <c r="G26" i="15" s="1"/>
  <c r="BA1181" i="16"/>
  <c r="K1181"/>
  <c r="I1181"/>
  <c r="G1181"/>
  <c r="BB1181" s="1"/>
  <c r="BE1177"/>
  <c r="BD1177"/>
  <c r="BC1177"/>
  <c r="BA1177"/>
  <c r="K1177"/>
  <c r="I1177"/>
  <c r="G1177"/>
  <c r="BB1177" s="1"/>
  <c r="B26" i="15"/>
  <c r="A26"/>
  <c r="K1182" i="16"/>
  <c r="BE1174"/>
  <c r="BD1174"/>
  <c r="BC1174"/>
  <c r="BA1174"/>
  <c r="K1174"/>
  <c r="I1174"/>
  <c r="G1174"/>
  <c r="BB1174" s="1"/>
  <c r="BE1132"/>
  <c r="BD1132"/>
  <c r="BC1132"/>
  <c r="BA1132"/>
  <c r="K1132"/>
  <c r="I1132"/>
  <c r="G1132"/>
  <c r="BB1132" s="1"/>
  <c r="BE1120"/>
  <c r="BD1120"/>
  <c r="BC1120"/>
  <c r="BA1120"/>
  <c r="K1120"/>
  <c r="I1120"/>
  <c r="G1120"/>
  <c r="BB1120" s="1"/>
  <c r="BE1087"/>
  <c r="BD1087"/>
  <c r="BC1087"/>
  <c r="BA1087"/>
  <c r="K1087"/>
  <c r="I1087"/>
  <c r="G1087"/>
  <c r="BB1087" s="1"/>
  <c r="BE1048"/>
  <c r="BE1175" s="1"/>
  <c r="I25" i="15" s="1"/>
  <c r="BD1048" i="16"/>
  <c r="BC1048"/>
  <c r="BA1048"/>
  <c r="K1048"/>
  <c r="I1048"/>
  <c r="G1048"/>
  <c r="BB1048" s="1"/>
  <c r="BE1040"/>
  <c r="BD1040"/>
  <c r="BC1040"/>
  <c r="BA1040"/>
  <c r="K1040"/>
  <c r="I1040"/>
  <c r="G1040"/>
  <c r="BB1040" s="1"/>
  <c r="BE1017"/>
  <c r="BD1017"/>
  <c r="BC1017"/>
  <c r="BA1017"/>
  <c r="K1017"/>
  <c r="I1017"/>
  <c r="G1017"/>
  <c r="BB1017" s="1"/>
  <c r="BE1008"/>
  <c r="BD1008"/>
  <c r="BC1008"/>
  <c r="BA1008"/>
  <c r="K1008"/>
  <c r="I1008"/>
  <c r="G1008"/>
  <c r="BB1008" s="1"/>
  <c r="B25" i="15"/>
  <c r="A25"/>
  <c r="BE1005" i="16"/>
  <c r="BD1005"/>
  <c r="BC1005"/>
  <c r="BA1005"/>
  <c r="K1005"/>
  <c r="I1005"/>
  <c r="G1005"/>
  <c r="BB1005" s="1"/>
  <c r="BE1004"/>
  <c r="BD1004"/>
  <c r="BC1004"/>
  <c r="BA1004"/>
  <c r="K1004"/>
  <c r="I1004"/>
  <c r="G1004"/>
  <c r="BB1004" s="1"/>
  <c r="BE1003"/>
  <c r="BD1003"/>
  <c r="BC1003"/>
  <c r="BA1003"/>
  <c r="K1003"/>
  <c r="I1003"/>
  <c r="G1003"/>
  <c r="BB1003" s="1"/>
  <c r="BE1002"/>
  <c r="BD1002"/>
  <c r="BC1002"/>
  <c r="BA1002"/>
  <c r="K1002"/>
  <c r="K1006" s="1"/>
  <c r="I1002"/>
  <c r="G1002"/>
  <c r="BB1002" s="1"/>
  <c r="B24" i="15"/>
  <c r="A24"/>
  <c r="BE995" i="16"/>
  <c r="BE1000" s="1"/>
  <c r="I23" i="15" s="1"/>
  <c r="BD995" i="16"/>
  <c r="BD1000" s="1"/>
  <c r="H23" i="15" s="1"/>
  <c r="BC995" i="16"/>
  <c r="BC1000" s="1"/>
  <c r="G23" i="15" s="1"/>
  <c r="BA995" i="16"/>
  <c r="K995"/>
  <c r="K1000" s="1"/>
  <c r="I995"/>
  <c r="I1000" s="1"/>
  <c r="G995"/>
  <c r="BB995" s="1"/>
  <c r="BB1000" s="1"/>
  <c r="F23" i="15" s="1"/>
  <c r="B23"/>
  <c r="A23"/>
  <c r="BA1000" i="16"/>
  <c r="E23" i="15" s="1"/>
  <c r="BE992" i="16"/>
  <c r="BD992"/>
  <c r="BC992"/>
  <c r="BA992"/>
  <c r="K992"/>
  <c r="I992"/>
  <c r="G992"/>
  <c r="BB992" s="1"/>
  <c r="BE991"/>
  <c r="BD991"/>
  <c r="BC991"/>
  <c r="BA991"/>
  <c r="K991"/>
  <c r="I991"/>
  <c r="G991"/>
  <c r="BB991" s="1"/>
  <c r="BE990"/>
  <c r="BD990"/>
  <c r="BC990"/>
  <c r="BA990"/>
  <c r="K990"/>
  <c r="I990"/>
  <c r="G990"/>
  <c r="BB990" s="1"/>
  <c r="BE989"/>
  <c r="BD989"/>
  <c r="BC989"/>
  <c r="BA989"/>
  <c r="K989"/>
  <c r="I989"/>
  <c r="G989"/>
  <c r="BB989" s="1"/>
  <c r="BE988"/>
  <c r="BD988"/>
  <c r="BC988"/>
  <c r="BA988"/>
  <c r="K988"/>
  <c r="I988"/>
  <c r="G988"/>
  <c r="BB988" s="1"/>
  <c r="BE987"/>
  <c r="BD987"/>
  <c r="BC987"/>
  <c r="BA987"/>
  <c r="K987"/>
  <c r="I987"/>
  <c r="G987"/>
  <c r="BB987" s="1"/>
  <c r="BE986"/>
  <c r="BD986"/>
  <c r="BC986"/>
  <c r="BA986"/>
  <c r="K986"/>
  <c r="I986"/>
  <c r="G986"/>
  <c r="BB986" s="1"/>
  <c r="BE985"/>
  <c r="BD985"/>
  <c r="BC985"/>
  <c r="BA985"/>
  <c r="K985"/>
  <c r="I985"/>
  <c r="G985"/>
  <c r="BB985" s="1"/>
  <c r="BE984"/>
  <c r="BD984"/>
  <c r="BC984"/>
  <c r="BA984"/>
  <c r="K984"/>
  <c r="I984"/>
  <c r="G984"/>
  <c r="BB984" s="1"/>
  <c r="BE983"/>
  <c r="BD983"/>
  <c r="BC983"/>
  <c r="BA983"/>
  <c r="K983"/>
  <c r="I983"/>
  <c r="G983"/>
  <c r="BB983" s="1"/>
  <c r="BE982"/>
  <c r="BD982"/>
  <c r="BC982"/>
  <c r="BA982"/>
  <c r="K982"/>
  <c r="I982"/>
  <c r="G982"/>
  <c r="BB982" s="1"/>
  <c r="BE981"/>
  <c r="BD981"/>
  <c r="BC981"/>
  <c r="BA981"/>
  <c r="K981"/>
  <c r="I981"/>
  <c r="G981"/>
  <c r="BB981" s="1"/>
  <c r="BE980"/>
  <c r="BD980"/>
  <c r="BC980"/>
  <c r="BA980"/>
  <c r="K980"/>
  <c r="I980"/>
  <c r="G980"/>
  <c r="BB980" s="1"/>
  <c r="BE979"/>
  <c r="BD979"/>
  <c r="BC979"/>
  <c r="BA979"/>
  <c r="K979"/>
  <c r="I979"/>
  <c r="G979"/>
  <c r="BB979" s="1"/>
  <c r="BE978"/>
  <c r="BD978"/>
  <c r="BC978"/>
  <c r="BA978"/>
  <c r="K978"/>
  <c r="I978"/>
  <c r="G978"/>
  <c r="BB978" s="1"/>
  <c r="BE969"/>
  <c r="BD969"/>
  <c r="BC969"/>
  <c r="BA969"/>
  <c r="K969"/>
  <c r="I969"/>
  <c r="I993" s="1"/>
  <c r="G969"/>
  <c r="BB969" s="1"/>
  <c r="B22" i="15"/>
  <c r="A22"/>
  <c r="K993" i="16"/>
  <c r="BE966"/>
  <c r="BD966"/>
  <c r="BC966"/>
  <c r="BA966"/>
  <c r="K966"/>
  <c r="I966"/>
  <c r="G966"/>
  <c r="BB966" s="1"/>
  <c r="BE965"/>
  <c r="BE967" s="1"/>
  <c r="I21" i="15" s="1"/>
  <c r="BD965" i="16"/>
  <c r="BD967" s="1"/>
  <c r="H21" i="15" s="1"/>
  <c r="BC965" i="16"/>
  <c r="BA965"/>
  <c r="BA967" s="1"/>
  <c r="E21" i="15" s="1"/>
  <c r="K965" i="16"/>
  <c r="I965"/>
  <c r="G965"/>
  <c r="B21" i="15"/>
  <c r="A21"/>
  <c r="I967" i="16"/>
  <c r="BE962"/>
  <c r="BD962"/>
  <c r="BC962"/>
  <c r="BA962"/>
  <c r="K962"/>
  <c r="K963" s="1"/>
  <c r="I962"/>
  <c r="G962"/>
  <c r="BB962" s="1"/>
  <c r="BE956"/>
  <c r="BD956"/>
  <c r="BC956"/>
  <c r="BA956"/>
  <c r="K956"/>
  <c r="I956"/>
  <c r="G956"/>
  <c r="BB956" s="1"/>
  <c r="BE951"/>
  <c r="BD951"/>
  <c r="BC951"/>
  <c r="BA951"/>
  <c r="K951"/>
  <c r="I951"/>
  <c r="G951"/>
  <c r="BB951" s="1"/>
  <c r="BE943"/>
  <c r="BD943"/>
  <c r="BC943"/>
  <c r="BA943"/>
  <c r="K943"/>
  <c r="I943"/>
  <c r="G943"/>
  <c r="BB943" s="1"/>
  <c r="B20" i="15"/>
  <c r="A20"/>
  <c r="BE940" i="16"/>
  <c r="BE941" s="1"/>
  <c r="I19" i="15" s="1"/>
  <c r="BD940" i="16"/>
  <c r="BC940"/>
  <c r="BA940"/>
  <c r="K940"/>
  <c r="I940"/>
  <c r="G940"/>
  <c r="BB940" s="1"/>
  <c r="BE928"/>
  <c r="BD928"/>
  <c r="BC928"/>
  <c r="BA928"/>
  <c r="K928"/>
  <c r="I928"/>
  <c r="G928"/>
  <c r="BB928" s="1"/>
  <c r="BE910"/>
  <c r="BD910"/>
  <c r="BC910"/>
  <c r="BA910"/>
  <c r="K910"/>
  <c r="I910"/>
  <c r="G910"/>
  <c r="BB910" s="1"/>
  <c r="B19" i="15"/>
  <c r="A19"/>
  <c r="BE907" i="16"/>
  <c r="BE908" s="1"/>
  <c r="I18" i="15" s="1"/>
  <c r="BD907" i="16"/>
  <c r="BC907"/>
  <c r="BC908" s="1"/>
  <c r="G18" i="15" s="1"/>
  <c r="BB907" i="16"/>
  <c r="BA907"/>
  <c r="BA908" s="1"/>
  <c r="E18" i="15" s="1"/>
  <c r="K907" i="16"/>
  <c r="I907"/>
  <c r="I908" s="1"/>
  <c r="G907"/>
  <c r="G908" s="1"/>
  <c r="B18" i="15"/>
  <c r="A18"/>
  <c r="BD908" i="16"/>
  <c r="H18" i="15" s="1"/>
  <c r="BB908" i="16"/>
  <c r="F18" i="15" s="1"/>
  <c r="K908" i="16"/>
  <c r="BE893"/>
  <c r="BD893"/>
  <c r="BC893"/>
  <c r="BB893"/>
  <c r="K893"/>
  <c r="I893"/>
  <c r="G893"/>
  <c r="BA893" s="1"/>
  <c r="BE822"/>
  <c r="BD822"/>
  <c r="BC822"/>
  <c r="BB822"/>
  <c r="K822"/>
  <c r="I822"/>
  <c r="G822"/>
  <c r="BA822" s="1"/>
  <c r="BE762"/>
  <c r="BD762"/>
  <c r="BC762"/>
  <c r="BB762"/>
  <c r="K762"/>
  <c r="I762"/>
  <c r="G762"/>
  <c r="BA762" s="1"/>
  <c r="BE758"/>
  <c r="BD758"/>
  <c r="BC758"/>
  <c r="BB758"/>
  <c r="K758"/>
  <c r="I758"/>
  <c r="G758"/>
  <c r="BA758" s="1"/>
  <c r="BE746"/>
  <c r="BD746"/>
  <c r="BC746"/>
  <c r="BB746"/>
  <c r="K746"/>
  <c r="I746"/>
  <c r="G746"/>
  <c r="BA746" s="1"/>
  <c r="BE742"/>
  <c r="BD742"/>
  <c r="BC742"/>
  <c r="BB742"/>
  <c r="K742"/>
  <c r="I742"/>
  <c r="G742"/>
  <c r="BA742" s="1"/>
  <c r="BE737"/>
  <c r="BD737"/>
  <c r="BC737"/>
  <c r="BB737"/>
  <c r="K737"/>
  <c r="I737"/>
  <c r="G737"/>
  <c r="BA737" s="1"/>
  <c r="BE725"/>
  <c r="BD725"/>
  <c r="BC725"/>
  <c r="BB725"/>
  <c r="K725"/>
  <c r="I725"/>
  <c r="G725"/>
  <c r="BA725" s="1"/>
  <c r="BE718"/>
  <c r="BD718"/>
  <c r="BC718"/>
  <c r="BB718"/>
  <c r="K718"/>
  <c r="I718"/>
  <c r="G718"/>
  <c r="BA718" s="1"/>
  <c r="BE706"/>
  <c r="BD706"/>
  <c r="BC706"/>
  <c r="BB706"/>
  <c r="K706"/>
  <c r="I706"/>
  <c r="G706"/>
  <c r="BA706" s="1"/>
  <c r="BE700"/>
  <c r="BD700"/>
  <c r="BC700"/>
  <c r="BB700"/>
  <c r="K700"/>
  <c r="I700"/>
  <c r="I905" s="1"/>
  <c r="G700"/>
  <c r="BA700" s="1"/>
  <c r="BE692"/>
  <c r="BD692"/>
  <c r="BC692"/>
  <c r="BB692"/>
  <c r="K692"/>
  <c r="I692"/>
  <c r="G692"/>
  <c r="BA692" s="1"/>
  <c r="BA905" s="1"/>
  <c r="E17" i="15" s="1"/>
  <c r="BE687" i="16"/>
  <c r="BD687"/>
  <c r="BC687"/>
  <c r="BB687"/>
  <c r="K687"/>
  <c r="I687"/>
  <c r="G687"/>
  <c r="BA687" s="1"/>
  <c r="B17" i="15"/>
  <c r="A17"/>
  <c r="BE671" i="16"/>
  <c r="BD671"/>
  <c r="BC671"/>
  <c r="BB671"/>
  <c r="K671"/>
  <c r="I671"/>
  <c r="G671"/>
  <c r="BA671" s="1"/>
  <c r="BE667"/>
  <c r="BD667"/>
  <c r="BC667"/>
  <c r="BB667"/>
  <c r="K667"/>
  <c r="I667"/>
  <c r="G667"/>
  <c r="BA667" s="1"/>
  <c r="BE652"/>
  <c r="BD652"/>
  <c r="BC652"/>
  <c r="BB652"/>
  <c r="BB685" s="1"/>
  <c r="F16" i="15" s="1"/>
  <c r="K652" i="16"/>
  <c r="I652"/>
  <c r="G652"/>
  <c r="BA652" s="1"/>
  <c r="BE612"/>
  <c r="BD612"/>
  <c r="BC612"/>
  <c r="BB612"/>
  <c r="K612"/>
  <c r="I612"/>
  <c r="G612"/>
  <c r="BA612" s="1"/>
  <c r="BE607"/>
  <c r="BD607"/>
  <c r="BC607"/>
  <c r="BB607"/>
  <c r="K607"/>
  <c r="I607"/>
  <c r="I685" s="1"/>
  <c r="G607"/>
  <c r="BA607" s="1"/>
  <c r="B16" i="15"/>
  <c r="A16"/>
  <c r="BE685" i="16"/>
  <c r="I16" i="15" s="1"/>
  <c r="BE595" i="16"/>
  <c r="BE605" s="1"/>
  <c r="I15" i="15" s="1"/>
  <c r="BD595" i="16"/>
  <c r="BD605" s="1"/>
  <c r="H15" i="15" s="1"/>
  <c r="BC595" i="16"/>
  <c r="BC605" s="1"/>
  <c r="G15" i="15" s="1"/>
  <c r="BB595" i="16"/>
  <c r="K595"/>
  <c r="K605" s="1"/>
  <c r="I595"/>
  <c r="I605" s="1"/>
  <c r="G595"/>
  <c r="BA595" s="1"/>
  <c r="BA605" s="1"/>
  <c r="E15" i="15" s="1"/>
  <c r="B15"/>
  <c r="A15"/>
  <c r="BB605" i="16"/>
  <c r="F15" i="15" s="1"/>
  <c r="G605" i="16"/>
  <c r="BE589"/>
  <c r="BD589"/>
  <c r="BC589"/>
  <c r="BB589"/>
  <c r="K589"/>
  <c r="I589"/>
  <c r="G589"/>
  <c r="BA589" s="1"/>
  <c r="BE585"/>
  <c r="BD585"/>
  <c r="BC585"/>
  <c r="BB585"/>
  <c r="K585"/>
  <c r="I585"/>
  <c r="G585"/>
  <c r="BA585" s="1"/>
  <c r="BE581"/>
  <c r="BD581"/>
  <c r="BD593" s="1"/>
  <c r="H14" i="15" s="1"/>
  <c r="BC581" i="16"/>
  <c r="BB581"/>
  <c r="K581"/>
  <c r="I581"/>
  <c r="I593" s="1"/>
  <c r="G581"/>
  <c r="BA581" s="1"/>
  <c r="BE578"/>
  <c r="BD578"/>
  <c r="BC578"/>
  <c r="BC593" s="1"/>
  <c r="G14" i="15" s="1"/>
  <c r="BB578" i="16"/>
  <c r="K578"/>
  <c r="I578"/>
  <c r="G578"/>
  <c r="BA578" s="1"/>
  <c r="B14" i="15"/>
  <c r="A14"/>
  <c r="K593" i="16"/>
  <c r="BE524"/>
  <c r="BD524"/>
  <c r="BC524"/>
  <c r="BB524"/>
  <c r="BA524"/>
  <c r="K524"/>
  <c r="I524"/>
  <c r="G524"/>
  <c r="BE512"/>
  <c r="BD512"/>
  <c r="BC512"/>
  <c r="BB512"/>
  <c r="BA512"/>
  <c r="K512"/>
  <c r="I512"/>
  <c r="G512"/>
  <c r="BE500"/>
  <c r="BD500"/>
  <c r="BC500"/>
  <c r="BB500"/>
  <c r="BA500"/>
  <c r="K500"/>
  <c r="I500"/>
  <c r="G500"/>
  <c r="BE458"/>
  <c r="BD458"/>
  <c r="BC458"/>
  <c r="BB458"/>
  <c r="BA458"/>
  <c r="K458"/>
  <c r="I458"/>
  <c r="G458"/>
  <c r="BE427"/>
  <c r="BD427"/>
  <c r="BC427"/>
  <c r="BB427"/>
  <c r="K427"/>
  <c r="I427"/>
  <c r="G427"/>
  <c r="BA427" s="1"/>
  <c r="BE396"/>
  <c r="BE576" s="1"/>
  <c r="I13" i="15" s="1"/>
  <c r="BD396" i="16"/>
  <c r="BC396"/>
  <c r="BC576" s="1"/>
  <c r="G13" i="15" s="1"/>
  <c r="BB396" i="16"/>
  <c r="BA396"/>
  <c r="K396"/>
  <c r="I396"/>
  <c r="I576" s="1"/>
  <c r="G396"/>
  <c r="B13" i="15"/>
  <c r="A13"/>
  <c r="BD576" i="16"/>
  <c r="H13" i="15" s="1"/>
  <c r="BB576" i="16"/>
  <c r="F13" i="15" s="1"/>
  <c r="K576" i="16"/>
  <c r="G576"/>
  <c r="BE359"/>
  <c r="BD359"/>
  <c r="BC359"/>
  <c r="BB359"/>
  <c r="K359"/>
  <c r="I359"/>
  <c r="G359"/>
  <c r="BA359" s="1"/>
  <c r="BE277"/>
  <c r="BD277"/>
  <c r="BC277"/>
  <c r="BB277"/>
  <c r="K277"/>
  <c r="I277"/>
  <c r="G277"/>
  <c r="BA277" s="1"/>
  <c r="BE251"/>
  <c r="BD251"/>
  <c r="BC251"/>
  <c r="BB251"/>
  <c r="K251"/>
  <c r="I251"/>
  <c r="G251"/>
  <c r="BA251" s="1"/>
  <c r="BE165"/>
  <c r="BD165"/>
  <c r="BC165"/>
  <c r="BB165"/>
  <c r="BB394" s="1"/>
  <c r="F12" i="15" s="1"/>
  <c r="K165" i="16"/>
  <c r="I165"/>
  <c r="G165"/>
  <c r="BA165" s="1"/>
  <c r="B12" i="15"/>
  <c r="A12"/>
  <c r="I394" i="16"/>
  <c r="BE160"/>
  <c r="BD160"/>
  <c r="BD163" s="1"/>
  <c r="H11" i="15" s="1"/>
  <c r="BC160" i="16"/>
  <c r="BC163" s="1"/>
  <c r="G11" i="15" s="1"/>
  <c r="BB160" i="16"/>
  <c r="BB163" s="1"/>
  <c r="F11" i="15" s="1"/>
  <c r="K160" i="16"/>
  <c r="I160"/>
  <c r="I163" s="1"/>
  <c r="G160"/>
  <c r="BA160" s="1"/>
  <c r="BA163" s="1"/>
  <c r="E11" i="15" s="1"/>
  <c r="B11"/>
  <c r="A11"/>
  <c r="BE163" i="16"/>
  <c r="I11" i="15" s="1"/>
  <c r="K163" i="16"/>
  <c r="G163"/>
  <c r="BE154"/>
  <c r="BD154"/>
  <c r="BC154"/>
  <c r="BC158" s="1"/>
  <c r="G10" i="15" s="1"/>
  <c r="BB154" i="16"/>
  <c r="K154"/>
  <c r="I154"/>
  <c r="G154"/>
  <c r="BA154" s="1"/>
  <c r="BE150"/>
  <c r="BD150"/>
  <c r="BC150"/>
  <c r="BB150"/>
  <c r="K150"/>
  <c r="I150"/>
  <c r="G150"/>
  <c r="BA150" s="1"/>
  <c r="BE146"/>
  <c r="BE158" s="1"/>
  <c r="I10" i="15" s="1"/>
  <c r="BD146" i="16"/>
  <c r="BC146"/>
  <c r="BB146"/>
  <c r="K146"/>
  <c r="K158" s="1"/>
  <c r="I146"/>
  <c r="G146"/>
  <c r="BA146" s="1"/>
  <c r="B10" i="15"/>
  <c r="A10"/>
  <c r="I158" i="16"/>
  <c r="BE139"/>
  <c r="BD139"/>
  <c r="BC139"/>
  <c r="BB139"/>
  <c r="K139"/>
  <c r="I139"/>
  <c r="G139"/>
  <c r="BA139" s="1"/>
  <c r="BE135"/>
  <c r="BD135"/>
  <c r="BC135"/>
  <c r="BB135"/>
  <c r="K135"/>
  <c r="I135"/>
  <c r="G135"/>
  <c r="BA135" s="1"/>
  <c r="BE129"/>
  <c r="BD129"/>
  <c r="BC129"/>
  <c r="BB129"/>
  <c r="K129"/>
  <c r="I129"/>
  <c r="G129"/>
  <c r="BA129" s="1"/>
  <c r="BE108"/>
  <c r="BD108"/>
  <c r="BC108"/>
  <c r="BB108"/>
  <c r="K108"/>
  <c r="I108"/>
  <c r="G108"/>
  <c r="BA108" s="1"/>
  <c r="BE104"/>
  <c r="BD104"/>
  <c r="BC104"/>
  <c r="BB104"/>
  <c r="K104"/>
  <c r="I104"/>
  <c r="G104"/>
  <c r="BA104" s="1"/>
  <c r="BE89"/>
  <c r="BD89"/>
  <c r="BC89"/>
  <c r="BB89"/>
  <c r="K89"/>
  <c r="I89"/>
  <c r="G89"/>
  <c r="BA89" s="1"/>
  <c r="BE76"/>
  <c r="BD76"/>
  <c r="BC76"/>
  <c r="BB76"/>
  <c r="K76"/>
  <c r="I76"/>
  <c r="I144" s="1"/>
  <c r="G76"/>
  <c r="BA76" s="1"/>
  <c r="BE72"/>
  <c r="BD72"/>
  <c r="BC72"/>
  <c r="BC144" s="1"/>
  <c r="G9" i="15" s="1"/>
  <c r="BB72" i="16"/>
  <c r="K72"/>
  <c r="I72"/>
  <c r="G72"/>
  <c r="BA72" s="1"/>
  <c r="BA144" s="1"/>
  <c r="E9" i="15" s="1"/>
  <c r="B9"/>
  <c r="A9"/>
  <c r="K144" i="16"/>
  <c r="BE66"/>
  <c r="BD66"/>
  <c r="BC66"/>
  <c r="BB66"/>
  <c r="BB70" s="1"/>
  <c r="F8" i="15" s="1"/>
  <c r="K66" i="16"/>
  <c r="I66"/>
  <c r="G66"/>
  <c r="BA66" s="1"/>
  <c r="BE64"/>
  <c r="BE70" s="1"/>
  <c r="I8" i="15" s="1"/>
  <c r="BD64" i="16"/>
  <c r="BC64"/>
  <c r="BC70" s="1"/>
  <c r="G8" i="15" s="1"/>
  <c r="BB64" i="16"/>
  <c r="K64"/>
  <c r="K70" s="1"/>
  <c r="I64"/>
  <c r="G64"/>
  <c r="BA64" s="1"/>
  <c r="BA70" s="1"/>
  <c r="E8" i="15" s="1"/>
  <c r="B8"/>
  <c r="A8"/>
  <c r="I70" i="16"/>
  <c r="BE47"/>
  <c r="BD47"/>
  <c r="BC47"/>
  <c r="BB47"/>
  <c r="K47"/>
  <c r="I47"/>
  <c r="G47"/>
  <c r="BA47" s="1"/>
  <c r="BE35"/>
  <c r="BD35"/>
  <c r="BC35"/>
  <c r="BB35"/>
  <c r="K35"/>
  <c r="I35"/>
  <c r="G35"/>
  <c r="BA35" s="1"/>
  <c r="BE23"/>
  <c r="BD23"/>
  <c r="BC23"/>
  <c r="BB23"/>
  <c r="K23"/>
  <c r="I23"/>
  <c r="G23"/>
  <c r="BA23" s="1"/>
  <c r="BE14"/>
  <c r="BD14"/>
  <c r="BC14"/>
  <c r="BB14"/>
  <c r="K14"/>
  <c r="I14"/>
  <c r="G14"/>
  <c r="BA14" s="1"/>
  <c r="BE11"/>
  <c r="BD11"/>
  <c r="BC11"/>
  <c r="BB11"/>
  <c r="K11"/>
  <c r="I11"/>
  <c r="G11"/>
  <c r="BA11" s="1"/>
  <c r="BE8"/>
  <c r="BD8"/>
  <c r="BC8"/>
  <c r="BB8"/>
  <c r="K8"/>
  <c r="K62" s="1"/>
  <c r="I8"/>
  <c r="G8"/>
  <c r="BA8" s="1"/>
  <c r="B7" i="15"/>
  <c r="A7"/>
  <c r="E4" i="16"/>
  <c r="F3"/>
  <c r="C33" i="14"/>
  <c r="F33" s="1"/>
  <c r="C31"/>
  <c r="G7"/>
  <c r="BE470" i="13"/>
  <c r="BC470"/>
  <c r="BB470"/>
  <c r="BA470"/>
  <c r="K470"/>
  <c r="I470"/>
  <c r="G470"/>
  <c r="BD470" s="1"/>
  <c r="BE469"/>
  <c r="BC469"/>
  <c r="BB469"/>
  <c r="BA469"/>
  <c r="K469"/>
  <c r="I469"/>
  <c r="G469"/>
  <c r="BD469" s="1"/>
  <c r="BE468"/>
  <c r="BC468"/>
  <c r="BB468"/>
  <c r="BA468"/>
  <c r="K468"/>
  <c r="I468"/>
  <c r="G468"/>
  <c r="BD468" s="1"/>
  <c r="BE467"/>
  <c r="BC467"/>
  <c r="BB467"/>
  <c r="BA467"/>
  <c r="K467"/>
  <c r="I467"/>
  <c r="G467"/>
  <c r="BD467" s="1"/>
  <c r="BE466"/>
  <c r="BC466"/>
  <c r="BB466"/>
  <c r="BA466"/>
  <c r="K466"/>
  <c r="K471" s="1"/>
  <c r="I466"/>
  <c r="I471" s="1"/>
  <c r="G466"/>
  <c r="BD466" s="1"/>
  <c r="B11" i="12"/>
  <c r="A11"/>
  <c r="BC471" i="13"/>
  <c r="G11" i="12" s="1"/>
  <c r="BE462" i="13"/>
  <c r="BC462"/>
  <c r="BB462"/>
  <c r="BA462"/>
  <c r="K462"/>
  <c r="I462"/>
  <c r="G462"/>
  <c r="BD462" s="1"/>
  <c r="BE460"/>
  <c r="BC460"/>
  <c r="BB460"/>
  <c r="BA460"/>
  <c r="K460"/>
  <c r="I460"/>
  <c r="G460"/>
  <c r="BD460" s="1"/>
  <c r="BE458"/>
  <c r="BC458"/>
  <c r="BB458"/>
  <c r="BA458"/>
  <c r="K458"/>
  <c r="I458"/>
  <c r="G458"/>
  <c r="BD458" s="1"/>
  <c r="BE456"/>
  <c r="BC456"/>
  <c r="BB456"/>
  <c r="BA456"/>
  <c r="K456"/>
  <c r="I456"/>
  <c r="G456"/>
  <c r="BD456" s="1"/>
  <c r="BE454"/>
  <c r="BC454"/>
  <c r="BC464" s="1"/>
  <c r="G10" i="12" s="1"/>
  <c r="BB454" i="13"/>
  <c r="BA454"/>
  <c r="K454"/>
  <c r="I454"/>
  <c r="G454"/>
  <c r="BD454" s="1"/>
  <c r="BE452"/>
  <c r="BC452"/>
  <c r="BB452"/>
  <c r="BB464" s="1"/>
  <c r="F10" i="12" s="1"/>
  <c r="BA452" i="13"/>
  <c r="K452"/>
  <c r="I452"/>
  <c r="G452"/>
  <c r="BD452" s="1"/>
  <c r="BE450"/>
  <c r="BC450"/>
  <c r="BB450"/>
  <c r="BA450"/>
  <c r="K450"/>
  <c r="I450"/>
  <c r="I464" s="1"/>
  <c r="G450"/>
  <c r="BD450" s="1"/>
  <c r="B10" i="12"/>
  <c r="A10"/>
  <c r="K464" i="13"/>
  <c r="BE446"/>
  <c r="BD446"/>
  <c r="BB446"/>
  <c r="BA446"/>
  <c r="K446"/>
  <c r="I446"/>
  <c r="G446"/>
  <c r="BC446" s="1"/>
  <c r="BE442"/>
  <c r="BD442"/>
  <c r="BB442"/>
  <c r="BA442"/>
  <c r="K442"/>
  <c r="I442"/>
  <c r="G442"/>
  <c r="BC442" s="1"/>
  <c r="BE438"/>
  <c r="BD438"/>
  <c r="BB438"/>
  <c r="BA438"/>
  <c r="K438"/>
  <c r="I438"/>
  <c r="G438"/>
  <c r="BC438" s="1"/>
  <c r="BE436"/>
  <c r="BD436"/>
  <c r="BB436"/>
  <c r="BA436"/>
  <c r="K436"/>
  <c r="I436"/>
  <c r="G436"/>
  <c r="BC436" s="1"/>
  <c r="BE434"/>
  <c r="BD434"/>
  <c r="BB434"/>
  <c r="BA434"/>
  <c r="K434"/>
  <c r="I434"/>
  <c r="G434"/>
  <c r="BC434" s="1"/>
  <c r="BE430"/>
  <c r="BD430"/>
  <c r="BC430"/>
  <c r="BB430"/>
  <c r="BA430"/>
  <c r="K430"/>
  <c r="I430"/>
  <c r="G430"/>
  <c r="BE427"/>
  <c r="BD427"/>
  <c r="BB427"/>
  <c r="BA427"/>
  <c r="K427"/>
  <c r="I427"/>
  <c r="G427"/>
  <c r="BC427" s="1"/>
  <c r="BE423"/>
  <c r="BD423"/>
  <c r="BB423"/>
  <c r="BA423"/>
  <c r="K423"/>
  <c r="I423"/>
  <c r="G423"/>
  <c r="BC423" s="1"/>
  <c r="BE419"/>
  <c r="BD419"/>
  <c r="BB419"/>
  <c r="BA419"/>
  <c r="K419"/>
  <c r="I419"/>
  <c r="G419"/>
  <c r="BC419" s="1"/>
  <c r="BE417"/>
  <c r="BD417"/>
  <c r="BB417"/>
  <c r="BA417"/>
  <c r="K417"/>
  <c r="I417"/>
  <c r="G417"/>
  <c r="BC417" s="1"/>
  <c r="BE415"/>
  <c r="BD415"/>
  <c r="BB415"/>
  <c r="BA415"/>
  <c r="K415"/>
  <c r="I415"/>
  <c r="G415"/>
  <c r="BC415" s="1"/>
  <c r="BE411"/>
  <c r="BD411"/>
  <c r="BB411"/>
  <c r="BA411"/>
  <c r="K411"/>
  <c r="I411"/>
  <c r="G411"/>
  <c r="BC411" s="1"/>
  <c r="BE407"/>
  <c r="BD407"/>
  <c r="BB407"/>
  <c r="BA407"/>
  <c r="K407"/>
  <c r="I407"/>
  <c r="G407"/>
  <c r="BC407" s="1"/>
  <c r="BE403"/>
  <c r="BD403"/>
  <c r="BB403"/>
  <c r="BA403"/>
  <c r="K403"/>
  <c r="I403"/>
  <c r="G403"/>
  <c r="BC403" s="1"/>
  <c r="BE401"/>
  <c r="BD401"/>
  <c r="BB401"/>
  <c r="BA401"/>
  <c r="K401"/>
  <c r="I401"/>
  <c r="G401"/>
  <c r="BC401" s="1"/>
  <c r="BE398"/>
  <c r="BD398"/>
  <c r="BB398"/>
  <c r="BA398"/>
  <c r="K398"/>
  <c r="I398"/>
  <c r="G398"/>
  <c r="BC398" s="1"/>
  <c r="BE394"/>
  <c r="BD394"/>
  <c r="BB394"/>
  <c r="BA394"/>
  <c r="K394"/>
  <c r="I394"/>
  <c r="G394"/>
  <c r="BC394" s="1"/>
  <c r="BE391"/>
  <c r="BD391"/>
  <c r="BB391"/>
  <c r="BA391"/>
  <c r="K391"/>
  <c r="I391"/>
  <c r="G391"/>
  <c r="BC391" s="1"/>
  <c r="BE387"/>
  <c r="BD387"/>
  <c r="BB387"/>
  <c r="BA387"/>
  <c r="K387"/>
  <c r="I387"/>
  <c r="G387"/>
  <c r="BC387" s="1"/>
  <c r="BE383"/>
  <c r="BD383"/>
  <c r="BB383"/>
  <c r="BA383"/>
  <c r="K383"/>
  <c r="I383"/>
  <c r="G383"/>
  <c r="BC383" s="1"/>
  <c r="BE380"/>
  <c r="BD380"/>
  <c r="BB380"/>
  <c r="BA380"/>
  <c r="K380"/>
  <c r="I380"/>
  <c r="G380"/>
  <c r="BC380" s="1"/>
  <c r="BE376"/>
  <c r="BD376"/>
  <c r="BB376"/>
  <c r="BA376"/>
  <c r="K376"/>
  <c r="I376"/>
  <c r="G376"/>
  <c r="BC376" s="1"/>
  <c r="BE374"/>
  <c r="BD374"/>
  <c r="BB374"/>
  <c r="BA374"/>
  <c r="K374"/>
  <c r="I374"/>
  <c r="G374"/>
  <c r="BC374" s="1"/>
  <c r="BE372"/>
  <c r="BD372"/>
  <c r="BB372"/>
  <c r="BA372"/>
  <c r="K372"/>
  <c r="I372"/>
  <c r="G372"/>
  <c r="BC372" s="1"/>
  <c r="BE368"/>
  <c r="BD368"/>
  <c r="BB368"/>
  <c r="BA368"/>
  <c r="K368"/>
  <c r="I368"/>
  <c r="G368"/>
  <c r="BC368" s="1"/>
  <c r="BE365"/>
  <c r="BD365"/>
  <c r="BB365"/>
  <c r="BA365"/>
  <c r="K365"/>
  <c r="I365"/>
  <c r="G365"/>
  <c r="BC365" s="1"/>
  <c r="BE363"/>
  <c r="BD363"/>
  <c r="BB363"/>
  <c r="BA363"/>
  <c r="K363"/>
  <c r="I363"/>
  <c r="G363"/>
  <c r="BC363" s="1"/>
  <c r="BE361"/>
  <c r="BD361"/>
  <c r="BB361"/>
  <c r="BA361"/>
  <c r="K361"/>
  <c r="I361"/>
  <c r="G361"/>
  <c r="BC361" s="1"/>
  <c r="BE359"/>
  <c r="BD359"/>
  <c r="BB359"/>
  <c r="BA359"/>
  <c r="K359"/>
  <c r="I359"/>
  <c r="G359"/>
  <c r="BC359" s="1"/>
  <c r="BE355"/>
  <c r="BD355"/>
  <c r="BB355"/>
  <c r="BA355"/>
  <c r="K355"/>
  <c r="I355"/>
  <c r="G355"/>
  <c r="BC355" s="1"/>
  <c r="BE352"/>
  <c r="BD352"/>
  <c r="BB352"/>
  <c r="BA352"/>
  <c r="K352"/>
  <c r="I352"/>
  <c r="G352"/>
  <c r="BC352" s="1"/>
  <c r="BE350"/>
  <c r="BD350"/>
  <c r="BB350"/>
  <c r="BA350"/>
  <c r="K350"/>
  <c r="I350"/>
  <c r="G350"/>
  <c r="BC350" s="1"/>
  <c r="BE348"/>
  <c r="BD348"/>
  <c r="BB348"/>
  <c r="BA348"/>
  <c r="K348"/>
  <c r="I348"/>
  <c r="G348"/>
  <c r="BC348" s="1"/>
  <c r="BE344"/>
  <c r="BD344"/>
  <c r="BB344"/>
  <c r="BA344"/>
  <c r="K344"/>
  <c r="I344"/>
  <c r="G344"/>
  <c r="BC344" s="1"/>
  <c r="BE339"/>
  <c r="BD339"/>
  <c r="BB339"/>
  <c r="BA339"/>
  <c r="K339"/>
  <c r="I339"/>
  <c r="G339"/>
  <c r="BC339" s="1"/>
  <c r="BE337"/>
  <c r="BD337"/>
  <c r="BB337"/>
  <c r="BA337"/>
  <c r="K337"/>
  <c r="I337"/>
  <c r="G337"/>
  <c r="BC337" s="1"/>
  <c r="BE334"/>
  <c r="BD334"/>
  <c r="BB334"/>
  <c r="BA334"/>
  <c r="K334"/>
  <c r="I334"/>
  <c r="G334"/>
  <c r="BC334" s="1"/>
  <c r="BE331"/>
  <c r="BD331"/>
  <c r="BB331"/>
  <c r="BA331"/>
  <c r="K331"/>
  <c r="I331"/>
  <c r="G331"/>
  <c r="BC331" s="1"/>
  <c r="BE329"/>
  <c r="BD329"/>
  <c r="BB329"/>
  <c r="BA329"/>
  <c r="K329"/>
  <c r="I329"/>
  <c r="G329"/>
  <c r="BC329" s="1"/>
  <c r="BE327"/>
  <c r="BD327"/>
  <c r="BB327"/>
  <c r="BA327"/>
  <c r="K327"/>
  <c r="I327"/>
  <c r="G327"/>
  <c r="BC327" s="1"/>
  <c r="BE325"/>
  <c r="BD325"/>
  <c r="BB325"/>
  <c r="BA325"/>
  <c r="K325"/>
  <c r="I325"/>
  <c r="G325"/>
  <c r="BC325" s="1"/>
  <c r="BE322"/>
  <c r="BD322"/>
  <c r="BB322"/>
  <c r="BA322"/>
  <c r="K322"/>
  <c r="I322"/>
  <c r="G322"/>
  <c r="BC322" s="1"/>
  <c r="BE318"/>
  <c r="BD318"/>
  <c r="BB318"/>
  <c r="BA318"/>
  <c r="K318"/>
  <c r="I318"/>
  <c r="G318"/>
  <c r="BC318" s="1"/>
  <c r="BE316"/>
  <c r="BD316"/>
  <c r="BB316"/>
  <c r="BA316"/>
  <c r="K316"/>
  <c r="I316"/>
  <c r="G316"/>
  <c r="BC316" s="1"/>
  <c r="BE313"/>
  <c r="BD313"/>
  <c r="BB313"/>
  <c r="BA313"/>
  <c r="K313"/>
  <c r="I313"/>
  <c r="G313"/>
  <c r="BC313" s="1"/>
  <c r="BE311"/>
  <c r="BD311"/>
  <c r="BB311"/>
  <c r="BA311"/>
  <c r="K311"/>
  <c r="I311"/>
  <c r="G311"/>
  <c r="BC311" s="1"/>
  <c r="BE309"/>
  <c r="BD309"/>
  <c r="BB309"/>
  <c r="BA309"/>
  <c r="K309"/>
  <c r="I309"/>
  <c r="G309"/>
  <c r="BC309" s="1"/>
  <c r="BE307"/>
  <c r="BD307"/>
  <c r="BB307"/>
  <c r="BA307"/>
  <c r="K307"/>
  <c r="I307"/>
  <c r="G307"/>
  <c r="BC307" s="1"/>
  <c r="BE305"/>
  <c r="BD305"/>
  <c r="BB305"/>
  <c r="BA305"/>
  <c r="K305"/>
  <c r="I305"/>
  <c r="G305"/>
  <c r="BC305" s="1"/>
  <c r="BE303"/>
  <c r="BD303"/>
  <c r="BB303"/>
  <c r="BA303"/>
  <c r="K303"/>
  <c r="I303"/>
  <c r="G303"/>
  <c r="BC303" s="1"/>
  <c r="BE299"/>
  <c r="BD299"/>
  <c r="BB299"/>
  <c r="BA299"/>
  <c r="K299"/>
  <c r="I299"/>
  <c r="G299"/>
  <c r="BC299" s="1"/>
  <c r="BE295"/>
  <c r="BD295"/>
  <c r="BB295"/>
  <c r="BA295"/>
  <c r="K295"/>
  <c r="I295"/>
  <c r="G295"/>
  <c r="BC295" s="1"/>
  <c r="BE291"/>
  <c r="BD291"/>
  <c r="BB291"/>
  <c r="BA291"/>
  <c r="K291"/>
  <c r="I291"/>
  <c r="G291"/>
  <c r="BC291" s="1"/>
  <c r="BE289"/>
  <c r="BD289"/>
  <c r="BB289"/>
  <c r="BA289"/>
  <c r="K289"/>
  <c r="I289"/>
  <c r="G289"/>
  <c r="BC289" s="1"/>
  <c r="BE287"/>
  <c r="BD287"/>
  <c r="BB287"/>
  <c r="BA287"/>
  <c r="K287"/>
  <c r="I287"/>
  <c r="G287"/>
  <c r="BC287" s="1"/>
  <c r="BE285"/>
  <c r="BD285"/>
  <c r="BB285"/>
  <c r="BA285"/>
  <c r="K285"/>
  <c r="I285"/>
  <c r="G285"/>
  <c r="BC285" s="1"/>
  <c r="BE282"/>
  <c r="BD282"/>
  <c r="BB282"/>
  <c r="BA282"/>
  <c r="K282"/>
  <c r="I282"/>
  <c r="G282"/>
  <c r="BC282" s="1"/>
  <c r="BE280"/>
  <c r="BD280"/>
  <c r="BB280"/>
  <c r="BA280"/>
  <c r="K280"/>
  <c r="I280"/>
  <c r="G280"/>
  <c r="BC280" s="1"/>
  <c r="BE278"/>
  <c r="BD278"/>
  <c r="BB278"/>
  <c r="BA278"/>
  <c r="K278"/>
  <c r="I278"/>
  <c r="G278"/>
  <c r="BC278" s="1"/>
  <c r="BE274"/>
  <c r="BD274"/>
  <c r="BB274"/>
  <c r="BA274"/>
  <c r="K274"/>
  <c r="I274"/>
  <c r="G274"/>
  <c r="BC274" s="1"/>
  <c r="BE272"/>
  <c r="BD272"/>
  <c r="BB272"/>
  <c r="BA272"/>
  <c r="K272"/>
  <c r="I272"/>
  <c r="G272"/>
  <c r="BC272" s="1"/>
  <c r="BE268"/>
  <c r="BD268"/>
  <c r="BB268"/>
  <c r="BA268"/>
  <c r="K268"/>
  <c r="I268"/>
  <c r="G268"/>
  <c r="BC268" s="1"/>
  <c r="BE266"/>
  <c r="BD266"/>
  <c r="BB266"/>
  <c r="BA266"/>
  <c r="K266"/>
  <c r="I266"/>
  <c r="G266"/>
  <c r="BC266" s="1"/>
  <c r="BE263"/>
  <c r="BD263"/>
  <c r="BB263"/>
  <c r="BA263"/>
  <c r="K263"/>
  <c r="I263"/>
  <c r="G263"/>
  <c r="BC263" s="1"/>
  <c r="BE259"/>
  <c r="BD259"/>
  <c r="BB259"/>
  <c r="BA259"/>
  <c r="K259"/>
  <c r="K448" s="1"/>
  <c r="I259"/>
  <c r="G259"/>
  <c r="BC259" s="1"/>
  <c r="BE257"/>
  <c r="BD257"/>
  <c r="BD448" s="1"/>
  <c r="H9" i="12" s="1"/>
  <c r="BB257" i="13"/>
  <c r="BA257"/>
  <c r="K257"/>
  <c r="I257"/>
  <c r="G257"/>
  <c r="BC257" s="1"/>
  <c r="BE254"/>
  <c r="BD254"/>
  <c r="BB254"/>
  <c r="BB448" s="1"/>
  <c r="F9" i="12" s="1"/>
  <c r="BA254" i="13"/>
  <c r="K254"/>
  <c r="I254"/>
  <c r="G254"/>
  <c r="BC254" s="1"/>
  <c r="BE250"/>
  <c r="BD250"/>
  <c r="BB250"/>
  <c r="BA250"/>
  <c r="BA448" s="1"/>
  <c r="E9" i="12" s="1"/>
  <c r="K250" i="13"/>
  <c r="I250"/>
  <c r="G250"/>
  <c r="BC250" s="1"/>
  <c r="B9" i="12"/>
  <c r="A9"/>
  <c r="I448" i="13"/>
  <c r="BE247"/>
  <c r="BC247"/>
  <c r="BB247"/>
  <c r="BA247"/>
  <c r="K247"/>
  <c r="I247"/>
  <c r="G247"/>
  <c r="BD247" s="1"/>
  <c r="BE246"/>
  <c r="BC246"/>
  <c r="BB246"/>
  <c r="BA246"/>
  <c r="K246"/>
  <c r="I246"/>
  <c r="G246"/>
  <c r="BD246" s="1"/>
  <c r="BE245"/>
  <c r="BC245"/>
  <c r="BB245"/>
  <c r="BA245"/>
  <c r="K245"/>
  <c r="I245"/>
  <c r="G245"/>
  <c r="BD245" s="1"/>
  <c r="BE243"/>
  <c r="BC243"/>
  <c r="BB243"/>
  <c r="BA243"/>
  <c r="K243"/>
  <c r="I243"/>
  <c r="G243"/>
  <c r="BD243" s="1"/>
  <c r="BE239"/>
  <c r="BC239"/>
  <c r="BB239"/>
  <c r="BA239"/>
  <c r="K239"/>
  <c r="I239"/>
  <c r="G239"/>
  <c r="BD239" s="1"/>
  <c r="BE235"/>
  <c r="BC235"/>
  <c r="BB235"/>
  <c r="BA235"/>
  <c r="K235"/>
  <c r="I235"/>
  <c r="G235"/>
  <c r="BD235" s="1"/>
  <c r="BE233"/>
  <c r="BC233"/>
  <c r="BB233"/>
  <c r="BA233"/>
  <c r="K233"/>
  <c r="I233"/>
  <c r="G233"/>
  <c r="BD233" s="1"/>
  <c r="BE229"/>
  <c r="BC229"/>
  <c r="BB229"/>
  <c r="BA229"/>
  <c r="K229"/>
  <c r="I229"/>
  <c r="G229"/>
  <c r="BD229" s="1"/>
  <c r="BE225"/>
  <c r="BC225"/>
  <c r="BB225"/>
  <c r="BA225"/>
  <c r="K225"/>
  <c r="I225"/>
  <c r="G225"/>
  <c r="BD225" s="1"/>
  <c r="BE223"/>
  <c r="BC223"/>
  <c r="BB223"/>
  <c r="BA223"/>
  <c r="K223"/>
  <c r="I223"/>
  <c r="G223"/>
  <c r="BD223" s="1"/>
  <c r="BE221"/>
  <c r="BC221"/>
  <c r="BB221"/>
  <c r="BA221"/>
  <c r="K221"/>
  <c r="I221"/>
  <c r="G221"/>
  <c r="BD221" s="1"/>
  <c r="BE217"/>
  <c r="BC217"/>
  <c r="BB217"/>
  <c r="BA217"/>
  <c r="K217"/>
  <c r="I217"/>
  <c r="G217"/>
  <c r="BD217" s="1"/>
  <c r="BE213"/>
  <c r="BC213"/>
  <c r="BB213"/>
  <c r="BA213"/>
  <c r="K213"/>
  <c r="I213"/>
  <c r="G213"/>
  <c r="BD213" s="1"/>
  <c r="BE211"/>
  <c r="BC211"/>
  <c r="BB211"/>
  <c r="BA211"/>
  <c r="K211"/>
  <c r="I211"/>
  <c r="G211"/>
  <c r="BD211" s="1"/>
  <c r="BE209"/>
  <c r="BC209"/>
  <c r="BB209"/>
  <c r="BA209"/>
  <c r="K209"/>
  <c r="I209"/>
  <c r="G209"/>
  <c r="BD209" s="1"/>
  <c r="BE207"/>
  <c r="BC207"/>
  <c r="BB207"/>
  <c r="BA207"/>
  <c r="K207"/>
  <c r="I207"/>
  <c r="G207"/>
  <c r="BD207" s="1"/>
  <c r="BE205"/>
  <c r="BC205"/>
  <c r="BB205"/>
  <c r="BA205"/>
  <c r="K205"/>
  <c r="I205"/>
  <c r="G205"/>
  <c r="BD205" s="1"/>
  <c r="BE203"/>
  <c r="BC203"/>
  <c r="BB203"/>
  <c r="BA203"/>
  <c r="K203"/>
  <c r="I203"/>
  <c r="G203"/>
  <c r="BD203" s="1"/>
  <c r="BE201"/>
  <c r="BC201"/>
  <c r="BB201"/>
  <c r="BA201"/>
  <c r="K201"/>
  <c r="I201"/>
  <c r="G201"/>
  <c r="BD201" s="1"/>
  <c r="BE198"/>
  <c r="BC198"/>
  <c r="BB198"/>
  <c r="BA198"/>
  <c r="K198"/>
  <c r="I198"/>
  <c r="G198"/>
  <c r="BD198" s="1"/>
  <c r="BE194"/>
  <c r="BC194"/>
  <c r="BB194"/>
  <c r="BA194"/>
  <c r="K194"/>
  <c r="I194"/>
  <c r="G194"/>
  <c r="BD194" s="1"/>
  <c r="BE188"/>
  <c r="BC188"/>
  <c r="BB188"/>
  <c r="BA188"/>
  <c r="K188"/>
  <c r="I188"/>
  <c r="G188"/>
  <c r="BD188" s="1"/>
  <c r="BE184"/>
  <c r="BC184"/>
  <c r="BB184"/>
  <c r="BA184"/>
  <c r="K184"/>
  <c r="I184"/>
  <c r="G184"/>
  <c r="BD184" s="1"/>
  <c r="BE182"/>
  <c r="BC182"/>
  <c r="BB182"/>
  <c r="BA182"/>
  <c r="K182"/>
  <c r="I182"/>
  <c r="G182"/>
  <c r="BD182" s="1"/>
  <c r="BE178"/>
  <c r="BC178"/>
  <c r="BB178"/>
  <c r="BA178"/>
  <c r="K178"/>
  <c r="I178"/>
  <c r="G178"/>
  <c r="BD178" s="1"/>
  <c r="BE175"/>
  <c r="BC175"/>
  <c r="BB175"/>
  <c r="BA175"/>
  <c r="K175"/>
  <c r="I175"/>
  <c r="G175"/>
  <c r="BD175" s="1"/>
  <c r="BE171"/>
  <c r="BC171"/>
  <c r="BB171"/>
  <c r="BA171"/>
  <c r="K171"/>
  <c r="I171"/>
  <c r="G171"/>
  <c r="BD171" s="1"/>
  <c r="BE167"/>
  <c r="BC167"/>
  <c r="BB167"/>
  <c r="BA167"/>
  <c r="K167"/>
  <c r="I167"/>
  <c r="G167"/>
  <c r="BD167" s="1"/>
  <c r="BE162"/>
  <c r="BC162"/>
  <c r="BB162"/>
  <c r="BA162"/>
  <c r="K162"/>
  <c r="I162"/>
  <c r="G162"/>
  <c r="BD162" s="1"/>
  <c r="BE159"/>
  <c r="BC159"/>
  <c r="BB159"/>
  <c r="BA159"/>
  <c r="K159"/>
  <c r="I159"/>
  <c r="G159"/>
  <c r="BD159" s="1"/>
  <c r="BE157"/>
  <c r="BC157"/>
  <c r="BB157"/>
  <c r="BA157"/>
  <c r="K157"/>
  <c r="I157"/>
  <c r="G157"/>
  <c r="BD157" s="1"/>
  <c r="BE153"/>
  <c r="BC153"/>
  <c r="BB153"/>
  <c r="BA153"/>
  <c r="K153"/>
  <c r="I153"/>
  <c r="G153"/>
  <c r="BD153" s="1"/>
  <c r="BE149"/>
  <c r="BC149"/>
  <c r="BB149"/>
  <c r="BA149"/>
  <c r="K149"/>
  <c r="I149"/>
  <c r="G149"/>
  <c r="BD149" s="1"/>
  <c r="BE147"/>
  <c r="BC147"/>
  <c r="BB147"/>
  <c r="BA147"/>
  <c r="K147"/>
  <c r="I147"/>
  <c r="G147"/>
  <c r="BD147" s="1"/>
  <c r="BE144"/>
  <c r="BC144"/>
  <c r="BB144"/>
  <c r="BA144"/>
  <c r="K144"/>
  <c r="I144"/>
  <c r="G144"/>
  <c r="BD144" s="1"/>
  <c r="BE141"/>
  <c r="BC141"/>
  <c r="BB141"/>
  <c r="BA141"/>
  <c r="K141"/>
  <c r="I141"/>
  <c r="G141"/>
  <c r="BD141" s="1"/>
  <c r="BE137"/>
  <c r="BC137"/>
  <c r="BB137"/>
  <c r="BA137"/>
  <c r="K137"/>
  <c r="I137"/>
  <c r="G137"/>
  <c r="BD137" s="1"/>
  <c r="BE134"/>
  <c r="BC134"/>
  <c r="BB134"/>
  <c r="BA134"/>
  <c r="K134"/>
  <c r="I134"/>
  <c r="G134"/>
  <c r="BD134" s="1"/>
  <c r="BE131"/>
  <c r="BC131"/>
  <c r="BB131"/>
  <c r="BA131"/>
  <c r="K131"/>
  <c r="I131"/>
  <c r="G131"/>
  <c r="BD131" s="1"/>
  <c r="BE129"/>
  <c r="BC129"/>
  <c r="BB129"/>
  <c r="BA129"/>
  <c r="K129"/>
  <c r="I129"/>
  <c r="G129"/>
  <c r="BD129" s="1"/>
  <c r="BE125"/>
  <c r="BC125"/>
  <c r="BB125"/>
  <c r="BA125"/>
  <c r="K125"/>
  <c r="I125"/>
  <c r="G125"/>
  <c r="BD125" s="1"/>
  <c r="BE122"/>
  <c r="BC122"/>
  <c r="BB122"/>
  <c r="BA122"/>
  <c r="K122"/>
  <c r="I122"/>
  <c r="G122"/>
  <c r="BD122" s="1"/>
  <c r="BE118"/>
  <c r="BC118"/>
  <c r="BB118"/>
  <c r="BA118"/>
  <c r="K118"/>
  <c r="I118"/>
  <c r="G118"/>
  <c r="BD118" s="1"/>
  <c r="BE115"/>
  <c r="BC115"/>
  <c r="BB115"/>
  <c r="BA115"/>
  <c r="K115"/>
  <c r="I115"/>
  <c r="G115"/>
  <c r="BD115" s="1"/>
  <c r="BE111"/>
  <c r="BC111"/>
  <c r="BB111"/>
  <c r="BA111"/>
  <c r="K111"/>
  <c r="I111"/>
  <c r="G111"/>
  <c r="BD111" s="1"/>
  <c r="BE107"/>
  <c r="BC107"/>
  <c r="BB107"/>
  <c r="BA107"/>
  <c r="K107"/>
  <c r="I107"/>
  <c r="G107"/>
  <c r="BD107" s="1"/>
  <c r="BE105"/>
  <c r="BC105"/>
  <c r="BB105"/>
  <c r="BA105"/>
  <c r="K105"/>
  <c r="I105"/>
  <c r="G105"/>
  <c r="BD105" s="1"/>
  <c r="BE101"/>
  <c r="BC101"/>
  <c r="BB101"/>
  <c r="BA101"/>
  <c r="K101"/>
  <c r="I101"/>
  <c r="G101"/>
  <c r="BD101" s="1"/>
  <c r="BE99"/>
  <c r="BC99"/>
  <c r="BB99"/>
  <c r="BA99"/>
  <c r="K99"/>
  <c r="I99"/>
  <c r="G99"/>
  <c r="BD99" s="1"/>
  <c r="BE97"/>
  <c r="BC97"/>
  <c r="BB97"/>
  <c r="BA97"/>
  <c r="K97"/>
  <c r="I97"/>
  <c r="G97"/>
  <c r="BD97" s="1"/>
  <c r="BE94"/>
  <c r="BC94"/>
  <c r="BB94"/>
  <c r="BA94"/>
  <c r="K94"/>
  <c r="I94"/>
  <c r="G94"/>
  <c r="BD94" s="1"/>
  <c r="BE90"/>
  <c r="BC90"/>
  <c r="BB90"/>
  <c r="BA90"/>
  <c r="K90"/>
  <c r="I90"/>
  <c r="G90"/>
  <c r="BD90" s="1"/>
  <c r="BE86"/>
  <c r="BC86"/>
  <c r="BB86"/>
  <c r="BA86"/>
  <c r="K86"/>
  <c r="I86"/>
  <c r="G86"/>
  <c r="BD86" s="1"/>
  <c r="BE81"/>
  <c r="BC81"/>
  <c r="BB81"/>
  <c r="BA81"/>
  <c r="K81"/>
  <c r="I81"/>
  <c r="G81"/>
  <c r="BD81" s="1"/>
  <c r="BE78"/>
  <c r="BC78"/>
  <c r="BB78"/>
  <c r="BA78"/>
  <c r="K78"/>
  <c r="I78"/>
  <c r="G78"/>
  <c r="BD78" s="1"/>
  <c r="BE75"/>
  <c r="BC75"/>
  <c r="BB75"/>
  <c r="BA75"/>
  <c r="K75"/>
  <c r="I75"/>
  <c r="G75"/>
  <c r="BD75" s="1"/>
  <c r="BE71"/>
  <c r="BC71"/>
  <c r="BB71"/>
  <c r="BA71"/>
  <c r="K71"/>
  <c r="I71"/>
  <c r="G71"/>
  <c r="BD71" s="1"/>
  <c r="BE69"/>
  <c r="BC69"/>
  <c r="BB69"/>
  <c r="BA69"/>
  <c r="K69"/>
  <c r="I69"/>
  <c r="G69"/>
  <c r="BD69" s="1"/>
  <c r="BE66"/>
  <c r="BC66"/>
  <c r="BB66"/>
  <c r="BA66"/>
  <c r="K66"/>
  <c r="I66"/>
  <c r="G66"/>
  <c r="BD66" s="1"/>
  <c r="BE63"/>
  <c r="BC63"/>
  <c r="BB63"/>
  <c r="BA63"/>
  <c r="K63"/>
  <c r="I63"/>
  <c r="G63"/>
  <c r="BD63" s="1"/>
  <c r="BE60"/>
  <c r="BC60"/>
  <c r="BB60"/>
  <c r="BA60"/>
  <c r="K60"/>
  <c r="I60"/>
  <c r="G60"/>
  <c r="BD60" s="1"/>
  <c r="BE57"/>
  <c r="BC57"/>
  <c r="BB57"/>
  <c r="BA57"/>
  <c r="K57"/>
  <c r="I57"/>
  <c r="G57"/>
  <c r="BD57" s="1"/>
  <c r="BE53"/>
  <c r="BC53"/>
  <c r="BB53"/>
  <c r="BA53"/>
  <c r="K53"/>
  <c r="K248" s="1"/>
  <c r="I53"/>
  <c r="G53"/>
  <c r="BD53" s="1"/>
  <c r="BE51"/>
  <c r="BC51"/>
  <c r="BC248" s="1"/>
  <c r="G8" i="12" s="1"/>
  <c r="BB51" i="13"/>
  <c r="BA51"/>
  <c r="K51"/>
  <c r="I51"/>
  <c r="G51"/>
  <c r="BD51" s="1"/>
  <c r="BE49"/>
  <c r="BC49"/>
  <c r="BB49"/>
  <c r="BA49"/>
  <c r="K49"/>
  <c r="I49"/>
  <c r="G49"/>
  <c r="BD49" s="1"/>
  <c r="BE45"/>
  <c r="BC45"/>
  <c r="BB45"/>
  <c r="BA45"/>
  <c r="BA248" s="1"/>
  <c r="E8" i="12" s="1"/>
  <c r="K45" i="13"/>
  <c r="I45"/>
  <c r="G45"/>
  <c r="BD45" s="1"/>
  <c r="B8" i="12"/>
  <c r="A8"/>
  <c r="I248" i="13"/>
  <c r="BE39"/>
  <c r="BD39"/>
  <c r="BC39"/>
  <c r="BB39"/>
  <c r="K39"/>
  <c r="I39"/>
  <c r="G39"/>
  <c r="BA39" s="1"/>
  <c r="BE35"/>
  <c r="BD35"/>
  <c r="BC35"/>
  <c r="BB35"/>
  <c r="K35"/>
  <c r="K43" s="1"/>
  <c r="I35"/>
  <c r="G35"/>
  <c r="BA35" s="1"/>
  <c r="BE31"/>
  <c r="BD31"/>
  <c r="BC31"/>
  <c r="BB31"/>
  <c r="K31"/>
  <c r="I31"/>
  <c r="G31"/>
  <c r="BA31" s="1"/>
  <c r="BE28"/>
  <c r="BD28"/>
  <c r="BC28"/>
  <c r="BB28"/>
  <c r="K28"/>
  <c r="I28"/>
  <c r="G28"/>
  <c r="BA28" s="1"/>
  <c r="BE24"/>
  <c r="BD24"/>
  <c r="BC24"/>
  <c r="BB24"/>
  <c r="K24"/>
  <c r="I24"/>
  <c r="G24"/>
  <c r="BA24" s="1"/>
  <c r="BE22"/>
  <c r="BD22"/>
  <c r="BC22"/>
  <c r="BB22"/>
  <c r="K22"/>
  <c r="I22"/>
  <c r="G22"/>
  <c r="BA22" s="1"/>
  <c r="BE19"/>
  <c r="BD19"/>
  <c r="BC19"/>
  <c r="BB19"/>
  <c r="K19"/>
  <c r="I19"/>
  <c r="G19"/>
  <c r="BA19" s="1"/>
  <c r="BE15"/>
  <c r="BD15"/>
  <c r="BC15"/>
  <c r="BB15"/>
  <c r="BA15"/>
  <c r="K15"/>
  <c r="I15"/>
  <c r="G15"/>
  <c r="BE11"/>
  <c r="BD11"/>
  <c r="BC11"/>
  <c r="BB11"/>
  <c r="BA11"/>
  <c r="K11"/>
  <c r="I11"/>
  <c r="G11"/>
  <c r="BE8"/>
  <c r="BD8"/>
  <c r="BC8"/>
  <c r="BC43" s="1"/>
  <c r="G7" i="12" s="1"/>
  <c r="BB8" i="13"/>
  <c r="K8"/>
  <c r="I8"/>
  <c r="I43" s="1"/>
  <c r="G8"/>
  <c r="BA8" s="1"/>
  <c r="B7" i="12"/>
  <c r="A7"/>
  <c r="BD43" i="13"/>
  <c r="H7" i="12" s="1"/>
  <c r="G43" i="13"/>
  <c r="E4"/>
  <c r="F3"/>
  <c r="C33" i="11"/>
  <c r="F33" s="1"/>
  <c r="C31"/>
  <c r="G7"/>
  <c r="BE8" i="10"/>
  <c r="BC8"/>
  <c r="BB8"/>
  <c r="BB12" s="1"/>
  <c r="F7" i="9" s="1"/>
  <c r="F8" s="1"/>
  <c r="C16" i="8" s="1"/>
  <c r="BA8" i="10"/>
  <c r="K8"/>
  <c r="I8"/>
  <c r="G8"/>
  <c r="BD8" s="1"/>
  <c r="BD12" s="1"/>
  <c r="H7" i="9" s="1"/>
  <c r="H8" s="1"/>
  <c r="C17" i="8" s="1"/>
  <c r="B7" i="9"/>
  <c r="A7"/>
  <c r="BE12" i="10"/>
  <c r="I7" i="9" s="1"/>
  <c r="I8" s="1"/>
  <c r="C21" i="8" s="1"/>
  <c r="BC12" i="10"/>
  <c r="G7" i="9" s="1"/>
  <c r="G8" s="1"/>
  <c r="C18" i="8" s="1"/>
  <c r="BA12" i="10"/>
  <c r="E7" i="9" s="1"/>
  <c r="E8" s="1"/>
  <c r="C15" i="8" s="1"/>
  <c r="K12" i="10"/>
  <c r="I12"/>
  <c r="E4"/>
  <c r="F3"/>
  <c r="C33" i="8"/>
  <c r="F33" s="1"/>
  <c r="C31"/>
  <c r="G7"/>
  <c r="BE9" i="7"/>
  <c r="BD9"/>
  <c r="BC9"/>
  <c r="BA9"/>
  <c r="K9"/>
  <c r="I9"/>
  <c r="I10" s="1"/>
  <c r="G9"/>
  <c r="BB9" s="1"/>
  <c r="BE8"/>
  <c r="BE10" s="1"/>
  <c r="I7" i="6" s="1"/>
  <c r="I8" s="1"/>
  <c r="C21" i="5" s="1"/>
  <c r="BD8" i="7"/>
  <c r="BC8"/>
  <c r="BA8"/>
  <c r="K8"/>
  <c r="I8"/>
  <c r="G8"/>
  <c r="BB8" s="1"/>
  <c r="B7" i="6"/>
  <c r="A7"/>
  <c r="BD10" i="7"/>
  <c r="H7" i="6" s="1"/>
  <c r="H8" s="1"/>
  <c r="C17" i="5" s="1"/>
  <c r="BC10" i="7"/>
  <c r="G7" i="6" s="1"/>
  <c r="G8" s="1"/>
  <c r="C18" i="5" s="1"/>
  <c r="K10" i="7"/>
  <c r="E4"/>
  <c r="F3"/>
  <c r="C33" i="5"/>
  <c r="F33" s="1"/>
  <c r="C31"/>
  <c r="G7"/>
  <c r="BE14" i="4"/>
  <c r="BD14"/>
  <c r="BC14"/>
  <c r="BA14"/>
  <c r="K14"/>
  <c r="I14"/>
  <c r="G14"/>
  <c r="BB14" s="1"/>
  <c r="BE13"/>
  <c r="BD13"/>
  <c r="BC13"/>
  <c r="BA13"/>
  <c r="K13"/>
  <c r="I13"/>
  <c r="G13"/>
  <c r="BB13" s="1"/>
  <c r="BE12"/>
  <c r="BD12"/>
  <c r="BC12"/>
  <c r="BA12"/>
  <c r="K12"/>
  <c r="I12"/>
  <c r="G12"/>
  <c r="BB12" s="1"/>
  <c r="BE11"/>
  <c r="BD11"/>
  <c r="BC11"/>
  <c r="BA11"/>
  <c r="K11"/>
  <c r="K15" s="1"/>
  <c r="I11"/>
  <c r="G11"/>
  <c r="BB11" s="1"/>
  <c r="BE10"/>
  <c r="BD10"/>
  <c r="BD15" s="1"/>
  <c r="H7" i="3" s="1"/>
  <c r="H8" s="1"/>
  <c r="C17" i="2" s="1"/>
  <c r="BC10" i="4"/>
  <c r="BA10"/>
  <c r="K10"/>
  <c r="I10"/>
  <c r="G10"/>
  <c r="BB10" s="1"/>
  <c r="BE9"/>
  <c r="BD9"/>
  <c r="BC9"/>
  <c r="BA9"/>
  <c r="K9"/>
  <c r="I9"/>
  <c r="G9"/>
  <c r="BB9" s="1"/>
  <c r="BE8"/>
  <c r="BD8"/>
  <c r="BC8"/>
  <c r="BA8"/>
  <c r="K8"/>
  <c r="I8"/>
  <c r="G8"/>
  <c r="BB8" s="1"/>
  <c r="B7" i="3"/>
  <c r="A7"/>
  <c r="E4" i="4"/>
  <c r="F3"/>
  <c r="C33" i="2"/>
  <c r="F33" s="1"/>
  <c r="C31"/>
  <c r="G7"/>
  <c r="H35" i="1"/>
  <c r="I21" s="1"/>
  <c r="I22" s="1"/>
  <c r="G35"/>
  <c r="I34"/>
  <c r="F34" s="1"/>
  <c r="I33"/>
  <c r="F33" s="1"/>
  <c r="I32"/>
  <c r="F32" s="1"/>
  <c r="I31"/>
  <c r="F31" s="1"/>
  <c r="I30"/>
  <c r="H29"/>
  <c r="G29"/>
  <c r="D22"/>
  <c r="D20"/>
  <c r="I19"/>
  <c r="K34" i="22" l="1"/>
  <c r="BE34"/>
  <c r="I7" i="21" s="1"/>
  <c r="I8" s="1"/>
  <c r="C21" i="20" s="1"/>
  <c r="BA34" i="22"/>
  <c r="E7" i="21" s="1"/>
  <c r="E8" s="1"/>
  <c r="C15" i="20" s="1"/>
  <c r="BC34" i="22"/>
  <c r="G7" i="21" s="1"/>
  <c r="G8" s="1"/>
  <c r="C18" i="20" s="1"/>
  <c r="BB15" i="4"/>
  <c r="F7" i="3" s="1"/>
  <c r="F8" s="1"/>
  <c r="C16" i="2" s="1"/>
  <c r="BC15" i="4"/>
  <c r="G7" i="3" s="1"/>
  <c r="G8" s="1"/>
  <c r="C18" i="2" s="1"/>
  <c r="BE15" i="4"/>
  <c r="I7" i="3" s="1"/>
  <c r="I8" s="1"/>
  <c r="C21" i="2" s="1"/>
  <c r="BA10" i="7"/>
  <c r="E7" i="6" s="1"/>
  <c r="E8" s="1"/>
  <c r="C15" i="5" s="1"/>
  <c r="BB248" i="13"/>
  <c r="F8" i="12" s="1"/>
  <c r="BE248" i="13"/>
  <c r="I8" i="12" s="1"/>
  <c r="BE471" i="13"/>
  <c r="I11" i="12" s="1"/>
  <c r="BA471" i="13"/>
  <c r="E11" i="12" s="1"/>
  <c r="BD62" i="16"/>
  <c r="H7" i="15" s="1"/>
  <c r="BE62" i="16"/>
  <c r="I7" i="15" s="1"/>
  <c r="BB62" i="16"/>
  <c r="F7" i="15" s="1"/>
  <c r="BD144" i="16"/>
  <c r="H9" i="15" s="1"/>
  <c r="G685" i="16"/>
  <c r="K685"/>
  <c r="BD941"/>
  <c r="H19" i="15" s="1"/>
  <c r="BA941" i="16"/>
  <c r="E19" i="15" s="1"/>
  <c r="G963" i="16"/>
  <c r="BC967"/>
  <c r="G21" i="15" s="1"/>
  <c r="BE993" i="16"/>
  <c r="I22" i="15" s="1"/>
  <c r="I1182" i="16"/>
  <c r="BD1182"/>
  <c r="H26" i="15" s="1"/>
  <c r="BE1203" i="16"/>
  <c r="I27" i="15" s="1"/>
  <c r="BD1203" i="16"/>
  <c r="H27" i="15" s="1"/>
  <c r="BD1397" i="16"/>
  <c r="H29" i="15" s="1"/>
  <c r="G1745" i="16"/>
  <c r="BA1745"/>
  <c r="E30" i="15" s="1"/>
  <c r="BC1745" i="16"/>
  <c r="G30" i="15" s="1"/>
  <c r="BD1745" i="16"/>
  <c r="H30" i="15" s="1"/>
  <c r="BE39" i="19"/>
  <c r="I12" i="18" s="1"/>
  <c r="BC64" i="19"/>
  <c r="G13" i="18" s="1"/>
  <c r="BB130" i="19"/>
  <c r="F15" i="18" s="1"/>
  <c r="BC130" i="19"/>
  <c r="G15" i="18" s="1"/>
  <c r="BD142" i="19"/>
  <c r="H16" i="18" s="1"/>
  <c r="BC21" i="19"/>
  <c r="G7" i="18" s="1"/>
  <c r="I15" i="4"/>
  <c r="BE43" i="13"/>
  <c r="I7" i="12" s="1"/>
  <c r="I12" s="1"/>
  <c r="C21" i="11" s="1"/>
  <c r="G464" i="13"/>
  <c r="G144" i="16"/>
  <c r="BE144"/>
  <c r="I9" i="15" s="1"/>
  <c r="K394" i="16"/>
  <c r="BA576"/>
  <c r="E13" i="15" s="1"/>
  <c r="BE593" i="16"/>
  <c r="I14" i="15" s="1"/>
  <c r="BC685" i="16"/>
  <c r="G16" i="15" s="1"/>
  <c r="K941" i="16"/>
  <c r="I963"/>
  <c r="BC1006"/>
  <c r="G24" i="15" s="1"/>
  <c r="BD1006" i="16"/>
  <c r="H24" i="15" s="1"/>
  <c r="BD1175" i="16"/>
  <c r="H25" i="15" s="1"/>
  <c r="BA1175" i="16"/>
  <c r="E25" i="15" s="1"/>
  <c r="G1397" i="16"/>
  <c r="K1397"/>
  <c r="BE1753"/>
  <c r="I31" i="15" s="1"/>
  <c r="BE87" i="19"/>
  <c r="I14" i="18" s="1"/>
  <c r="BD150" i="19"/>
  <c r="H17" i="18" s="1"/>
  <c r="BA15" i="4"/>
  <c r="E7" i="3" s="1"/>
  <c r="E8" s="1"/>
  <c r="C15" i="2" s="1"/>
  <c r="BB43" i="13"/>
  <c r="F7" i="12" s="1"/>
  <c r="G448" i="13"/>
  <c r="BE448"/>
  <c r="I9" i="12" s="1"/>
  <c r="BE464" i="13"/>
  <c r="I10" i="12" s="1"/>
  <c r="BB471" i="13"/>
  <c r="F11" i="12" s="1"/>
  <c r="I62" i="16"/>
  <c r="BB144"/>
  <c r="F9" i="15" s="1"/>
  <c r="BD158" i="16"/>
  <c r="H10" i="15" s="1"/>
  <c r="BC394" i="16"/>
  <c r="G12" i="15" s="1"/>
  <c r="BE394" i="16"/>
  <c r="I12" i="15" s="1"/>
  <c r="BE905" i="16"/>
  <c r="I17" i="15" s="1"/>
  <c r="BC941" i="16"/>
  <c r="G19" i="15" s="1"/>
  <c r="I941" i="16"/>
  <c r="BD993"/>
  <c r="H22" i="15" s="1"/>
  <c r="I1006" i="16"/>
  <c r="K1175"/>
  <c r="I1175"/>
  <c r="BE1182"/>
  <c r="I26" i="15" s="1"/>
  <c r="BC1203" i="16"/>
  <c r="G27" i="15" s="1"/>
  <c r="BA1203" i="16"/>
  <c r="E27" i="15" s="1"/>
  <c r="G1373" i="16"/>
  <c r="BC1397"/>
  <c r="G29" i="15" s="1"/>
  <c r="BB1753" i="16"/>
  <c r="F31" i="15" s="1"/>
  <c r="G21" i="19"/>
  <c r="BB39"/>
  <c r="F12" i="18" s="1"/>
  <c r="BE64" i="19"/>
  <c r="I13" i="18" s="1"/>
  <c r="BD64" i="19"/>
  <c r="H13" i="18" s="1"/>
  <c r="BE130" i="19"/>
  <c r="I15" i="18" s="1"/>
  <c r="G15" i="4"/>
  <c r="G248" i="13"/>
  <c r="BD248"/>
  <c r="H8" i="12" s="1"/>
  <c r="BA464" i="13"/>
  <c r="E10" i="12" s="1"/>
  <c r="BA963" i="16"/>
  <c r="E20" i="15" s="1"/>
  <c r="BD963" i="16"/>
  <c r="H20" i="15" s="1"/>
  <c r="K967" i="16"/>
  <c r="G1175"/>
  <c r="BC1175"/>
  <c r="G25" i="15" s="1"/>
  <c r="I1373" i="16"/>
  <c r="BD1373"/>
  <c r="H28" i="15" s="1"/>
  <c r="BC993" i="16"/>
  <c r="G22" i="15" s="1"/>
  <c r="BE1006" i="16"/>
  <c r="I24" i="15" s="1"/>
  <c r="I32" s="1"/>
  <c r="C21" i="14" s="1"/>
  <c r="BB941" i="16"/>
  <c r="F19" i="15" s="1"/>
  <c r="BE963" i="16"/>
  <c r="I20" i="15" s="1"/>
  <c r="G967" i="16"/>
  <c r="G1006"/>
  <c r="BA1006"/>
  <c r="E24" i="15" s="1"/>
  <c r="BB1175" i="16"/>
  <c r="F25" i="15" s="1"/>
  <c r="G1182" i="16"/>
  <c r="BB1373"/>
  <c r="F28" i="15" s="1"/>
  <c r="BC1373" i="16"/>
  <c r="G28" i="15" s="1"/>
  <c r="BB1397" i="16"/>
  <c r="F29" i="15" s="1"/>
  <c r="BB1745" i="16"/>
  <c r="F30" i="15" s="1"/>
  <c r="BC963" i="16"/>
  <c r="G20" i="15" s="1"/>
  <c r="G993" i="16"/>
  <c r="BA993"/>
  <c r="E22" i="15" s="1"/>
  <c r="BA1182" i="16"/>
  <c r="E26" i="15" s="1"/>
  <c r="BB158" i="16"/>
  <c r="F10" i="15" s="1"/>
  <c r="G394" i="16"/>
  <c r="BD394"/>
  <c r="H12" i="15" s="1"/>
  <c r="BD685" i="16"/>
  <c r="H16" i="15" s="1"/>
  <c r="G70" i="16"/>
  <c r="BD70"/>
  <c r="H8" i="15" s="1"/>
  <c r="BA158" i="16"/>
  <c r="E10" i="15" s="1"/>
  <c r="BB593" i="16"/>
  <c r="F14" i="15" s="1"/>
  <c r="BB905" i="16"/>
  <c r="F17" i="15" s="1"/>
  <c r="BC905" i="16"/>
  <c r="G17" i="15" s="1"/>
  <c r="BC62" i="16"/>
  <c r="G7" i="15" s="1"/>
  <c r="G62" i="16"/>
  <c r="BA21" i="19"/>
  <c r="E7" i="18" s="1"/>
  <c r="BD21" i="19"/>
  <c r="H7" i="18" s="1"/>
  <c r="BB21" i="19"/>
  <c r="F7" i="18" s="1"/>
  <c r="G24" i="19"/>
  <c r="G27"/>
  <c r="G30"/>
  <c r="G33"/>
  <c r="G39"/>
  <c r="G87"/>
  <c r="G130"/>
  <c r="G142"/>
  <c r="BE21"/>
  <c r="I7" i="18" s="1"/>
  <c r="BA39" i="19"/>
  <c r="E12" i="18" s="1"/>
  <c r="BE142" i="19"/>
  <c r="I16" i="18" s="1"/>
  <c r="G64" i="19"/>
  <c r="BA142"/>
  <c r="E16" i="18" s="1"/>
  <c r="BD34" i="22"/>
  <c r="H7" i="21" s="1"/>
  <c r="H8" s="1"/>
  <c r="C17" i="20" s="1"/>
  <c r="I20" i="1"/>
  <c r="I23" s="1"/>
  <c r="BB34" i="22"/>
  <c r="F7" i="21" s="1"/>
  <c r="F8" s="1"/>
  <c r="C16" i="20" s="1"/>
  <c r="G34" i="22"/>
  <c r="G18" i="18"/>
  <c r="C18" i="17" s="1"/>
  <c r="H18" i="18"/>
  <c r="C17" i="17" s="1"/>
  <c r="BB64" i="19"/>
  <c r="F13" i="18" s="1"/>
  <c r="BB142" i="19"/>
  <c r="F16" i="18" s="1"/>
  <c r="BA150" i="19"/>
  <c r="E17" i="18" s="1"/>
  <c r="E18" s="1"/>
  <c r="C15" i="17" s="1"/>
  <c r="G150" i="19"/>
  <c r="BA593" i="16"/>
  <c r="E14" i="15" s="1"/>
  <c r="BA62" i="16"/>
  <c r="E7" i="15" s="1"/>
  <c r="BA394" i="16"/>
  <c r="E12" i="15" s="1"/>
  <c r="BA685" i="16"/>
  <c r="E16" i="15" s="1"/>
  <c r="G158" i="16"/>
  <c r="G593"/>
  <c r="BB1006"/>
  <c r="F24" i="15" s="1"/>
  <c r="BB1203" i="16"/>
  <c r="F27" i="15" s="1"/>
  <c r="G905" i="16"/>
  <c r="BD905"/>
  <c r="H17" i="15" s="1"/>
  <c r="BB963" i="16"/>
  <c r="F20" i="15" s="1"/>
  <c r="K905" i="16"/>
  <c r="BB993"/>
  <c r="F22" i="15" s="1"/>
  <c r="BB1182" i="16"/>
  <c r="F26" i="15" s="1"/>
  <c r="BA1753" i="16"/>
  <c r="E31" i="15" s="1"/>
  <c r="G941" i="16"/>
  <c r="G1000"/>
  <c r="G1203"/>
  <c r="G1753"/>
  <c r="BB965"/>
  <c r="BB967" s="1"/>
  <c r="F21" i="15" s="1"/>
  <c r="BA43" i="13"/>
  <c r="E7" i="12" s="1"/>
  <c r="BC448" i="13"/>
  <c r="G9" i="12" s="1"/>
  <c r="G12" s="1"/>
  <c r="C18" i="11" s="1"/>
  <c r="BD464" i="13"/>
  <c r="H10" i="12" s="1"/>
  <c r="BD471" i="13"/>
  <c r="H11" i="12" s="1"/>
  <c r="F12"/>
  <c r="C16" i="11" s="1"/>
  <c r="G471" i="13"/>
  <c r="C19" i="8"/>
  <c r="C22" s="1"/>
  <c r="C23" s="1"/>
  <c r="F30" s="1"/>
  <c r="G12" i="10"/>
  <c r="BB10" i="7"/>
  <c r="F7" i="6" s="1"/>
  <c r="F8" s="1"/>
  <c r="C16" i="5" s="1"/>
  <c r="C19" s="1"/>
  <c r="C22" s="1"/>
  <c r="C23" s="1"/>
  <c r="F30" s="1"/>
  <c r="G10" i="7"/>
  <c r="I35" i="1"/>
  <c r="F30"/>
  <c r="F35" s="1"/>
  <c r="C19" i="2"/>
  <c r="C22" s="1"/>
  <c r="C23" s="1"/>
  <c r="F30" s="1"/>
  <c r="E12" i="12" l="1"/>
  <c r="C15" i="11" s="1"/>
  <c r="I18" i="18"/>
  <c r="C21" i="17" s="1"/>
  <c r="H32" i="15"/>
  <c r="C17" i="14" s="1"/>
  <c r="G32" i="15"/>
  <c r="C18" i="14" s="1"/>
  <c r="C19" i="20"/>
  <c r="C22" s="1"/>
  <c r="C23" s="1"/>
  <c r="F30" s="1"/>
  <c r="F31" s="1"/>
  <c r="F34" s="1"/>
  <c r="H12" i="12"/>
  <c r="C17" i="11" s="1"/>
  <c r="F18" i="18"/>
  <c r="C16" i="17" s="1"/>
  <c r="C19" s="1"/>
  <c r="F32" i="15"/>
  <c r="C16" i="14" s="1"/>
  <c r="E32" i="15"/>
  <c r="C15" i="14" s="1"/>
  <c r="C19" i="11"/>
  <c r="C22" s="1"/>
  <c r="C23" s="1"/>
  <c r="F30" s="1"/>
  <c r="F31" i="8"/>
  <c r="F34" s="1"/>
  <c r="F31" i="5"/>
  <c r="F34" s="1"/>
  <c r="F31" i="2"/>
  <c r="F34" s="1"/>
  <c r="J35" i="1"/>
  <c r="J31"/>
  <c r="J32"/>
  <c r="J33"/>
  <c r="J34"/>
  <c r="J30"/>
  <c r="C22" i="17" l="1"/>
  <c r="C23" s="1"/>
  <c r="F30" s="1"/>
  <c r="F31" s="1"/>
  <c r="F34" s="1"/>
  <c r="C19" i="14"/>
  <c r="C22" s="1"/>
  <c r="C23" s="1"/>
  <c r="F30" s="1"/>
  <c r="F31" s="1"/>
  <c r="F34" s="1"/>
  <c r="F31" i="11"/>
  <c r="F34" s="1"/>
</calcChain>
</file>

<file path=xl/sharedStrings.xml><?xml version="1.0" encoding="utf-8"?>
<sst xmlns="http://schemas.openxmlformats.org/spreadsheetml/2006/main" count="6047" uniqueCount="1506">
  <si>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</si>
  <si>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</si>
  <si>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</si>
  <si>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</si>
  <si>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</si>
  <si>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</si>
  <si>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</si>
  <si>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</si>
  <si>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</si>
  <si>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</si>
  <si>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</si>
  <si>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</si>
  <si>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</si>
  <si>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</si>
  <si>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</si>
  <si>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</si>
  <si>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</si>
  <si>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</si>
  <si>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</si>
  <si>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</si>
  <si>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</si>
  <si>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</si>
  <si>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</si>
  <si>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</si>
  <si>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</si>
  <si>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</si>
  <si>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</si>
  <si>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</si>
  <si>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</si>
  <si>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</si>
  <si>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</si>
  <si>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</si>
  <si>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</si>
  <si>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</si>
  <si>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</si>
  <si>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</si>
  <si>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</si>
  <si>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</si>
  <si>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</si>
  <si>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</si>
  <si>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</si>
  <si>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</si>
  <si>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</si>
  <si>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</si>
  <si>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</si>
  <si>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</si>
  <si>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</si>
  <si>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</si>
  <si>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</si>
  <si>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</si>
  <si>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</si>
  <si>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</si>
  <si>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</si>
  <si>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</si>
  <si>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</si>
  <si>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</si>
  <si>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</si>
  <si>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</si>
  <si>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</si>
  <si>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</si>
  <si>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</si>
  <si>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</si>
  <si>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</si>
  <si>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</si>
  <si>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</si>
  <si>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</si>
  <si>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</si>
  <si>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</si>
  <si>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</si>
  <si>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</si>
  <si>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</si>
  <si>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</si>
  <si>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</si>
  <si>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</si>
  <si>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</si>
  <si>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</si>
  <si>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</si>
  <si>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</si>
  <si>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</si>
  <si>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</si>
  <si>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</si>
  <si>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</si>
  <si>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</si>
  <si>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</si>
  <si>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</si>
  <si>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</si>
  <si>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</si>
  <si>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</si>
  <si>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</si>
  <si>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</si>
  <si>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</si>
  <si>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13041N1</t>
  </si>
  <si>
    <t>SŠZV Lanškroun - modernizace a vybavení školy - st</t>
  </si>
  <si>
    <t>13041N1 SŠZV Lanškroun - modernizace a vybavení školy - st</t>
  </si>
  <si>
    <t>PS1</t>
  </si>
  <si>
    <t>Výroba sýrů</t>
  </si>
  <si>
    <t>PS1 Výroba sýrů</t>
  </si>
  <si>
    <t>PS1_1</t>
  </si>
  <si>
    <t>Technologie výroby sýrů</t>
  </si>
  <si>
    <t>M26T</t>
  </si>
  <si>
    <t>Technologie minimlékárny</t>
  </si>
  <si>
    <t>M26T Technologie minimlékárny</t>
  </si>
  <si>
    <t>102</t>
  </si>
  <si>
    <t xml:space="preserve">Změkčovač vody </t>
  </si>
  <si>
    <t>108</t>
  </si>
  <si>
    <t xml:space="preserve">Chladící zařízení chladírny a termoboxu </t>
  </si>
  <si>
    <t>110</t>
  </si>
  <si>
    <t>Digestoř s ventilátorem a odtahové potrubí od pasteru</t>
  </si>
  <si>
    <t>111</t>
  </si>
  <si>
    <t xml:space="preserve">Rozvod mléka a nádrž na mléko </t>
  </si>
  <si>
    <t>112</t>
  </si>
  <si>
    <t xml:space="preserve">Výrobník ledové vody a nádrž na horkou vodu </t>
  </si>
  <si>
    <t>301</t>
  </si>
  <si>
    <t xml:space="preserve">Zrací box </t>
  </si>
  <si>
    <t>302</t>
  </si>
  <si>
    <t xml:space="preserve">Chlazení zracího boxu </t>
  </si>
  <si>
    <t>STAVTES,Stavebně-technická společnost s r.o. Prost</t>
  </si>
  <si>
    <t>Pardubický kraj</t>
  </si>
  <si>
    <t>PS2</t>
  </si>
  <si>
    <t>Úprava a zrání masa</t>
  </si>
  <si>
    <t>PS2 Úprava a zrání masa</t>
  </si>
  <si>
    <t>PS2_1</t>
  </si>
  <si>
    <t>Technologie - Úprava a zrání masa</t>
  </si>
  <si>
    <t>M26U</t>
  </si>
  <si>
    <t>Technologie zpracování masa</t>
  </si>
  <si>
    <t>M26U Technologie zpracování masa</t>
  </si>
  <si>
    <t>PS3</t>
  </si>
  <si>
    <t>Zvedací plošina pro učebnu - pitevnu</t>
  </si>
  <si>
    <t>PS3 Zvedací plošina pro učebnu - pitevnu</t>
  </si>
  <si>
    <t>PS3_1</t>
  </si>
  <si>
    <t>M33</t>
  </si>
  <si>
    <t>Montáže dopravních zařízení a vah-výtahy</t>
  </si>
  <si>
    <t>M33 Montáže dopravních zařízení a vah-výtahy</t>
  </si>
  <si>
    <t>33003010055</t>
  </si>
  <si>
    <t xml:space="preserve">Zvedací plošina nosnost min. 150 kg, 900/900 </t>
  </si>
  <si>
    <t>kus</t>
  </si>
  <si>
    <t>D1.1.b.6:</t>
  </si>
  <si>
    <t>Půdorys přízemí:</t>
  </si>
  <si>
    <t>SO1</t>
  </si>
  <si>
    <t>Stavební úpravy ve stávajícím objektu</t>
  </si>
  <si>
    <t>SO1 Stavební úpravy ve stávajícím objektu</t>
  </si>
  <si>
    <t>SO1_E1_1</t>
  </si>
  <si>
    <t>Elektroinstalace</t>
  </si>
  <si>
    <t>97</t>
  </si>
  <si>
    <t>Prorážení otvorů</t>
  </si>
  <si>
    <t>97 Prorážení otvorů</t>
  </si>
  <si>
    <t>971035141R00</t>
  </si>
  <si>
    <t xml:space="preserve">Vybourání otvorů zeď cihel. D 6 cm, tl. 30 cm, MC </t>
  </si>
  <si>
    <t>1NP:10</t>
  </si>
  <si>
    <t>2NP:2</t>
  </si>
  <si>
    <t>971035151R00</t>
  </si>
  <si>
    <t xml:space="preserve">Vybourání otvorů zeď cihel. D 6 cm, tl. 45 cm, MC </t>
  </si>
  <si>
    <t>1PP:3</t>
  </si>
  <si>
    <t>1NP:5</t>
  </si>
  <si>
    <t>2NP:6</t>
  </si>
  <si>
    <t>971035181R00</t>
  </si>
  <si>
    <t xml:space="preserve">Vybourání otvorů zeď cihel. D 6 cm, tl. 90 cm, MC </t>
  </si>
  <si>
    <t>1PP:2</t>
  </si>
  <si>
    <t>1NP:12</t>
  </si>
  <si>
    <t>973022361R00</t>
  </si>
  <si>
    <t xml:space="preserve">Vysekání kapes zeď kamenná pl. 0,16 m2, hl. 45 cm </t>
  </si>
  <si>
    <t>1NP:1</t>
  </si>
  <si>
    <t>2NP:1,5</t>
  </si>
  <si>
    <t>973031151R00</t>
  </si>
  <si>
    <t xml:space="preserve">Vysekání výklenků zeď cihel. MVC, pl. nad 0,25 m2 </t>
  </si>
  <si>
    <t>m3</t>
  </si>
  <si>
    <t>1NP:0,32</t>
  </si>
  <si>
    <t>973031616R00</t>
  </si>
  <si>
    <t xml:space="preserve">Vysekání kapes zeď cih. špalíky, krabice 10x10x5cm </t>
  </si>
  <si>
    <t>1NP:130</t>
  </si>
  <si>
    <t>2NP:48</t>
  </si>
  <si>
    <t>973031619R00</t>
  </si>
  <si>
    <t xml:space="preserve">Vysekání kapes zeď cih. špalík, krabice 15x15x10cm </t>
  </si>
  <si>
    <t>1NP:3</t>
  </si>
  <si>
    <t>2NP:4</t>
  </si>
  <si>
    <t>974029121R00</t>
  </si>
  <si>
    <t xml:space="preserve">Vysekání rýh ve zdi kamenné 3 x 3 cm </t>
  </si>
  <si>
    <t>m</t>
  </si>
  <si>
    <t>1PP:18</t>
  </si>
  <si>
    <t>1NP:150</t>
  </si>
  <si>
    <t>2NP:110</t>
  </si>
  <si>
    <t>974029132R00</t>
  </si>
  <si>
    <t xml:space="preserve">Vysekání rýh ve zdi kamenné 5 x 7 cm </t>
  </si>
  <si>
    <t>1PP:22</t>
  </si>
  <si>
    <t>1NP:55</t>
  </si>
  <si>
    <t>2NP:35</t>
  </si>
  <si>
    <t>974029134R00</t>
  </si>
  <si>
    <t xml:space="preserve">Vysekání rýh ve zdi kamenné 5 x 15 cm </t>
  </si>
  <si>
    <t>1PP:12</t>
  </si>
  <si>
    <t>1NP:20</t>
  </si>
  <si>
    <t>2NP:20</t>
  </si>
  <si>
    <t>M21</t>
  </si>
  <si>
    <t>Elektromontáže</t>
  </si>
  <si>
    <t>M21 Elektromontáže</t>
  </si>
  <si>
    <t>210010003R00</t>
  </si>
  <si>
    <t xml:space="preserve">Trubka ohebná pod omítku, typ 23.. 23 mm </t>
  </si>
  <si>
    <t>1PP:50</t>
  </si>
  <si>
    <t>2NP:100</t>
  </si>
  <si>
    <t>210010007U00</t>
  </si>
  <si>
    <t xml:space="preserve">Mtž trubka plast tuhá pod om D 16mm </t>
  </si>
  <si>
    <t>210010011R00</t>
  </si>
  <si>
    <t xml:space="preserve">Trubka tuhá z PVC volně/pod omítku + kolena 16 mm </t>
  </si>
  <si>
    <t>2NP:10</t>
  </si>
  <si>
    <t>210010301R00</t>
  </si>
  <si>
    <t xml:space="preserve">Krabice přístrojová KP 68, KZ 3, bez zapojení </t>
  </si>
  <si>
    <t>1NP:83</t>
  </si>
  <si>
    <t>2NP:38</t>
  </si>
  <si>
    <t>210010311R00</t>
  </si>
  <si>
    <t xml:space="preserve">Krabice odbočná KO 68, bez zapojení-kruhová </t>
  </si>
  <si>
    <t>1NP:25</t>
  </si>
  <si>
    <t>210010313R00</t>
  </si>
  <si>
    <t xml:space="preserve">Krabice odbočná KO 125, bez zapojení-čtvercová </t>
  </si>
  <si>
    <t>210010322R00</t>
  </si>
  <si>
    <t xml:space="preserve">Krabice odbočná KR 97, se zapojením-kruhová </t>
  </si>
  <si>
    <t>1NP:7</t>
  </si>
  <si>
    <t>210010351R00</t>
  </si>
  <si>
    <t xml:space="preserve">Rozvodka krabicová z lis. izol. 6455-11 do 4 mm2 </t>
  </si>
  <si>
    <t>1NP:15</t>
  </si>
  <si>
    <t>210010353R00</t>
  </si>
  <si>
    <t xml:space="preserve">Rozvodka krabicová z lis. izol. 6454-30 do 10 mm2 </t>
  </si>
  <si>
    <t>210010502R00</t>
  </si>
  <si>
    <t xml:space="preserve">Osazení lustrové svorky včetně zapojení do 3x4 </t>
  </si>
  <si>
    <t>1PP:60</t>
  </si>
  <si>
    <t>1NP:300</t>
  </si>
  <si>
    <t>2NP:120</t>
  </si>
  <si>
    <t>210100001R00</t>
  </si>
  <si>
    <t xml:space="preserve">Ukončení vodičů v rozvaděči + zapojení do 2,5 mm2 </t>
  </si>
  <si>
    <t>1NP:237</t>
  </si>
  <si>
    <t>2NP:90</t>
  </si>
  <si>
    <t>210100003R00</t>
  </si>
  <si>
    <t xml:space="preserve">Ukončení vodičů v rozvaděči + zapojení do 16 mm2 </t>
  </si>
  <si>
    <t>1NP:50</t>
  </si>
  <si>
    <t>210110001R00</t>
  </si>
  <si>
    <t xml:space="preserve">Spínač nástěnný jednopól.- řaz. 1, obyč.prostředí </t>
  </si>
  <si>
    <t>1PP:7</t>
  </si>
  <si>
    <t>1NP:6</t>
  </si>
  <si>
    <t>210110003R00</t>
  </si>
  <si>
    <t xml:space="preserve">Spínač nástěnný seriový - řaz. 5, obyč.prostředí </t>
  </si>
  <si>
    <t>1NP:2</t>
  </si>
  <si>
    <t>2NP:1</t>
  </si>
  <si>
    <t>210110004R00</t>
  </si>
  <si>
    <t xml:space="preserve">Spínač nástěnný střídavý - řaz. 6, obyč.prostředí </t>
  </si>
  <si>
    <t>210110005R00</t>
  </si>
  <si>
    <t xml:space="preserve">Spínač nástěnný křížový - řaz. 7, obyč.prostředí </t>
  </si>
  <si>
    <t>210110006R00</t>
  </si>
  <si>
    <t xml:space="preserve">Spínač nástěnný trojpól.25A - řaz. 3, obyč.prostř. </t>
  </si>
  <si>
    <t>210110047R00</t>
  </si>
  <si>
    <t xml:space="preserve">Spínač zapuštěný jednopólový se signál. doutnavkou </t>
  </si>
  <si>
    <t>210110071R00</t>
  </si>
  <si>
    <t xml:space="preserve">Spínač speciální osvětlení 941 A 001, 002 </t>
  </si>
  <si>
    <t>1NP:4</t>
  </si>
  <si>
    <t>2NP:5</t>
  </si>
  <si>
    <t>210110082R00</t>
  </si>
  <si>
    <t xml:space="preserve">Spínač speciální sporákový 39563 - 23 C </t>
  </si>
  <si>
    <t>210110513R00</t>
  </si>
  <si>
    <t xml:space="preserve">Vypínač vačkový v krytu S 63 VP, VL 01,02 </t>
  </si>
  <si>
    <t>1PP:1</t>
  </si>
  <si>
    <t>210111011R00</t>
  </si>
  <si>
    <t xml:space="preserve">Zásuvka domovní zapuštěná - provedení 2P+Z </t>
  </si>
  <si>
    <t>1NP:14</t>
  </si>
  <si>
    <t>1NP:26</t>
  </si>
  <si>
    <t>2NP:3</t>
  </si>
  <si>
    <t>210111012R00</t>
  </si>
  <si>
    <t xml:space="preserve">Zásuvka domovní zapuštěná -  2P+Z,dvojí zapojení </t>
  </si>
  <si>
    <t>1NP:8</t>
  </si>
  <si>
    <t>210111022R00</t>
  </si>
  <si>
    <t xml:space="preserve">Zásuvka domovní v krabici - 2P+Z, dvojí zapojení </t>
  </si>
  <si>
    <t>1PP:8</t>
  </si>
  <si>
    <t>2NP:14</t>
  </si>
  <si>
    <t>210111103R00</t>
  </si>
  <si>
    <t xml:space="preserve">Zásuvka průmyslová CZ 1643 H,S,Z 3P+Z </t>
  </si>
  <si>
    <t>210111212R00</t>
  </si>
  <si>
    <t xml:space="preserve">Zásuvka mnohopól. ZM 7 PO, 7 pólů do panelu </t>
  </si>
  <si>
    <t>210190001R00</t>
  </si>
  <si>
    <t xml:space="preserve">Montáž celoplechových rozvodnic do váhy 20 kg </t>
  </si>
  <si>
    <t>210190002R00</t>
  </si>
  <si>
    <t xml:space="preserve">Montáž celoplechových rozvodnic do váhy 50 kg </t>
  </si>
  <si>
    <t>210190003R00</t>
  </si>
  <si>
    <t xml:space="preserve">Montáž celoplechových rozvodnic do váhy 100 kg </t>
  </si>
  <si>
    <t>210192562R00</t>
  </si>
  <si>
    <t xml:space="preserve">Svorkovnice ochranná se zapojením 6236-30-63 A </t>
  </si>
  <si>
    <t>210200043R00</t>
  </si>
  <si>
    <t xml:space="preserve">Svítidlo žárovkové 2132001, 25+25 W, nouzové </t>
  </si>
  <si>
    <t>210200044R00</t>
  </si>
  <si>
    <t xml:space="preserve">Svítidlo žárovkové 2132002,25+25W,nouz.,zel.pruh </t>
  </si>
  <si>
    <t>210201076</t>
  </si>
  <si>
    <t xml:space="preserve">svítidlo Germicidní lampa přímá </t>
  </si>
  <si>
    <t>210201081</t>
  </si>
  <si>
    <t xml:space="preserve">zářivkové svítidlo A - LED svítidlo 1x47W </t>
  </si>
  <si>
    <t>1PP:5</t>
  </si>
  <si>
    <t>1NP:21</t>
  </si>
  <si>
    <t>210201082</t>
  </si>
  <si>
    <t xml:space="preserve">zářivkové svítidlo B - LED svítidlo 1x17W </t>
  </si>
  <si>
    <t>1PP:4</t>
  </si>
  <si>
    <t>1NP:23</t>
  </si>
  <si>
    <t>210201083</t>
  </si>
  <si>
    <t xml:space="preserve">zářivkové svítidlo C - LED svítidlo 1x40W </t>
  </si>
  <si>
    <t>210201084R00</t>
  </si>
  <si>
    <t xml:space="preserve">Svítidlo zářivkové 5311603 2x40W trubkový závěs </t>
  </si>
  <si>
    <t>210201087R00</t>
  </si>
  <si>
    <t xml:space="preserve">Svítidlo zářivkové 5311603 2x40W řetízkový závěs </t>
  </si>
  <si>
    <t>210220321R00</t>
  </si>
  <si>
    <t xml:space="preserve">Svorka na potrubí Bernard, včetně Cu pásku </t>
  </si>
  <si>
    <t>210220322</t>
  </si>
  <si>
    <t xml:space="preserve">ochranná svorka v KO 4-16 mm2 </t>
  </si>
  <si>
    <t>210290747</t>
  </si>
  <si>
    <t xml:space="preserve">mont.spotřebiče do 2 kW </t>
  </si>
  <si>
    <t>210290749</t>
  </si>
  <si>
    <t xml:space="preserve">mont.spotřebiče nad 2 kW </t>
  </si>
  <si>
    <t>210290751R00</t>
  </si>
  <si>
    <t xml:space="preserve">Montáž ventilátoru do 1,5 kW </t>
  </si>
  <si>
    <t>210800003R00</t>
  </si>
  <si>
    <t xml:space="preserve">Vodič CYY 4 mm2 uložený pod omítkou </t>
  </si>
  <si>
    <t>1PP:74</t>
  </si>
  <si>
    <t>1NP:250</t>
  </si>
  <si>
    <t>2NP:96</t>
  </si>
  <si>
    <t>210800105R00</t>
  </si>
  <si>
    <t xml:space="preserve">Kabel CYKY 750 V 3x1,5 mm2 uložený pod omítkou </t>
  </si>
  <si>
    <t>1PP:265</t>
  </si>
  <si>
    <t>1NP:980</t>
  </si>
  <si>
    <t>1NP:270</t>
  </si>
  <si>
    <t>2NP:300</t>
  </si>
  <si>
    <t>2NP:70</t>
  </si>
  <si>
    <t>210800106R00</t>
  </si>
  <si>
    <t xml:space="preserve">Kabel CYKY 750 V 3x2,5 mm2 uložený pod omítkou </t>
  </si>
  <si>
    <t>1PP:360</t>
  </si>
  <si>
    <t>1NP:1150</t>
  </si>
  <si>
    <t>2NP:510</t>
  </si>
  <si>
    <t>210800107R00</t>
  </si>
  <si>
    <t xml:space="preserve">Kabel CYKY 750 V 3x4 mm2 uložený pod omítkou </t>
  </si>
  <si>
    <t>1NP:80</t>
  </si>
  <si>
    <t>210800115R00</t>
  </si>
  <si>
    <t xml:space="preserve">Kabel CYKY 750 V 5x1,5 mm2 uložený pod omítkou </t>
  </si>
  <si>
    <t>1NP:120</t>
  </si>
  <si>
    <t>210800116R00</t>
  </si>
  <si>
    <t xml:space="preserve">Kabel CYKY 750 V 5x2,5 mm2 uložený pod omítkou </t>
  </si>
  <si>
    <t>1NP:30</t>
  </si>
  <si>
    <t>210800117R00</t>
  </si>
  <si>
    <t xml:space="preserve">Kabel CYKY 750 V 5x4 mm2 uložený pod omítkou </t>
  </si>
  <si>
    <t>210800118R00</t>
  </si>
  <si>
    <t xml:space="preserve">Kabel CYKY 750 V 5x6 mm2 uložený pod omítkou </t>
  </si>
  <si>
    <t>210800119</t>
  </si>
  <si>
    <t xml:space="preserve">CYKY 5Cx10 mm2 750V (PO) </t>
  </si>
  <si>
    <t>2NP:12</t>
  </si>
  <si>
    <t>210800120U00</t>
  </si>
  <si>
    <t xml:space="preserve">Mtž Cu kabel CYKY 2x1mm2 omít strop </t>
  </si>
  <si>
    <t>210800644R00</t>
  </si>
  <si>
    <t xml:space="preserve">Vodič nn a vn CYA 2,5 mm2 uložený pevně </t>
  </si>
  <si>
    <t>1PP:30</t>
  </si>
  <si>
    <t>1NP:45</t>
  </si>
  <si>
    <t>2NP:45</t>
  </si>
  <si>
    <t>210800647R00</t>
  </si>
  <si>
    <t xml:space="preserve">Vodič nn a vn CYA 10 mm2 uložený pevně </t>
  </si>
  <si>
    <t>1PP:15</t>
  </si>
  <si>
    <t>1NP:100</t>
  </si>
  <si>
    <t>2NP:66</t>
  </si>
  <si>
    <t>210800648R00</t>
  </si>
  <si>
    <t xml:space="preserve">Vodič nn a vn CYA 16 mm2 uložený pevně </t>
  </si>
  <si>
    <t>210800649R00</t>
  </si>
  <si>
    <t xml:space="preserve">Vodič nn a vn CYA 25 mm2 uložený pevně </t>
  </si>
  <si>
    <t>210802428R00</t>
  </si>
  <si>
    <t xml:space="preserve">Šňůra CGSG 5 x 2,50 mm2 volně uložená </t>
  </si>
  <si>
    <t>210860252</t>
  </si>
  <si>
    <t xml:space="preserve">kabel datový UTP cat.5.  (VU) </t>
  </si>
  <si>
    <t>210950111R00</t>
  </si>
  <si>
    <t xml:space="preserve">Svazkování jednožilových kabelů vn </t>
  </si>
  <si>
    <t>1NP:35</t>
  </si>
  <si>
    <t>211010006R00</t>
  </si>
  <si>
    <t xml:space="preserve">Osazení hmoždinky do ostrých cihel/kamene, HM 8 </t>
  </si>
  <si>
    <t>215104110</t>
  </si>
  <si>
    <t xml:space="preserve">ukonč.kabelu nastřel.okem 25mm2 </t>
  </si>
  <si>
    <t>1PP:10</t>
  </si>
  <si>
    <t>220300961R00</t>
  </si>
  <si>
    <t xml:space="preserve">Svorka řadová RS 2,5 - 4 </t>
  </si>
  <si>
    <t>21102</t>
  </si>
  <si>
    <t>Rekuperace dodávka, montáž, výpočet</t>
  </si>
  <si>
    <t>21103</t>
  </si>
  <si>
    <t xml:space="preserve">Ventilace výrobního prostoru </t>
  </si>
  <si>
    <t>21104</t>
  </si>
  <si>
    <t xml:space="preserve">Demontáž stávající elektroinstalace </t>
  </si>
  <si>
    <t>hod</t>
  </si>
  <si>
    <t>M212</t>
  </si>
  <si>
    <t>Elektromontáže - materiál</t>
  </si>
  <si>
    <t>M212 Elektromontáže - materiál</t>
  </si>
  <si>
    <t>00202</t>
  </si>
  <si>
    <t xml:space="preserve">trubka ohebná instal. pr. 25 </t>
  </si>
  <si>
    <t>00205</t>
  </si>
  <si>
    <t xml:space="preserve">Trubka  63/52 </t>
  </si>
  <si>
    <t>00307</t>
  </si>
  <si>
    <t xml:space="preserve">krabice KO 125 </t>
  </si>
  <si>
    <t>00313</t>
  </si>
  <si>
    <t xml:space="preserve">krabice KU 68/1 </t>
  </si>
  <si>
    <t>00321</t>
  </si>
  <si>
    <t xml:space="preserve">Krabice IP54, č.8101 </t>
  </si>
  <si>
    <t>00323</t>
  </si>
  <si>
    <t xml:space="preserve">Krabice IP54, č.8117 </t>
  </si>
  <si>
    <t>00505</t>
  </si>
  <si>
    <t>Ekvipotenciální svorkovnice PE-12 pro ochranné místní pospojování v krabici KO125 a IP55</t>
  </si>
  <si>
    <t>00614</t>
  </si>
  <si>
    <t xml:space="preserve">Sporákový spínač 16A/400V, bílá </t>
  </si>
  <si>
    <t>00660</t>
  </si>
  <si>
    <t xml:space="preserve">Vačkový spínač ve skříňce 16A/400V, </t>
  </si>
  <si>
    <t>00768</t>
  </si>
  <si>
    <t>Zásuvka průmyslová 16A/400V, IP 67, s blokovaným vypínačem</t>
  </si>
  <si>
    <t>00769</t>
  </si>
  <si>
    <t xml:space="preserve">Zásuvka  5pól. 16A/400V, IP67 </t>
  </si>
  <si>
    <t>00831</t>
  </si>
  <si>
    <t>Spínač automatický se snímačem pohybu - 1x relé, bílá</t>
  </si>
  <si>
    <t>010196</t>
  </si>
  <si>
    <t xml:space="preserve">CYKY  5Cx10 </t>
  </si>
  <si>
    <t>M</t>
  </si>
  <si>
    <t>010197</t>
  </si>
  <si>
    <t xml:space="preserve">CYKY  5Cx16 </t>
  </si>
  <si>
    <t>010202</t>
  </si>
  <si>
    <t xml:space="preserve">CYKY  5Cx 6 </t>
  </si>
  <si>
    <t>010356</t>
  </si>
  <si>
    <t xml:space="preserve">UTP 4X2X0,52 </t>
  </si>
  <si>
    <t>01038</t>
  </si>
  <si>
    <t>A - LED svítidlo 1x47W IP65</t>
  </si>
  <si>
    <t>01039</t>
  </si>
  <si>
    <t>B - LED svítidlo 1x17W IP54</t>
  </si>
  <si>
    <t>01040</t>
  </si>
  <si>
    <t>C - LED svítidlo 1x40W IP20</t>
  </si>
  <si>
    <t>01041</t>
  </si>
  <si>
    <t>D - LED svítidlo 1x60W IP20</t>
  </si>
  <si>
    <t>01042</t>
  </si>
  <si>
    <t>E - LED svítidlo 1x80W IP20</t>
  </si>
  <si>
    <t>01737</t>
  </si>
  <si>
    <t xml:space="preserve">Spínač  č.1, bílá </t>
  </si>
  <si>
    <t>01739</t>
  </si>
  <si>
    <t xml:space="preserve">Přepínač č.5, bílá </t>
  </si>
  <si>
    <t>01740</t>
  </si>
  <si>
    <t xml:space="preserve">Přepínač č.6, bílá </t>
  </si>
  <si>
    <t>01741</t>
  </si>
  <si>
    <t xml:space="preserve">Přepínač č.7, bílá </t>
  </si>
  <si>
    <t>02583</t>
  </si>
  <si>
    <t xml:space="preserve">CGSG 5Cx2.5mm2 </t>
  </si>
  <si>
    <t>02920</t>
  </si>
  <si>
    <t xml:space="preserve">CYKY 3Ax1.5mm2 </t>
  </si>
  <si>
    <t>02960</t>
  </si>
  <si>
    <t xml:space="preserve">CYKY 5Cx1.5mm2 </t>
  </si>
  <si>
    <t>02961</t>
  </si>
  <si>
    <t xml:space="preserve">CYKY 5Cx2.5mm2 </t>
  </si>
  <si>
    <t>02962</t>
  </si>
  <si>
    <t xml:space="preserve">CYKY 5Cx4mm2 </t>
  </si>
  <si>
    <t>070080</t>
  </si>
  <si>
    <t>N1 - Nouz. LED sv. 1x2W bez pikto, IP65</t>
  </si>
  <si>
    <t>070081</t>
  </si>
  <si>
    <t>N2 - Nouz. LED sv. 1x2W bez pikto + nádstavec IP65</t>
  </si>
  <si>
    <t>110179</t>
  </si>
  <si>
    <t xml:space="preserve">Spínač automatický se snímačem pohybu, IP44 </t>
  </si>
  <si>
    <t>13314</t>
  </si>
  <si>
    <t xml:space="preserve">Lapač hmyzu IP 65 vč.závěsu </t>
  </si>
  <si>
    <t>150139</t>
  </si>
  <si>
    <t xml:space="preserve">WAGO 273-105 5X1-2,5 </t>
  </si>
  <si>
    <t>Ks</t>
  </si>
  <si>
    <t>161734</t>
  </si>
  <si>
    <t xml:space="preserve">Vačkový spínač ve skříňce 25A/400V </t>
  </si>
  <si>
    <t>190050</t>
  </si>
  <si>
    <t xml:space="preserve">Přepínač č.7, IP55 </t>
  </si>
  <si>
    <t>190201</t>
  </si>
  <si>
    <t>Jednoduchá zásuvka 16A/230V + clonky bílá</t>
  </si>
  <si>
    <t>190255</t>
  </si>
  <si>
    <t xml:space="preserve">Datová  zásuvka  2xRJ45, Cat.5e </t>
  </si>
  <si>
    <t>190265</t>
  </si>
  <si>
    <t xml:space="preserve">Přepínač  č.5, IP55 </t>
  </si>
  <si>
    <t>190330</t>
  </si>
  <si>
    <t>Tlačítko č.1/0S, bílá (ventilátor)</t>
  </si>
  <si>
    <t>190728</t>
  </si>
  <si>
    <t>Jednoduchá zásuvka 16A/230V + clonky šedá</t>
  </si>
  <si>
    <t>190741</t>
  </si>
  <si>
    <t>191180</t>
  </si>
  <si>
    <t xml:space="preserve">Spínač č.1, IP55 </t>
  </si>
  <si>
    <t>191182</t>
  </si>
  <si>
    <t xml:space="preserve">Přepínač č.6, IP55 </t>
  </si>
  <si>
    <t>191385</t>
  </si>
  <si>
    <t xml:space="preserve">Přepínač č.6+6, IP55 </t>
  </si>
  <si>
    <t>191892</t>
  </si>
  <si>
    <t xml:space="preserve">Zásuvka 230V/16A, IP55 </t>
  </si>
  <si>
    <t>200034</t>
  </si>
  <si>
    <t xml:space="preserve">KR.KU 68 LA/2 SADROKART.+VI </t>
  </si>
  <si>
    <t>200137</t>
  </si>
  <si>
    <t xml:space="preserve">ZEM.SVORKA ZSA16 </t>
  </si>
  <si>
    <t>200215</t>
  </si>
  <si>
    <t xml:space="preserve">PASKA CU </t>
  </si>
  <si>
    <t xml:space="preserve">  KS</t>
  </si>
  <si>
    <t>200257</t>
  </si>
  <si>
    <t xml:space="preserve">KR.KR 97/5 </t>
  </si>
  <si>
    <t>KS</t>
  </si>
  <si>
    <t>201386</t>
  </si>
  <si>
    <t xml:space="preserve">PRECHODOVA SVORKA UNIVERZAL 6-50MM2 </t>
  </si>
  <si>
    <t>210266</t>
  </si>
  <si>
    <t>El. osoušeč rukou 2kW/230V 5</t>
  </si>
  <si>
    <t>260975</t>
  </si>
  <si>
    <t xml:space="preserve">Svazkový držák GRIP .. 2031M/30 </t>
  </si>
  <si>
    <t>31036</t>
  </si>
  <si>
    <t xml:space="preserve">kabel.oko  4mm2 </t>
  </si>
  <si>
    <t>33816</t>
  </si>
  <si>
    <t xml:space="preserve">CYA   2.5mm2 zelenožlutý </t>
  </si>
  <si>
    <t>33846</t>
  </si>
  <si>
    <t xml:space="preserve">CYA  10mm2 zelenožlutý </t>
  </si>
  <si>
    <t>33856</t>
  </si>
  <si>
    <t xml:space="preserve">CYA  16mm2 zelenožlutý </t>
  </si>
  <si>
    <t>33866</t>
  </si>
  <si>
    <t xml:space="preserve">CYA  25mm2 zelenožlutý </t>
  </si>
  <si>
    <t>33914</t>
  </si>
  <si>
    <t xml:space="preserve">CYKY 3Cx1.5mm2 </t>
  </si>
  <si>
    <t>33918</t>
  </si>
  <si>
    <t xml:space="preserve">CYKY 3Cx2.5mm2 </t>
  </si>
  <si>
    <t>33922</t>
  </si>
  <si>
    <t xml:space="preserve">CYKY 3Cx4mm2 </t>
  </si>
  <si>
    <t>34096</t>
  </si>
  <si>
    <t xml:space="preserve">CYA  4mm2 zelenožlutý </t>
  </si>
  <si>
    <t>36924</t>
  </si>
  <si>
    <t xml:space="preserve">svorka lámací </t>
  </si>
  <si>
    <t>40764</t>
  </si>
  <si>
    <t xml:space="preserve">UV-C trubice germicidní 36W , </t>
  </si>
  <si>
    <t>42500</t>
  </si>
  <si>
    <t xml:space="preserve">Sádra 30kg </t>
  </si>
  <si>
    <t>42558</t>
  </si>
  <si>
    <t xml:space="preserve">hmoždinka HZI 8x45 </t>
  </si>
  <si>
    <t>44728</t>
  </si>
  <si>
    <t xml:space="preserve">lampa germicidní přímá 2x36W </t>
  </si>
  <si>
    <t>M213</t>
  </si>
  <si>
    <t>Elektromontáže - dodávky zařízení</t>
  </si>
  <si>
    <t>M213 Elektromontáže - dodávky zařízení</t>
  </si>
  <si>
    <t>090808</t>
  </si>
  <si>
    <t xml:space="preserve">Rozvaděč RP </t>
  </si>
  <si>
    <t>090809</t>
  </si>
  <si>
    <t xml:space="preserve">Rozvaděč R2 </t>
  </si>
  <si>
    <t>19621</t>
  </si>
  <si>
    <t>Ventilátor do potrubí prům. 100mm, 30W/230V s doběhem</t>
  </si>
  <si>
    <t>41240</t>
  </si>
  <si>
    <t xml:space="preserve">Rozvaděč R1 </t>
  </si>
  <si>
    <t>41241</t>
  </si>
  <si>
    <t>Ovládacískřínka 2 stiskací + 1 signálka IP54</t>
  </si>
  <si>
    <t>41242</t>
  </si>
  <si>
    <t xml:space="preserve">Úprava v rozvaděči RH </t>
  </si>
  <si>
    <t>41243</t>
  </si>
  <si>
    <t xml:space="preserve">Napájecí zdroj 230V/24V </t>
  </si>
  <si>
    <t>M22</t>
  </si>
  <si>
    <t>Montáž sdělovací a zabezp. techniky</t>
  </si>
  <si>
    <t>M22 Montáž sdělovací a zabezp. techniky</t>
  </si>
  <si>
    <t>22106</t>
  </si>
  <si>
    <t xml:space="preserve">Držák projektoru </t>
  </si>
  <si>
    <t>22110</t>
  </si>
  <si>
    <t xml:space="preserve">Pohyblivá konzole pro instalaci kamery </t>
  </si>
  <si>
    <t>22112</t>
  </si>
  <si>
    <t>Sada kabelů pro propojení tabule, projektoru, PC(HDMI,VGA,DVI)</t>
  </si>
  <si>
    <t>22113</t>
  </si>
  <si>
    <t xml:space="preserve">Kabel UTP cat 5E </t>
  </si>
  <si>
    <t>22114</t>
  </si>
  <si>
    <t>Elektroinstalační lišty, příslušenství, spojky, kotvy, hmoždinky</t>
  </si>
  <si>
    <t>SO1_S_1</t>
  </si>
  <si>
    <t>1 Zemní práce</t>
  </si>
  <si>
    <t>122201101R00</t>
  </si>
  <si>
    <t xml:space="preserve">Odkopávky nezapažené v hor. 3 do 100 m3 </t>
  </si>
  <si>
    <t>D1.1.b.9:</t>
  </si>
  <si>
    <t>plošina:1,55*1,05*0,25</t>
  </si>
  <si>
    <t>132201101R00</t>
  </si>
  <si>
    <t xml:space="preserve">Hloubení rýh šířky do 60 cm v hor.3 do 100 m3 </t>
  </si>
  <si>
    <t>výkres D1.1.b.9:</t>
  </si>
  <si>
    <t>plošina:1,05*0,5*0,7</t>
  </si>
  <si>
    <t>139711101R00</t>
  </si>
  <si>
    <t xml:space="preserve">Vykopávka v uzavřených prostorách v hor.1-4 </t>
  </si>
  <si>
    <t>D1.1.b.5:</t>
  </si>
  <si>
    <t>Půdorys suterénu:</t>
  </si>
  <si>
    <t>02:4,65*3,95*0,265</t>
  </si>
  <si>
    <t>1,85*0,65*0,265</t>
  </si>
  <si>
    <t>03:6*4,11*0,165</t>
  </si>
  <si>
    <t>0,9*0,72*0,165</t>
  </si>
  <si>
    <t>1,15*0,32*0,165</t>
  </si>
  <si>
    <t>04:5*4,11*0,165</t>
  </si>
  <si>
    <t>162301102R00</t>
  </si>
  <si>
    <t xml:space="preserve">Vodorovné přemístění výkopku z hor.1-4 do 1000 m </t>
  </si>
  <si>
    <t>1,05*0,5*0,7</t>
  </si>
  <si>
    <t>174101101R00</t>
  </si>
  <si>
    <t xml:space="preserve">Zásyp jam, rýh, šachet se zhutněním </t>
  </si>
  <si>
    <t>181101102R00</t>
  </si>
  <si>
    <t xml:space="preserve">Úprava pláně v zářezech v hor. 1-4, se zhutněním </t>
  </si>
  <si>
    <t>m2</t>
  </si>
  <si>
    <t>01:4,3*2,05</t>
  </si>
  <si>
    <t>1,2*1,3</t>
  </si>
  <si>
    <t>0,9*0,68</t>
  </si>
  <si>
    <t>02:4,65*3,95</t>
  </si>
  <si>
    <t>1,85*0,65</t>
  </si>
  <si>
    <t>03:6*4,11</t>
  </si>
  <si>
    <t>0,9*0,72</t>
  </si>
  <si>
    <t>1,15*0,32</t>
  </si>
  <si>
    <t>04:5*4,11</t>
  </si>
  <si>
    <t>0</t>
  </si>
  <si>
    <t>plošina:1,55*1,05</t>
  </si>
  <si>
    <t>2</t>
  </si>
  <si>
    <t>Základy a zvláštní zakládání</t>
  </si>
  <si>
    <t>2 Základy a zvláštní zakládání</t>
  </si>
  <si>
    <t>278361521R00</t>
  </si>
  <si>
    <t xml:space="preserve">Výztuž základů pod stroje z oceli 10 335 slož. 1 </t>
  </si>
  <si>
    <t>t</t>
  </si>
  <si>
    <t>výkres D1.1.b.9:1,05*1,55*0,006</t>
  </si>
  <si>
    <t>278381163R00</t>
  </si>
  <si>
    <t xml:space="preserve">Základ pod stroje plochy do 2,00 m2 z bet. C 12/15 </t>
  </si>
  <si>
    <t>výkres D1.1.b.9:1,05*0,5*0,85</t>
  </si>
  <si>
    <t>plošina:1,55*1,05*0,1</t>
  </si>
  <si>
    <t>1,05*0,15*0,15</t>
  </si>
  <si>
    <t>3</t>
  </si>
  <si>
    <t>Svislé a kompletní konstrukce</t>
  </si>
  <si>
    <t>3 Svislé a kompletní konstrukce</t>
  </si>
  <si>
    <t>310239211R00</t>
  </si>
  <si>
    <t xml:space="preserve">Zazdívka otvorů plochy do 4 m2 cihlami na MVC </t>
  </si>
  <si>
    <t>půdorys přízemí:</t>
  </si>
  <si>
    <t>14:1*2,05*0,3</t>
  </si>
  <si>
    <t>317234410R00</t>
  </si>
  <si>
    <t xml:space="preserve">Vyzdívka mezi nosníky cihlami pálenými na MC </t>
  </si>
  <si>
    <t>12:1,85*3*0,15*0,12</t>
  </si>
  <si>
    <t>4,35*4*0,15*0,16</t>
  </si>
  <si>
    <t>13:1,55*3*0,15*0,12</t>
  </si>
  <si>
    <t>1,55*5*0,15*0,12</t>
  </si>
  <si>
    <t>15:1,55*2*0,15*0,12</t>
  </si>
  <si>
    <t>8:1,55*4*0,15*0,12</t>
  </si>
  <si>
    <t>20:1,1*5*0,15*0,12</t>
  </si>
  <si>
    <t>D1.1.b.7:</t>
  </si>
  <si>
    <t>Půdorys 1. patro:</t>
  </si>
  <si>
    <t>110:1,35*3*0,15*0,12</t>
  </si>
  <si>
    <t>317941121RT3</t>
  </si>
  <si>
    <t>Osazení ocelových válcovaných nosníků do č.12 včetně dodávky profilu I č.12</t>
  </si>
  <si>
    <t>Začátek provozního součtu</t>
  </si>
  <si>
    <t>12:1,85*3</t>
  </si>
  <si>
    <t>13:1,55*3</t>
  </si>
  <si>
    <t>1,55*5</t>
  </si>
  <si>
    <t>15:1,55*2</t>
  </si>
  <si>
    <t>8:1,55*4</t>
  </si>
  <si>
    <t>20:1,1*5</t>
  </si>
  <si>
    <t>110:1,35*3</t>
  </si>
  <si>
    <t>Konec provozního součtu</t>
  </si>
  <si>
    <t>36,8*0,0111</t>
  </si>
  <si>
    <t>317941123RT3</t>
  </si>
  <si>
    <t>Osazení ocelových válcovaných nosníků  č.14-22 včetně dodávky profilu I č.16</t>
  </si>
  <si>
    <t>D1.1.B.6:</t>
  </si>
  <si>
    <t>12:4,35*4*0,0179</t>
  </si>
  <si>
    <t>342248112R00</t>
  </si>
  <si>
    <t>1:1,55*3,75*2</t>
  </si>
  <si>
    <t>-0,9*1,97*2</t>
  </si>
  <si>
    <t>6:1,55*3,75</t>
  </si>
  <si>
    <t>-0,8*1,97</t>
  </si>
  <si>
    <t>8:(1,6+0,956+1,3+1,35+0,9)*3,75</t>
  </si>
  <si>
    <t>-0,7*1,97*2</t>
  </si>
  <si>
    <t>18,19,20:(4,4+3+2,15)*3,75</t>
  </si>
  <si>
    <t>-0,8*1,97*4</t>
  </si>
  <si>
    <t>15:3*3,75</t>
  </si>
  <si>
    <t>-1,1*1,97</t>
  </si>
  <si>
    <t>půdorys 1.patra:</t>
  </si>
  <si>
    <t>106,107:(1,6+1,6+3,3+3,6+1,2+1,6+1,6+1,8+1,3+0,8)*4,17</t>
  </si>
  <si>
    <t>-0,9*1,97</t>
  </si>
  <si>
    <t>-0,7*1,97*5</t>
  </si>
  <si>
    <t>109:7,25*4,17</t>
  </si>
  <si>
    <t>342248114R00</t>
  </si>
  <si>
    <t>1:1*2,05</t>
  </si>
  <si>
    <t>15:3*4,17</t>
  </si>
  <si>
    <t>342261113RT1</t>
  </si>
  <si>
    <t>1.patro:</t>
  </si>
  <si>
    <t>103:5,35*4,17</t>
  </si>
  <si>
    <t>3422651000</t>
  </si>
  <si>
    <t xml:space="preserve">Zateplený strop nad chladírnou a zráním jogurtu </t>
  </si>
  <si>
    <t>14:6,45</t>
  </si>
  <si>
    <t>16:5,4</t>
  </si>
  <si>
    <t>4</t>
  </si>
  <si>
    <t>Vodorovné konstrukce</t>
  </si>
  <si>
    <t>4 Vodorovné konstrukce</t>
  </si>
  <si>
    <t>434311115R00</t>
  </si>
  <si>
    <t xml:space="preserve">Stupně dusané na terén, na desku, z betonu C 20/25 </t>
  </si>
  <si>
    <t>Půdory suterénu:</t>
  </si>
  <si>
    <t>01:2,58+1,85</t>
  </si>
  <si>
    <t>434351141R00</t>
  </si>
  <si>
    <t xml:space="preserve">Bednění stupňů přímočarých - zřízení </t>
  </si>
  <si>
    <t>01:(2,58+1,85)*(0,133+0,365)</t>
  </si>
  <si>
    <t>434351142R00</t>
  </si>
  <si>
    <t xml:space="preserve">Bednění stupňů přímočarých - odstranění </t>
  </si>
  <si>
    <t>5</t>
  </si>
  <si>
    <t>Komunikace</t>
  </si>
  <si>
    <t>5 Komunikace</t>
  </si>
  <si>
    <t>564851111R00</t>
  </si>
  <si>
    <t xml:space="preserve">Podklad ze štěrkodrti po zhutnění tloušťky 15 cm </t>
  </si>
  <si>
    <t>plošina:1,05*1,05</t>
  </si>
  <si>
    <t>61</t>
  </si>
  <si>
    <t>Upravy povrchů vnitřní</t>
  </si>
  <si>
    <t>61 Upravy povrchů vnitřní</t>
  </si>
  <si>
    <t>612421231R00</t>
  </si>
  <si>
    <t>01:14</t>
  </si>
  <si>
    <t>(4,3+2,05)*2,25*2</t>
  </si>
  <si>
    <t>(1,2+4,3)*2,25</t>
  </si>
  <si>
    <t>02:18,37</t>
  </si>
  <si>
    <t>(4,65+3,95)*2,365*2</t>
  </si>
  <si>
    <t>03:24,66</t>
  </si>
  <si>
    <t>(6+4,11)*2,365*2</t>
  </si>
  <si>
    <t>04:20,55</t>
  </si>
  <si>
    <t>(5+4,11)*2,365*2</t>
  </si>
  <si>
    <t>D1.1b.6:</t>
  </si>
  <si>
    <t>Půdorys 1. patra:</t>
  </si>
  <si>
    <t>101:42,5</t>
  </si>
  <si>
    <t>(11,05+7,1)*3,75*2</t>
  </si>
  <si>
    <t>102:74,83</t>
  </si>
  <si>
    <t>(9,95+7,75)*3,75*2</t>
  </si>
  <si>
    <t>103:22,9</t>
  </si>
  <si>
    <t>(4,28+5,35)*3,75*2</t>
  </si>
  <si>
    <t>104:52,73</t>
  </si>
  <si>
    <t>(9,5+5,55)*3,75*2</t>
  </si>
  <si>
    <t>105:29,32</t>
  </si>
  <si>
    <t>(4,6+5,1)*3,75*2</t>
  </si>
  <si>
    <t>106:14,1</t>
  </si>
  <si>
    <t>(3,3+3,5)*3,75*2</t>
  </si>
  <si>
    <t>(1,6+0,8)*3,75*2*4</t>
  </si>
  <si>
    <t>(2,75+2,8)*3,75*2</t>
  </si>
  <si>
    <t>107:2,82</t>
  </si>
  <si>
    <t>(2,35+1,2)*3,75*2</t>
  </si>
  <si>
    <t>108:16,4</t>
  </si>
  <si>
    <t>(2,2+7,25)*3,75*2</t>
  </si>
  <si>
    <t>109:38,41</t>
  </si>
  <si>
    <t>(8,35+4,6)*3,75*2</t>
  </si>
  <si>
    <t>110:15,18</t>
  </si>
  <si>
    <t>(3,3+4,6)*3,75*2</t>
  </si>
  <si>
    <t>111:16,05</t>
  </si>
  <si>
    <t>1:47,11</t>
  </si>
  <si>
    <t>(6,65+7,5)*4,17*2</t>
  </si>
  <si>
    <t>2:20,9</t>
  </si>
  <si>
    <t>(4,35+4,8)*4,17*2</t>
  </si>
  <si>
    <t>3:21,1</t>
  </si>
  <si>
    <t>(4,85+4,35)*4,17*2</t>
  </si>
  <si>
    <t>4:72,7</t>
  </si>
  <si>
    <t>(7,65+9,5)*1*2</t>
  </si>
  <si>
    <t>5:22,25</t>
  </si>
  <si>
    <t>(5,9+3,77)*4,17*2</t>
  </si>
  <si>
    <t>6:3,22</t>
  </si>
  <si>
    <t>(2,2+1,5)*4,17*2</t>
  </si>
  <si>
    <t>7:8,68</t>
  </si>
  <si>
    <t>(3,1+2,8)*4,17*2</t>
  </si>
  <si>
    <t>8:5,5</t>
  </si>
  <si>
    <t>(3,5+2,3)*4,17*2</t>
  </si>
  <si>
    <t>9:1,22</t>
  </si>
  <si>
    <t>(1,35+0,9)*4,17*2</t>
  </si>
  <si>
    <t>10:7,7</t>
  </si>
  <si>
    <t>(2,3+4,4)*4,17*2</t>
  </si>
  <si>
    <t>1,03*4,17*2</t>
  </si>
  <si>
    <t>11:1,22</t>
  </si>
  <si>
    <t>(1,4+0,9)*4,17*2</t>
  </si>
  <si>
    <t>12:14,85</t>
  </si>
  <si>
    <t>(5,4+2,93)*4,17*2</t>
  </si>
  <si>
    <t>13:15,83</t>
  </si>
  <si>
    <t>(5,4+2,75)*4,17*2</t>
  </si>
  <si>
    <t>(2,15+3)*2,6*2</t>
  </si>
  <si>
    <t>15:4,2</t>
  </si>
  <si>
    <t>(3+1,2)*4,17*2</t>
  </si>
  <si>
    <t>(3+1,8)*2,6*2</t>
  </si>
  <si>
    <t>17:16,2</t>
  </si>
  <si>
    <t>(5,6+3)*4,17*2</t>
  </si>
  <si>
    <t>18:3,66</t>
  </si>
  <si>
    <t>(2,15+1,7)*4,17*2</t>
  </si>
  <si>
    <t>19:6,45</t>
  </si>
  <si>
    <t>(3+2,15)*4,17*2</t>
  </si>
  <si>
    <t>20:6,5</t>
  </si>
  <si>
    <t>(4,4+1,3)*4,17*2</t>
  </si>
  <si>
    <t>21:2,33</t>
  </si>
  <si>
    <t>(1,5+1,55)*4,17*2</t>
  </si>
  <si>
    <t>22:11,87</t>
  </si>
  <si>
    <t>(7,6+4,5)*4,17*2</t>
  </si>
  <si>
    <t>Odpočet obkladů:-550,8205</t>
  </si>
  <si>
    <t>Odpočet štukové omítky:-303,3675</t>
  </si>
  <si>
    <t>612425931R00</t>
  </si>
  <si>
    <t xml:space="preserve">Omítka vápenná vnitřního ostění - štuková </t>
  </si>
  <si>
    <t>Vybourané otvory:</t>
  </si>
  <si>
    <t>02:0,65*2,365*2</t>
  </si>
  <si>
    <t>8:2,4*0,45*2</t>
  </si>
  <si>
    <t>20:2,05*0,7*2</t>
  </si>
  <si>
    <t>12:1,7*0,6*2</t>
  </si>
  <si>
    <t>13:2,05*0,35*2</t>
  </si>
  <si>
    <t>15:2*0,3*2</t>
  </si>
  <si>
    <t>17:2*0,2*2</t>
  </si>
  <si>
    <t>110:2*0,3*2</t>
  </si>
  <si>
    <t>Zárubně:</t>
  </si>
  <si>
    <t>01:(0,8+2+2)*0,3*2</t>
  </si>
  <si>
    <t>17:(0,9+2+2)*0,3*2</t>
  </si>
  <si>
    <t>106:(0,9+2+2)*0,3</t>
  </si>
  <si>
    <t>612473181R00</t>
  </si>
  <si>
    <t xml:space="preserve">Omítka vnitřního zdiva ze suché směsi, hladká </t>
  </si>
  <si>
    <t>03:(6+4,11)*1,5*2</t>
  </si>
  <si>
    <t>0,72*1,5*2</t>
  </si>
  <si>
    <t>0,32*1,5*2</t>
  </si>
  <si>
    <t>1,9*0,6*2</t>
  </si>
  <si>
    <t>2,3*0,95</t>
  </si>
  <si>
    <t>-1,15*1,5</t>
  </si>
  <si>
    <t>04:(5+4,11)*1,5*2</t>
  </si>
  <si>
    <t>3:(4,85+4,35)*1,5*2</t>
  </si>
  <si>
    <t>0,3*1,5*4</t>
  </si>
  <si>
    <t>0,6*1,5*2</t>
  </si>
  <si>
    <t>(1,15+0,5+0,5)*0,6</t>
  </si>
  <si>
    <t>-0,8*1,5</t>
  </si>
  <si>
    <t>-0,95*0,5</t>
  </si>
  <si>
    <t>6:(1,5+0,5+0,5)*1,5</t>
  </si>
  <si>
    <t>9:(1,35+0,9)*2,4*2</t>
  </si>
  <si>
    <t>-0,7*1,97</t>
  </si>
  <si>
    <t>11:(1,35+0,9)*1,5*2</t>
  </si>
  <si>
    <t>-0,6*1,97</t>
  </si>
  <si>
    <t>12:(5,4+2,93)*2,4*2</t>
  </si>
  <si>
    <t>0,6*1,7*2</t>
  </si>
  <si>
    <t>0,35*2,05*2</t>
  </si>
  <si>
    <t>0,6*2,05*2</t>
  </si>
  <si>
    <t>(1,15+1,4+1,4)*0,6</t>
  </si>
  <si>
    <t>-4*1,7</t>
  </si>
  <si>
    <t>-1,5*2,5</t>
  </si>
  <si>
    <t>13:(5,4+2,75)*2,4*2</t>
  </si>
  <si>
    <t>2*0,3*2</t>
  </si>
  <si>
    <t>0,7*2,05*2</t>
  </si>
  <si>
    <t>-1,2*2,05</t>
  </si>
  <si>
    <t>14:(2,8+1,97)*2,6*2</t>
  </si>
  <si>
    <t>16:(2,8+1,6)*2,6*2</t>
  </si>
  <si>
    <t>-1,15*1,4</t>
  </si>
  <si>
    <t>15:3*2,1*2</t>
  </si>
  <si>
    <t>-1,1*1,97*2</t>
  </si>
  <si>
    <t>17:(5,4+3)*2,1*2</t>
  </si>
  <si>
    <t>0,6*2*2</t>
  </si>
  <si>
    <t>(1,15+1,1+1,1)*0,6*2</t>
  </si>
  <si>
    <t>-1,15*1,1*2</t>
  </si>
  <si>
    <t>18:(1,7+2,15)*2,1*2</t>
  </si>
  <si>
    <t>19:(2,15+3)*2,1*2</t>
  </si>
  <si>
    <t>(1,15+1,1+1,1)*0,6</t>
  </si>
  <si>
    <t>-1,15*1,1</t>
  </si>
  <si>
    <t>-0,8*1,97*2</t>
  </si>
  <si>
    <t>106:(3,5+3,3)*2,1*2</t>
  </si>
  <si>
    <t>-0,8*2</t>
  </si>
  <si>
    <t>-0,7*2*4</t>
  </si>
  <si>
    <t>(1,6+0,9)*2,1*2*4</t>
  </si>
  <si>
    <t>(1,15+1,5+1,5)*0,55</t>
  </si>
  <si>
    <t>108:(7,25+2,4)*2,1*2</t>
  </si>
  <si>
    <t>(1,15+1,5+1,5)*0,4</t>
  </si>
  <si>
    <t>-0,9*2*2</t>
  </si>
  <si>
    <t>109:(8,35+4,6)*4,17*2</t>
  </si>
  <si>
    <t>(1,1+1,8+1,8)*0,55*2</t>
  </si>
  <si>
    <t>(1,1+1,8+1,8)*0,4*1</t>
  </si>
  <si>
    <t>0,1*2*2</t>
  </si>
  <si>
    <t>-1,15*1,5*3</t>
  </si>
  <si>
    <t>-1,1*1,8*3</t>
  </si>
  <si>
    <t>110:(4,6+3,3)*1,9*2</t>
  </si>
  <si>
    <t>0,7*2*2</t>
  </si>
  <si>
    <t>-0,8*1,9</t>
  </si>
  <si>
    <t>-0,9*1,9*2</t>
  </si>
  <si>
    <t>112:(0,8+1,2)*1,5*2</t>
  </si>
  <si>
    <t>-0,7*1,5</t>
  </si>
  <si>
    <t>612473182R00</t>
  </si>
  <si>
    <t xml:space="preserve">Omítka vnitřního zdiva ze suché směsi, štuková </t>
  </si>
  <si>
    <t>14:1*2,05</t>
  </si>
  <si>
    <t>1:1,55*3,75*2*2</t>
  </si>
  <si>
    <t>-0,9*1,97*2*2</t>
  </si>
  <si>
    <t>6:1,55*3,75*2</t>
  </si>
  <si>
    <t>8:(1,6+0,956+1,3+1,35+0,9)*3,75*2</t>
  </si>
  <si>
    <t>18,19,20:(4,4+3+2,15)*3,75*2</t>
  </si>
  <si>
    <t>-(2,15+3+1,7+2,15)*2,1</t>
  </si>
  <si>
    <t>15:3*3,75*2</t>
  </si>
  <si>
    <t>106,107:(1,6+1,6+3,3+3,6+1,2+1,6+1,6+1,8+1,3+0,8)*4,17*2</t>
  </si>
  <si>
    <t>-(1,6+1,6+1,6+3,3+3,6+1,6+1,6+1,8+1,3+1,2+0,8+0,9)*2,1</t>
  </si>
  <si>
    <t>109:7,25*2,07</t>
  </si>
  <si>
    <t>15:3*4,17*2</t>
  </si>
  <si>
    <t>01:(1,2+4,3*0,6)*2,2*2</t>
  </si>
  <si>
    <t>03,01,02:1,9*0,6*2*3</t>
  </si>
  <si>
    <t>2,3*0,95*3</t>
  </si>
  <si>
    <t>63</t>
  </si>
  <si>
    <t>Podlahy a podlahové konstrukce</t>
  </si>
  <si>
    <t>63 Podlahy a podlahové konstrukce</t>
  </si>
  <si>
    <t>631312611R00</t>
  </si>
  <si>
    <t xml:space="preserve">Mazanina betonová tl. 5 - 8 cm C 16/20 </t>
  </si>
  <si>
    <t>1*0,7</t>
  </si>
  <si>
    <t>208,89*0,08</t>
  </si>
  <si>
    <t>631319171R00</t>
  </si>
  <si>
    <t xml:space="preserve">Příplatek za stržení povrchu mazaniny tl. 8 cm </t>
  </si>
  <si>
    <t>631361921RT4</t>
  </si>
  <si>
    <t>Výztuž mazanin svařovanou sítí z drátů tažených průměr drátu  6,0, oka 100/100 mm</t>
  </si>
  <si>
    <t>-2,58*0,365</t>
  </si>
  <si>
    <t>283,528*0,006</t>
  </si>
  <si>
    <t>632451063R00</t>
  </si>
  <si>
    <t xml:space="preserve">Potěr pískocementový, min. 25 MPa, tl. 30 mm </t>
  </si>
  <si>
    <t>632451065R00</t>
  </si>
  <si>
    <t xml:space="preserve">Potěr pískocementový, min. 25 MPa, tl. 50 mm </t>
  </si>
  <si>
    <t>632902211R00</t>
  </si>
  <si>
    <t xml:space="preserve">Příprava zatvrdlého povrchu s přísadou </t>
  </si>
  <si>
    <t>01:1,85*0,65</t>
  </si>
  <si>
    <t>2,58*0,365</t>
  </si>
  <si>
    <t>(1,85+2,58+0,365+0,365)*0,133</t>
  </si>
  <si>
    <t>3,2*1,2</t>
  </si>
  <si>
    <t>1,1*0,7</t>
  </si>
  <si>
    <t>1,2*2,75</t>
  </si>
  <si>
    <t>64</t>
  </si>
  <si>
    <t>Výplně otvorů</t>
  </si>
  <si>
    <t>64 Výplně otvorů</t>
  </si>
  <si>
    <t>642944121RT3</t>
  </si>
  <si>
    <t>Osazení ocelových zárubní dodatečně do 2,5 m2 včetně dodávky zárubně  70x197x11 cm</t>
  </si>
  <si>
    <t>tabulka:</t>
  </si>
  <si>
    <t>ozn. 12:6</t>
  </si>
  <si>
    <t>642944121RT4</t>
  </si>
  <si>
    <t>Osazení ocelových zárubní dodatečně do 2,5 m2 včetně dodávky zárubně  80x197x11 cm</t>
  </si>
  <si>
    <t>Tabulka:</t>
  </si>
  <si>
    <t>ozn.2:2</t>
  </si>
  <si>
    <t>ozn.11:6</t>
  </si>
  <si>
    <t>642944121RT5</t>
  </si>
  <si>
    <t>Osazení ocelových zárubní dodatečně do 2,5 m2 včetně dodávky zárubně  90x197x11 cm</t>
  </si>
  <si>
    <t>ozn. 7:7</t>
  </si>
  <si>
    <t>ozn. 8:1</t>
  </si>
  <si>
    <t>642944121RT6</t>
  </si>
  <si>
    <t>Osazení ocelových zárubní dodatečně do 2,5 m2 včetně dodávky zárubně 110x197x11 cm</t>
  </si>
  <si>
    <t>ozn.9:1</t>
  </si>
  <si>
    <t>ozn. 10:2</t>
  </si>
  <si>
    <t>95</t>
  </si>
  <si>
    <t>Dokončovací konstrukce na pozemních stavbách</t>
  </si>
  <si>
    <t>95 Dokončovací konstrukce na pozemních stavbách</t>
  </si>
  <si>
    <t>952901111R00</t>
  </si>
  <si>
    <t xml:space="preserve">Vyčištění budov o výšce podlaží do 4 m </t>
  </si>
  <si>
    <t>23*6</t>
  </si>
  <si>
    <t>28,7*14,35</t>
  </si>
  <si>
    <t>96</t>
  </si>
  <si>
    <t>Bourání konstrukcí</t>
  </si>
  <si>
    <t>96 Bourání konstrukcí</t>
  </si>
  <si>
    <t>962031132R00</t>
  </si>
  <si>
    <t xml:space="preserve">Bourání příček cihelných tl. 10 cm </t>
  </si>
  <si>
    <t>7:1*3,75</t>
  </si>
  <si>
    <t>10:(3,2+1,35)*3,75</t>
  </si>
  <si>
    <t>965042141R00</t>
  </si>
  <si>
    <t xml:space="preserve">Bourání mazanin betonových tl. 10 cm, nad 4 m2 </t>
  </si>
  <si>
    <t>265,123*0,1</t>
  </si>
  <si>
    <t>967031132R00</t>
  </si>
  <si>
    <t xml:space="preserve">Přisekání rovných ostění cihelných na MVC </t>
  </si>
  <si>
    <t>968062355R00</t>
  </si>
  <si>
    <t xml:space="preserve">Vybourání dřevěných rámů oken dvojitých pl. 2 m2 </t>
  </si>
  <si>
    <t>1,1*1,6</t>
  </si>
  <si>
    <t>968072455R00</t>
  </si>
  <si>
    <t xml:space="preserve">Vybourání kovových dveřních zárubní pl. do 2 m2 </t>
  </si>
  <si>
    <t>01:0,8*2*2</t>
  </si>
  <si>
    <t>12:0,8*2</t>
  </si>
  <si>
    <t>13:0,9*2</t>
  </si>
  <si>
    <t>17:0,9*2</t>
  </si>
  <si>
    <t>14:0,9*2</t>
  </si>
  <si>
    <t>106:0,9*2</t>
  </si>
  <si>
    <t>108:0,9*2</t>
  </si>
  <si>
    <t>971033381R00</t>
  </si>
  <si>
    <t xml:space="preserve">Vybourání otv. zeď cihel. pl.0,09 m2, tl.90cm, MVC </t>
  </si>
  <si>
    <t>12:3</t>
  </si>
  <si>
    <t>11:1</t>
  </si>
  <si>
    <t>971033641R00</t>
  </si>
  <si>
    <t xml:space="preserve">Vybourání otv. zeď cihel. pl.4 m2, tl.30 cm, MVC </t>
  </si>
  <si>
    <t>15:1,2*2*0,3</t>
  </si>
  <si>
    <t>17:1,1*2*0,2</t>
  </si>
  <si>
    <t>110:1*2*0,3</t>
  </si>
  <si>
    <t>971033651R00</t>
  </si>
  <si>
    <t xml:space="preserve">Vybourání otv. zeď cihel. pl.4 m2, tl.60 cm, MVC </t>
  </si>
  <si>
    <t>8:1,2*2,4*0,45</t>
  </si>
  <si>
    <t>12:4*1,7*0,6</t>
  </si>
  <si>
    <t>13:1,5*2,05*0,35</t>
  </si>
  <si>
    <t>971033681R00</t>
  </si>
  <si>
    <t xml:space="preserve">Vybourání otv. zeď cihel. pl.4 m2, tl.90 cm, MVC </t>
  </si>
  <si>
    <t>02:0,9*0,65*2,365</t>
  </si>
  <si>
    <t>20:0,8*2,05*0,7</t>
  </si>
  <si>
    <t>13:1,2*2,05*0,7</t>
  </si>
  <si>
    <t>-0,8*2*0,7</t>
  </si>
  <si>
    <t>110:1,1*0,6*0,7</t>
  </si>
  <si>
    <t>9710385000</t>
  </si>
  <si>
    <t>Vybourání otvorů v zateplovacím systému včetně zapravení v místech řezů</t>
  </si>
  <si>
    <t>02:1</t>
  </si>
  <si>
    <t>01:1</t>
  </si>
  <si>
    <t>03:2</t>
  </si>
  <si>
    <t>4:2</t>
  </si>
  <si>
    <t>973031812R00</t>
  </si>
  <si>
    <t xml:space="preserve">Vysekání kapes pro zavázání příček tl. 10 cm </t>
  </si>
  <si>
    <t>1:3,75*2*2</t>
  </si>
  <si>
    <t>6:3,75*2</t>
  </si>
  <si>
    <t>8:3,75*3</t>
  </si>
  <si>
    <t>18,19,20:3,75*4</t>
  </si>
  <si>
    <t>15:3,75*2</t>
  </si>
  <si>
    <t>106,107:4,17*8</t>
  </si>
  <si>
    <t>109:4,17*2</t>
  </si>
  <si>
    <t>973031813R00</t>
  </si>
  <si>
    <t xml:space="preserve">Vysekání kapes pro zavázání příček tl. 15 cm </t>
  </si>
  <si>
    <t>1:2,05*2</t>
  </si>
  <si>
    <t>15:4,17*2</t>
  </si>
  <si>
    <t>973031824R00</t>
  </si>
  <si>
    <t xml:space="preserve">Vysekání kapes pro zavázání zdí tl. 30 cm </t>
  </si>
  <si>
    <t>14:2,05*2</t>
  </si>
  <si>
    <t>974031164R00</t>
  </si>
  <si>
    <t xml:space="preserve">Vysekání rýh ve zdi cihelné 15 x 15 cm </t>
  </si>
  <si>
    <t>974031165R00</t>
  </si>
  <si>
    <t xml:space="preserve">Vysekání rýh ve zdi cihelné 15 x 20 cm </t>
  </si>
  <si>
    <t>D1.1.B.5:</t>
  </si>
  <si>
    <t>12:4,35*4</t>
  </si>
  <si>
    <t>978013191R00</t>
  </si>
  <si>
    <t xml:space="preserve">Otlučení omítek vnitřních stěn v rozsahu do 100 % </t>
  </si>
  <si>
    <t>9:(1,35+0,9)*2,4</t>
  </si>
  <si>
    <t>16:(1,15+1,4+1,4)*0,6</t>
  </si>
  <si>
    <t>18:(1,7+2,15)*2,1</t>
  </si>
  <si>
    <t>19:(2,15+3)*2,1</t>
  </si>
  <si>
    <t>106:(3,5+3,3)*2,1</t>
  </si>
  <si>
    <t>(1,6+0,9+0,9)*2,1</t>
  </si>
  <si>
    <t>108:2,4*2,1*2</t>
  </si>
  <si>
    <t>-0,9*2*1</t>
  </si>
  <si>
    <t>-7,25*4,17</t>
  </si>
  <si>
    <t>03,04,01,02:1,9*0,6*2*3</t>
  </si>
  <si>
    <t>978023411R00</t>
  </si>
  <si>
    <t xml:space="preserve">Vysekání a úprava spár zdiva cihelného mimo komín. </t>
  </si>
  <si>
    <t>10:(0,9+2,8)*1,5</t>
  </si>
  <si>
    <t>978059531R00</t>
  </si>
  <si>
    <t xml:space="preserve">Odsekání vnitřních obkladů stěn nad 2 m2 </t>
  </si>
  <si>
    <t>99</t>
  </si>
  <si>
    <t>Staveništní přesun hmot</t>
  </si>
  <si>
    <t>99 Staveništní přesun hmot</t>
  </si>
  <si>
    <t>998011003R00</t>
  </si>
  <si>
    <t xml:space="preserve">Přesun hmot pro budovy zděné výšky do 24 m </t>
  </si>
  <si>
    <t>711</t>
  </si>
  <si>
    <t>Izolace proti vodě</t>
  </si>
  <si>
    <t>711 Izolace proti vodě</t>
  </si>
  <si>
    <t>711212002R00</t>
  </si>
  <si>
    <t xml:space="preserve">Stěrka hydroizolační těsnicí hmotou </t>
  </si>
  <si>
    <t>02:(4,45+3,95)*1,5*2</t>
  </si>
  <si>
    <t>-1,85*1,5</t>
  </si>
  <si>
    <t>01:(4,3+2,05)*1,5*2</t>
  </si>
  <si>
    <t>0,65*1,5*2</t>
  </si>
  <si>
    <t>0,68*1,5*2</t>
  </si>
  <si>
    <t>(1,2+0,4+0,4)*1,5</t>
  </si>
  <si>
    <t>711140022RAA</t>
  </si>
  <si>
    <t>Izolace proti vodě vodorovná přitavená, 2x 2x ALP, 2x těžká lepenka</t>
  </si>
  <si>
    <t>998711203R00</t>
  </si>
  <si>
    <t xml:space="preserve">Přesun hmot pro izolace proti vodě, výšky do 60 m </t>
  </si>
  <si>
    <t>713</t>
  </si>
  <si>
    <t>Izolace tepelné</t>
  </si>
  <si>
    <t>713 Izolace tepelné</t>
  </si>
  <si>
    <t>713131142R00</t>
  </si>
  <si>
    <t xml:space="preserve">Montáž izolace tepelné izolace desek </t>
  </si>
  <si>
    <t>D1.1.b..6:</t>
  </si>
  <si>
    <t>16:(3+1,8)*2,6*2</t>
  </si>
  <si>
    <t>-1,1*1,6</t>
  </si>
  <si>
    <t>14:(3+2,15)*2,6*2</t>
  </si>
  <si>
    <t>spec</t>
  </si>
  <si>
    <t xml:space="preserve">Desky z pěnového skla tl. 160 mm </t>
  </si>
  <si>
    <t>14:(3+2,15)*2,6*2*1,02</t>
  </si>
  <si>
    <t>-1,1*1,97*1,02</t>
  </si>
  <si>
    <t xml:space="preserve">Desky z pěnového skla tl. 100 mm </t>
  </si>
  <si>
    <t>16:(3+1,8)*2,6*2*1,02</t>
  </si>
  <si>
    <t>-1,1*1,6*1,02</t>
  </si>
  <si>
    <t>998713202R00</t>
  </si>
  <si>
    <t xml:space="preserve">Přesun hmot pro izolace tepelné, výšky do 12 m </t>
  </si>
  <si>
    <t>725</t>
  </si>
  <si>
    <t>Zařizovací předměty</t>
  </si>
  <si>
    <t>725 Zařizovací předměty</t>
  </si>
  <si>
    <t xml:space="preserve">Dávkovač mýdla nerezový </t>
  </si>
  <si>
    <t>998725203R00</t>
  </si>
  <si>
    <t xml:space="preserve">Přesun hmot pro zařizovací předměty, výšky do 24 m </t>
  </si>
  <si>
    <t>766</t>
  </si>
  <si>
    <t>Konstrukce truhlářské</t>
  </si>
  <si>
    <t>766 Konstrukce truhlářské</t>
  </si>
  <si>
    <t>766661112R00</t>
  </si>
  <si>
    <t xml:space="preserve">Montáž dveří do zárubně,otevíravých 1kř.do 0,8 m </t>
  </si>
  <si>
    <t>tabulka :</t>
  </si>
  <si>
    <t>ozn. 2:2</t>
  </si>
  <si>
    <t>ozn. 9:1</t>
  </si>
  <si>
    <t>ozn. 11:6</t>
  </si>
  <si>
    <t xml:space="preserve">Dřevěné dveře vnitřní hladké 900/1970 ozn.7 </t>
  </si>
  <si>
    <t xml:space="preserve">Dřevěné dveře vnitřní hladké 800/1970 ozn. 2 </t>
  </si>
  <si>
    <t xml:space="preserve">Dřevěné dveře vnitřní hladké 800/1970 ozn. 11 </t>
  </si>
  <si>
    <t xml:space="preserve">Dřevěné dveře vnitřní hladké 900/1970 ozn.8 </t>
  </si>
  <si>
    <t xml:space="preserve">Dřevěné dveře vnitřní hladké 1100/1970 ozn. 9 </t>
  </si>
  <si>
    <t xml:space="preserve">Dřevěné dveře vnitřní hladké 1100/1970 ozn. 10 </t>
  </si>
  <si>
    <t xml:space="preserve">D+M Vestavěná skříň 1200/450/2100 ozn. 14 </t>
  </si>
  <si>
    <t xml:space="preserve">D+M Stůl pitevní 800/1600 ozn. 13 </t>
  </si>
  <si>
    <t xml:space="preserve">D+M Zavěšené promítací zařízení ozn. 16 </t>
  </si>
  <si>
    <t xml:space="preserve">D+M Protiprůvanový závěs 1600/2020 ozn. 15 </t>
  </si>
  <si>
    <t xml:space="preserve">D+M Promítací plátno výsuvné 4000/2400 ozn. 6 </t>
  </si>
  <si>
    <t xml:space="preserve">Dřevěné dveře vnitřní hladké 700/1970 ozn. 12 </t>
  </si>
  <si>
    <t>D+M Žaluzie vnitřní zavěšené, vertikální 4200/1850 ozn. 4</t>
  </si>
  <si>
    <t xml:space="preserve">D+M Plastová dvířka 150/150 ozn. 5 </t>
  </si>
  <si>
    <t>998766203R00</t>
  </si>
  <si>
    <t xml:space="preserve">Přesun hmot pro truhlářské konstr., výšky do 24 m </t>
  </si>
  <si>
    <t>767</t>
  </si>
  <si>
    <t>Konstrukce zámečnické</t>
  </si>
  <si>
    <t>767 Konstrukce zámečnické</t>
  </si>
  <si>
    <t xml:space="preserve">Olechování vnitřních parapetů nerezovým plechem </t>
  </si>
  <si>
    <t>04:1</t>
  </si>
  <si>
    <t>03:1</t>
  </si>
  <si>
    <t>769</t>
  </si>
  <si>
    <t>Otvorové prvky z plastu</t>
  </si>
  <si>
    <t>769 Otvorové prvky z plastu</t>
  </si>
  <si>
    <t xml:space="preserve">D+M Sítě proti hmyzu 1100/1800 ozn. a </t>
  </si>
  <si>
    <t xml:space="preserve">D+M Okno 1100/1800 + síť proti hmyzu ozn. b </t>
  </si>
  <si>
    <t xml:space="preserve">D+M Okno plastové 950/400 + venkovní parapet ozn.1 </t>
  </si>
  <si>
    <t xml:space="preserve">D+M Pevný výklad 4000/1700 ozn. 3 </t>
  </si>
  <si>
    <t>771</t>
  </si>
  <si>
    <t>Podlahy z dlaždic a obklady</t>
  </si>
  <si>
    <t>771 Podlahy z dlaždic a obklady</t>
  </si>
  <si>
    <t>771275105R00</t>
  </si>
  <si>
    <t xml:space="preserve">Obklad keram.schod.stupňů hladkých do tmele </t>
  </si>
  <si>
    <t>771475014R00</t>
  </si>
  <si>
    <t xml:space="preserve">Obklad soklíků keram.rovných, tmel,výška 10 cm </t>
  </si>
  <si>
    <t>01:4,3-2,58+2,05+2,05+1,3-0,9+0,68+0,68+0,4+0,4+1,2</t>
  </si>
  <si>
    <t>6:(2,2+2,15)*2</t>
  </si>
  <si>
    <t>-0,8*3</t>
  </si>
  <si>
    <t>8:(3,5+2,1)*2</t>
  </si>
  <si>
    <t>0,3*2</t>
  </si>
  <si>
    <t>-0,8</t>
  </si>
  <si>
    <t>-0,7</t>
  </si>
  <si>
    <t>10:(4,4+2,3)*2</t>
  </si>
  <si>
    <t>1,3*2</t>
  </si>
  <si>
    <t>0,6*2</t>
  </si>
  <si>
    <t>20:(5,1+1,3)*2</t>
  </si>
  <si>
    <t>21:(2+1,65)*2</t>
  </si>
  <si>
    <t>-0,9*2</t>
  </si>
  <si>
    <t>-1,2</t>
  </si>
  <si>
    <t>22:(4,7+7,7)*2</t>
  </si>
  <si>
    <t>-0,9-1,2-0,9-0,8*4</t>
  </si>
  <si>
    <t>771475034R00</t>
  </si>
  <si>
    <t xml:space="preserve">Obklad soklíků keram.stupňov., tmel,20x10 H 10 cm </t>
  </si>
  <si>
    <t>771575109R00</t>
  </si>
  <si>
    <t xml:space="preserve">Montáž podlah keram.,hladké, tmel, 30x30 cm </t>
  </si>
  <si>
    <t xml:space="preserve">Keramický soklík </t>
  </si>
  <si>
    <t>83,3205*0,1*1,02</t>
  </si>
  <si>
    <t xml:space="preserve">Keramická dlažba schodišťová </t>
  </si>
  <si>
    <t>10,74*1,02</t>
  </si>
  <si>
    <t xml:space="preserve">Keramická dlažba mrazuvzdorná protiskluzová </t>
  </si>
  <si>
    <t>283,5288*1,02</t>
  </si>
  <si>
    <t>998771202R00</t>
  </si>
  <si>
    <t xml:space="preserve">Přesun hmot pro podlahy z dlaždic, výšky do 12 m </t>
  </si>
  <si>
    <t>775</t>
  </si>
  <si>
    <t>Podlahy vlysové a parketové</t>
  </si>
  <si>
    <t>775 Podlahy vlysové a parketové</t>
  </si>
  <si>
    <t>775591900R00</t>
  </si>
  <si>
    <t>998775203R00</t>
  </si>
  <si>
    <t xml:space="preserve">Přesun hmot pro podlahy vlysové, výšky do 24 m </t>
  </si>
  <si>
    <t>776</t>
  </si>
  <si>
    <t>Podlahy povlakové</t>
  </si>
  <si>
    <t>776 Podlahy povlakové</t>
  </si>
  <si>
    <t>776101115R00</t>
  </si>
  <si>
    <t xml:space="preserve">Vyrovnání podkladů samonivelační hmotou </t>
  </si>
  <si>
    <t>776511820R00</t>
  </si>
  <si>
    <t xml:space="preserve">Odstranění PVC a koberců lepených s podložkou </t>
  </si>
  <si>
    <t>776520010RAF</t>
  </si>
  <si>
    <t>Podlaha povlaková z PVC pásů, soklík podlahovina tloušťky 2,0 mm</t>
  </si>
  <si>
    <t>998776203R00</t>
  </si>
  <si>
    <t xml:space="preserve">Přesun hmot pro podlahy povlakové, výšky do 24 m </t>
  </si>
  <si>
    <t>781</t>
  </si>
  <si>
    <t>Obklady keramické</t>
  </si>
  <si>
    <t>781 Obklady keramické</t>
  </si>
  <si>
    <t>781415015R00</t>
  </si>
  <si>
    <t xml:space="preserve">Montáž obkladů stěn, porovin.,tmel, 20x20,30x15 cm </t>
  </si>
  <si>
    <t xml:space="preserve">Keramický obklad </t>
  </si>
  <si>
    <t>550,8205*1,02</t>
  </si>
  <si>
    <t>998781203R00</t>
  </si>
  <si>
    <t xml:space="preserve">Přesun hmot pro obklady keramické, výšky do 24 m </t>
  </si>
  <si>
    <t>783</t>
  </si>
  <si>
    <t>Nátěry</t>
  </si>
  <si>
    <t>783 Nátěry</t>
  </si>
  <si>
    <t>783212100R00</t>
  </si>
  <si>
    <t xml:space="preserve">Nátěr olejový kovových konstrukcí dvojnásobný </t>
  </si>
  <si>
    <t>zárubeň:1*2</t>
  </si>
  <si>
    <t>Zárubeň:1*18</t>
  </si>
  <si>
    <t>Zárubeň:1*15</t>
  </si>
  <si>
    <t>783651003R00</t>
  </si>
  <si>
    <t xml:space="preserve">Nátěr  truhlářských výrobků 2x + 1x email - vlýsky </t>
  </si>
  <si>
    <t>783812930R00</t>
  </si>
  <si>
    <t xml:space="preserve">Údržba, nátěr olejový stěn 2x + 1x email + 1x tmel </t>
  </si>
  <si>
    <t>22:(7,5+0,6)*1,1*2</t>
  </si>
  <si>
    <t>1:(7,5+0,6+3)*1,1</t>
  </si>
  <si>
    <t>101:(11,05+1,9+1,9+5)*1,1</t>
  </si>
  <si>
    <t>784</t>
  </si>
  <si>
    <t>Malby</t>
  </si>
  <si>
    <t>784 Malby</t>
  </si>
  <si>
    <t>784191101R00</t>
  </si>
  <si>
    <t xml:space="preserve">Penetrace podkladu univerzální </t>
  </si>
  <si>
    <t>784195412R00</t>
  </si>
  <si>
    <t xml:space="preserve">Malba tekutá , 2 x </t>
  </si>
  <si>
    <t>784402801R00</t>
  </si>
  <si>
    <t xml:space="preserve">Odstranění malby oškrábáním v místnosti H do 3,8 m </t>
  </si>
  <si>
    <t>2436,8363*0,25</t>
  </si>
  <si>
    <t>784447131R00</t>
  </si>
  <si>
    <t xml:space="preserve">Vyhlazení  tmelem 1x, místnost do 3,8 m </t>
  </si>
  <si>
    <t>D96</t>
  </si>
  <si>
    <t>Přesuny suti a vybouraných hmot</t>
  </si>
  <si>
    <t>D96 Přesuny suti a vybouraných hmot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</si>
  <si>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</si>
  <si>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</si>
  <si>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</si>
  <si>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</si>
  <si>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</si>
  <si>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</si>
  <si>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</si>
  <si>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</si>
  <si>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</si>
  <si>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</si>
  <si>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979990103R00</t>
  </si>
  <si>
    <t xml:space="preserve">Poplatek za skládku suti </t>
  </si>
  <si>
    <t>SO1_ZT_1</t>
  </si>
  <si>
    <t>D1.4.a - ZTI, UT</t>
  </si>
  <si>
    <t>113107131R00</t>
  </si>
  <si>
    <t xml:space="preserve">Odstranění podkladu pl.200 m2, bet.prostý tl.15 cm </t>
  </si>
  <si>
    <t>130001101R00</t>
  </si>
  <si>
    <t xml:space="preserve">Příplatek za ztížené hloubení v blízkosti vedení </t>
  </si>
  <si>
    <t>132201109R00</t>
  </si>
  <si>
    <t xml:space="preserve">Příplatek za lepivost - hloubení rýh 60 cm v hor.3 </t>
  </si>
  <si>
    <t>161101101R00</t>
  </si>
  <si>
    <t xml:space="preserve">Svislé přemístění výkopku z hor.1-4 do 2,5 m </t>
  </si>
  <si>
    <t>162701105R00</t>
  </si>
  <si>
    <t xml:space="preserve">Vodorovné přemístění výkopku z hor.1-4 do 10000 m </t>
  </si>
  <si>
    <t>0,00</t>
  </si>
  <si>
    <t>162702199R00</t>
  </si>
  <si>
    <t xml:space="preserve">Poplatek za skládku zeminy </t>
  </si>
  <si>
    <t>171201201R00</t>
  </si>
  <si>
    <t xml:space="preserve">Uložení sypaniny na skládku </t>
  </si>
  <si>
    <t>175101101RT2</t>
  </si>
  <si>
    <t>Obsyp potrubí bez prohození sypaniny s dodáním štěrkopísku frakce 0 - 22 mm</t>
  </si>
  <si>
    <t>199000000R00</t>
  </si>
  <si>
    <t xml:space="preserve">Poplatek za skladku suti </t>
  </si>
  <si>
    <t>900      R00</t>
  </si>
  <si>
    <t>Hzs - nezmeřitelné práce   čl.17-1a pruzkum, sondy</t>
  </si>
  <si>
    <t>hodina</t>
  </si>
  <si>
    <t>451572111RK4</t>
  </si>
  <si>
    <t>631312141R00</t>
  </si>
  <si>
    <t xml:space="preserve">Doplnění rýh betonem v dosavadních mazaninách </t>
  </si>
  <si>
    <t>9</t>
  </si>
  <si>
    <t>Ostatní konstrukce, bourání</t>
  </si>
  <si>
    <t>9 Ostatní konstrukce, bourání</t>
  </si>
  <si>
    <t>965043441R00</t>
  </si>
  <si>
    <t>Bourání podkladů pod dlažby betonových s potěrem nebo teracem tl do 150 mm pl přes 4 m2</t>
  </si>
  <si>
    <t>91</t>
  </si>
  <si>
    <t>Doplňující práce na komunikaci</t>
  </si>
  <si>
    <t>91 Doplňující práce na komunikaci</t>
  </si>
  <si>
    <t>919735122R00</t>
  </si>
  <si>
    <t xml:space="preserve">Řezání stávajícího betonového krytu tl. 5 - 10 cm </t>
  </si>
  <si>
    <t>971035251R00</t>
  </si>
  <si>
    <t xml:space="preserve">Vybourání otv. zeď cihel. 0,0225 m2, tl. 45 cm, MC </t>
  </si>
  <si>
    <t>972021291R00</t>
  </si>
  <si>
    <t xml:space="preserve">Vybourání otvorů kamenná klenba pl. do 0,09 m2 </t>
  </si>
  <si>
    <t>972054141R00</t>
  </si>
  <si>
    <t xml:space="preserve">Vybourání otv. stropy ŽB pl. 0,0225 m2, tl. 15 cm </t>
  </si>
  <si>
    <t>974031132R00</t>
  </si>
  <si>
    <t xml:space="preserve">Vysekání rýh ve zdi cihelné 5 x 7 cm </t>
  </si>
  <si>
    <t>721</t>
  </si>
  <si>
    <t>Vnitřní kanalizace</t>
  </si>
  <si>
    <t>721 Vnitřní kanalizace</t>
  </si>
  <si>
    <t>721100911R00</t>
  </si>
  <si>
    <t>721170952R00</t>
  </si>
  <si>
    <t>721170956R00</t>
  </si>
  <si>
    <t>721170962R00</t>
  </si>
  <si>
    <t>721170966R00</t>
  </si>
  <si>
    <t>721176102R00</t>
  </si>
  <si>
    <t xml:space="preserve">Potrubí HT připojovací DN 40 x 1,8 mm </t>
  </si>
  <si>
    <t>721176103R00</t>
  </si>
  <si>
    <t xml:space="preserve">Potrubí HT připojovací DN 50 x 1,8 mm </t>
  </si>
  <si>
    <t>721176104R00</t>
  </si>
  <si>
    <t xml:space="preserve">Potrubí HT připojovací DN 70 x 1,9 mm </t>
  </si>
  <si>
    <t>721176105R00</t>
  </si>
  <si>
    <t xml:space="preserve">Potrubí HT připojovací DN 100 x 2,7 mm </t>
  </si>
  <si>
    <t>721176136R00</t>
  </si>
  <si>
    <t xml:space="preserve">Potrubí HT svodné (ležaté) zavěšené DN 125 x 3,1mm </t>
  </si>
  <si>
    <t>721176222R00</t>
  </si>
  <si>
    <t xml:space="preserve">Potrubí KG svodné (ležaté) v zemi DN 100 x 3,2 mm </t>
  </si>
  <si>
    <t>721176223R00</t>
  </si>
  <si>
    <t xml:space="preserve">Potrubí KG svodné (ležaté) v zemi DN 125 x 3,2 mm </t>
  </si>
  <si>
    <t>721177124R00</t>
  </si>
  <si>
    <t xml:space="preserve">Čisticí kus, odpadní svislé D 75 </t>
  </si>
  <si>
    <t>721177125R00</t>
  </si>
  <si>
    <t xml:space="preserve">Čisticí kus , odpadní svislé D 110 </t>
  </si>
  <si>
    <t>721177126R00</t>
  </si>
  <si>
    <t xml:space="preserve">Čisticí kus , odpadní svislé D 125 </t>
  </si>
  <si>
    <t>721194104R00</t>
  </si>
  <si>
    <t xml:space="preserve">Vyvedení a upevnění odpadních výpustek DN 40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</si>
  <si>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</si>
  <si>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</si>
  <si>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</si>
  <si>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</si>
  <si>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721211501R00</t>
  </si>
  <si>
    <t xml:space="preserve">Vpusť podlahová nerez d 75 mm </t>
  </si>
  <si>
    <t>721211502R00</t>
  </si>
  <si>
    <t xml:space="preserve">Vpusť podlahová nerez  d 110 mm </t>
  </si>
  <si>
    <t>721273150R00</t>
  </si>
  <si>
    <t xml:space="preserve">Hlavice ventilační přivětrávací HL900 </t>
  </si>
  <si>
    <t>721290111R00</t>
  </si>
  <si>
    <t xml:space="preserve">Zkouška těsnosti kanalizace vodou DN 125 </t>
  </si>
  <si>
    <t>998721101R00</t>
  </si>
  <si>
    <t xml:space="preserve">Přesun hmot pro vnitřní kanalizaci, výšky do 6 m </t>
  </si>
  <si>
    <t>722</t>
  </si>
  <si>
    <t>Vnitřní vodovod</t>
  </si>
  <si>
    <t>722 Vnitřní vodovod</t>
  </si>
  <si>
    <t>722130901R00</t>
  </si>
  <si>
    <t xml:space="preserve">Zazátkování vývodu </t>
  </si>
  <si>
    <t>722131911R00</t>
  </si>
  <si>
    <t>soubor</t>
  </si>
  <si>
    <t>722131913R00</t>
  </si>
  <si>
    <t>722131931R00</t>
  </si>
  <si>
    <t>722131933R00</t>
  </si>
  <si>
    <t>722172411R00</t>
  </si>
  <si>
    <t xml:space="preserve">Potrubí z PPR  D 20/2,2 mm </t>
  </si>
  <si>
    <t>722172412R00</t>
  </si>
  <si>
    <t xml:space="preserve">Potrubí z PPR  D 25/2,3 mm </t>
  </si>
  <si>
    <t>722172413R00</t>
  </si>
  <si>
    <t xml:space="preserve">Potrubí z PPR  D 32/2,9 mm </t>
  </si>
  <si>
    <t>722181213RT7</t>
  </si>
  <si>
    <t>Izolace návleková  tl. stěny 13 mm vnitřní průměr 22 mm</t>
  </si>
  <si>
    <t>722181214RT8</t>
  </si>
  <si>
    <t>Izolace návleková tl. stěny 20 mm vnitřní průměr 25 mm</t>
  </si>
  <si>
    <t>722181215RU1</t>
  </si>
  <si>
    <t>Iizolace návleková   tl. stěny 25 mm vnitřní průměr 32 mm</t>
  </si>
  <si>
    <t>722190223R00</t>
  </si>
  <si>
    <t xml:space="preserve">Přípojky vodovodní pro pevné připojení DN 25 </t>
  </si>
  <si>
    <t>722190401R00</t>
  </si>
  <si>
    <t xml:space="preserve">Vyvedení a upevnění výpustku do DN 25 </t>
  </si>
  <si>
    <t>722220111R00</t>
  </si>
  <si>
    <t>Nástěnka pro výtokový ventil G 1/2 s jedním závitem</t>
  </si>
  <si>
    <t>722220112R00</t>
  </si>
  <si>
    <t xml:space="preserve">Nástěnka K 247, pro výtokový ventil G 3/4 </t>
  </si>
  <si>
    <t>722220121R00</t>
  </si>
  <si>
    <t xml:space="preserve">Nástěnka K 247, pro baterii G 1/2 </t>
  </si>
  <si>
    <t>pár</t>
  </si>
  <si>
    <t>722235112R00</t>
  </si>
  <si>
    <t xml:space="preserve">Kohout kulový, vnitř.-vnitř.z.  DN 20 </t>
  </si>
  <si>
    <t>722235114R00</t>
  </si>
  <si>
    <t xml:space="preserve">Kohout kulový, vnitř.-vnitř.z.  DN 32 </t>
  </si>
  <si>
    <t>722290226R00</t>
  </si>
  <si>
    <t xml:space="preserve">Zkouška tlaku potrubí závitového DN 50 </t>
  </si>
  <si>
    <t>722290234R00</t>
  </si>
  <si>
    <t xml:space="preserve">Proplach a dezinfekce vodovodního potrubí do DN 80 </t>
  </si>
  <si>
    <t>998722101R00</t>
  </si>
  <si>
    <t xml:space="preserve">Přesun hmot pro vnitřní vodovod, výšky do 6 m </t>
  </si>
  <si>
    <t>725110811R00</t>
  </si>
  <si>
    <t xml:space="preserve">Demontáž klozetů splachovacích </t>
  </si>
  <si>
    <t>725119105R00</t>
  </si>
  <si>
    <t xml:space="preserve">Montáž splachovacích nádrží vysokopoložených </t>
  </si>
  <si>
    <t>725119305R00</t>
  </si>
  <si>
    <t xml:space="preserve">Montáž klozetových mís kombinovaných </t>
  </si>
  <si>
    <t>725122817R00</t>
  </si>
  <si>
    <t xml:space="preserve">Demontáž pisoárů bez nádrže + 1 záchodkem </t>
  </si>
  <si>
    <t>725129201R00</t>
  </si>
  <si>
    <t xml:space="preserve">Montáž pisoárového záchodku bez nádrže </t>
  </si>
  <si>
    <t>725210821R00</t>
  </si>
  <si>
    <t xml:space="preserve">Demontáž umyvadel bez výtokových armatur </t>
  </si>
  <si>
    <t>725219201R00</t>
  </si>
  <si>
    <t xml:space="preserve">Montáž umyvadel na konzoly </t>
  </si>
  <si>
    <t>725319101R00</t>
  </si>
  <si>
    <t xml:space="preserve">Montáž dřezů jednoduchých </t>
  </si>
  <si>
    <t>725320822R00</t>
  </si>
  <si>
    <t xml:space="preserve">Demontáž dřezů dvojitých v kuchyň.sestavách </t>
  </si>
  <si>
    <t>725329101R00</t>
  </si>
  <si>
    <t xml:space="preserve">Montáž dřezů dvojitých </t>
  </si>
  <si>
    <t>725334301R00</t>
  </si>
  <si>
    <t xml:space="preserve">Nálevka se sifonem PP HL21, DN 32 </t>
  </si>
  <si>
    <t>725339101R00</t>
  </si>
  <si>
    <t xml:space="preserve">Montáž výlevky diturvitové, bez nádrže a armatur </t>
  </si>
  <si>
    <t>725530151R00</t>
  </si>
  <si>
    <t xml:space="preserve">Ventil pojistný T 1847 </t>
  </si>
  <si>
    <t>725539103R00</t>
  </si>
  <si>
    <t xml:space="preserve">Montáž elektr.ohřívačů, ostatní typy  125 l </t>
  </si>
  <si>
    <t>725539105R00</t>
  </si>
  <si>
    <t xml:space="preserve">Montáž elektr.ohřívačů, ostatní typy  200 l </t>
  </si>
  <si>
    <t>725810401R00</t>
  </si>
  <si>
    <t xml:space="preserve">Ventil rohový bez přípoj. trubičky T 66 G 1/2 </t>
  </si>
  <si>
    <t>725829201RT1</t>
  </si>
  <si>
    <t>Montáž baterie umyv.a dřezové nástěnné chromové včetně dodávky pákové baterie</t>
  </si>
  <si>
    <t>725829301RT2</t>
  </si>
  <si>
    <t>Montáž baterie umyv.a dřezové stojánkové včetně baterie</t>
  </si>
  <si>
    <t>725849200R00</t>
  </si>
  <si>
    <t xml:space="preserve">Montáž baterií sprchových, nastavitelná výška </t>
  </si>
  <si>
    <t>725849201R00</t>
  </si>
  <si>
    <t>Montáž baterií sprchových, pevná výška pro pitevní stoly</t>
  </si>
  <si>
    <t>725849302R00</t>
  </si>
  <si>
    <t xml:space="preserve">Montáž držáku sprchy </t>
  </si>
  <si>
    <t>725860167R00</t>
  </si>
  <si>
    <t xml:space="preserve">Zápachová uzávěrka pro kondenzát , DN 32 </t>
  </si>
  <si>
    <t>725980122R00</t>
  </si>
  <si>
    <t xml:space="preserve">Dvířka z plastu, 200 x 300 mm </t>
  </si>
  <si>
    <t>42664070</t>
  </si>
  <si>
    <t>Stanice čerpací pro výlevku, dodávka+montáž specifikace v.č.01</t>
  </si>
  <si>
    <t>42664071</t>
  </si>
  <si>
    <t>Stanice čerpací pro odvod kondenzátu, dodávka+mont specifikace v.č.01</t>
  </si>
  <si>
    <t>55145009</t>
  </si>
  <si>
    <t>Baterie sprch nástěnná se sprch tyčí pro sprchu specifikace v.č.01</t>
  </si>
  <si>
    <t>55145039</t>
  </si>
  <si>
    <t>Baterie sprch směšovací nástěnná pro pitevní stul specifikace v.č.01</t>
  </si>
  <si>
    <t>55231100</t>
  </si>
  <si>
    <t>Dřez nerez atypický, automatický, závěsný, DA-N specifikace v.č.01</t>
  </si>
  <si>
    <t>55231346</t>
  </si>
  <si>
    <t>Automatický dřez nerez závěsný, D-N specifikace v.č.01</t>
  </si>
  <si>
    <t>55231350</t>
  </si>
  <si>
    <t>Dvoudřez nerez automatický, závěsný , DD-N specifikace v.č.01</t>
  </si>
  <si>
    <t>64213637</t>
  </si>
  <si>
    <t>Umyvadlo  UM2  bílé 60x52cm s otv. pro baterii specifikace v.č.01</t>
  </si>
  <si>
    <t>64214330</t>
  </si>
  <si>
    <t>Umyvadlo UM1  bílé s otv. pro bat. 500x450 mm specifikace v.č.01</t>
  </si>
  <si>
    <t>64216824</t>
  </si>
  <si>
    <t>Umyvadlo nerez, automatické závěsné, U-N specifikace v.č.01</t>
  </si>
  <si>
    <t>64221373</t>
  </si>
  <si>
    <t>Umývátko UM bílé otv. bat. vlevo 400x310 mm specifikace v.č.01</t>
  </si>
  <si>
    <t>64234615</t>
  </si>
  <si>
    <t>Mísa klozetová kombi  K, bílá, šikmý odpad specifikace v.č.01</t>
  </si>
  <si>
    <t>64250760</t>
  </si>
  <si>
    <t>Urinál P, bílý s otvorem pro ventil specifikace v.č.01</t>
  </si>
  <si>
    <t>64262515</t>
  </si>
  <si>
    <t>Nádržka splachovací pro VK, boční napouštění bílá specifikace v.č.01</t>
  </si>
  <si>
    <t>64271101</t>
  </si>
  <si>
    <t>Výlevka VK se sklop. plast. mřížkou, bílá specifikace v.č.01</t>
  </si>
  <si>
    <t>725532117R00</t>
  </si>
  <si>
    <t>El ohřívač akum závěs svi 120l/2kW</t>
  </si>
  <si>
    <t>725532126R00</t>
  </si>
  <si>
    <t>El ohřívač akum závěs svi 200/2,2kW</t>
  </si>
  <si>
    <t>998725101R00</t>
  </si>
  <si>
    <t xml:space="preserve">Přesun hmot pro zařizovací předměty, výšky do 6 m </t>
  </si>
  <si>
    <t>735</t>
  </si>
  <si>
    <t>Otopná tělesa</t>
  </si>
  <si>
    <t>735 Otopná tělesa</t>
  </si>
  <si>
    <t>733113113R00</t>
  </si>
  <si>
    <t xml:space="preserve">Příplatek za zhotovení přípojky DN 15 </t>
  </si>
  <si>
    <t>733161104R00</t>
  </si>
  <si>
    <t xml:space="preserve">Potrubí měděné  15 x 1 mm, polotvrdé </t>
  </si>
  <si>
    <t>735000912R00</t>
  </si>
  <si>
    <t>735151821R00</t>
  </si>
  <si>
    <t xml:space="preserve">Demontáž otopných těles panelových 2řadých,1500 mm </t>
  </si>
  <si>
    <t>735157666R00</t>
  </si>
  <si>
    <t xml:space="preserve">Otopná těl.panel.Ventil Kompakt 22  600/1000 </t>
  </si>
  <si>
    <t>735158230R00</t>
  </si>
  <si>
    <t xml:space="preserve">Tlakové zkoušky panelových těles 3řadých </t>
  </si>
  <si>
    <t>735159210R00</t>
  </si>
  <si>
    <t xml:space="preserve">Montáž panelových těles 2řadých do délky 1140 mm </t>
  </si>
  <si>
    <t>735191905R00</t>
  </si>
  <si>
    <t>735191910R00</t>
  </si>
  <si>
    <t xml:space="preserve">Napuštění vody do otopného systému - bez kotle </t>
  </si>
  <si>
    <t>998735101R00</t>
  </si>
  <si>
    <t xml:space="preserve">Přesun hmot pro otopná tělesa, výšky do 6 m </t>
  </si>
  <si>
    <t>979990001R00</t>
  </si>
  <si>
    <t xml:space="preserve">Poplatek za skládku stavební suti </t>
  </si>
  <si>
    <t>979011121R00</t>
  </si>
  <si>
    <t xml:space="preserve">Příplatek za každé další podlaží </t>
  </si>
  <si>
    <t>V01</t>
  </si>
  <si>
    <t>Všeobecné položky</t>
  </si>
  <si>
    <t>V01 Všeobecné položky</t>
  </si>
  <si>
    <t>V01_1</t>
  </si>
  <si>
    <t>O99</t>
  </si>
  <si>
    <t>Ostatní náklady</t>
  </si>
  <si>
    <t>O99 Ostatní náklady</t>
  </si>
  <si>
    <t>101</t>
  </si>
  <si>
    <t>Náklady spojené s povinnou publicitou</t>
  </si>
  <si>
    <t>Zajištění povinné publicity - pamětní deska vel. 400x300 mm</t>
  </si>
  <si>
    <t>103</t>
  </si>
  <si>
    <t xml:space="preserve">Projektová dokumentace skutečného provedení </t>
  </si>
  <si>
    <t>Náklady spojené s vyhotovením dokumentace skutečného provedení stavby</t>
  </si>
  <si>
    <t>201</t>
  </si>
  <si>
    <t>Revize elektrozařízení a vypracování protokolu osvětlení</t>
  </si>
  <si>
    <t>Náklady spojené s vypracováním revize silnoproudé elektroinstalace a protokolu osvětlení</t>
  </si>
  <si>
    <t>Oživení, naprogramování, proškolení obsluhy kamera a interaktivní tabule</t>
  </si>
  <si>
    <t>Náklady spojené s naprogramováním, oživením a proškolením obsluhy interaktivní tabule</t>
  </si>
  <si>
    <t>Výchozí revize kamera a interaktivní tabule</t>
  </si>
  <si>
    <t>Náklady spojené s vypracováním revize slaboproudé elektroinstalace - interaktivní tabule</t>
  </si>
  <si>
    <t>303</t>
  </si>
  <si>
    <t>Projektová a technická dokumentace kamera a interaktivní tabule</t>
  </si>
  <si>
    <t>Náklady spojené s účastí zhotovitele na předání a převzetí staveniště</t>
  </si>
  <si>
    <t>402</t>
  </si>
  <si>
    <t xml:space="preserve">Přípravné a průzkumné práce </t>
  </si>
  <si>
    <t xml:space="preserve">Náklady dodavatele na přípravné činnosti. </t>
  </si>
  <si>
    <t>Posouzení stavu konstrukcí, zkoušky soudržnosti podkladů, výtažné zkoušky kotev, statické poruchy podkladu a konstrukcí, sondy, měření vlhkosti podkladů apod.</t>
  </si>
  <si>
    <t>Náklady zhotovitele, které vzniknou v souvislosti s povinnotmi zhotovitele při předání a převzetí díla</t>
  </si>
  <si>
    <t>Náklady zhotovitele, které vzniknou v souvislosti s účastí na kontrolních dnech</t>
  </si>
  <si>
    <t>405</t>
  </si>
  <si>
    <t xml:space="preserve">Zpracování provozních řádů a manuálů </t>
  </si>
  <si>
    <t>Náklady zhotovitele, které vzniknou v souvislosti se zpracováním provozních řádů a manuálů</t>
  </si>
  <si>
    <t>501</t>
  </si>
  <si>
    <t xml:space="preserve">Zařízení staveniště </t>
  </si>
  <si>
    <t>Veškeré náklady spojené s vybudováním, provozem a odstraněním zařízení staveniště</t>
  </si>
  <si>
    <t>Komenského náměstí 125</t>
  </si>
  <si>
    <t>Pardubice</t>
  </si>
  <si>
    <t>53211</t>
  </si>
  <si>
    <t>70892822</t>
  </si>
  <si>
    <t>CZ70892822</t>
  </si>
  <si>
    <t>Tylova 3</t>
  </si>
  <si>
    <t>79601</t>
  </si>
  <si>
    <t>00351024</t>
  </si>
  <si>
    <t>CZ00351024</t>
  </si>
  <si>
    <r>
      <t xml:space="preserve">Střední škola zemědělská a veterinární Lanškroun
- modernizace a vybavení školy
</t>
    </r>
    <r>
      <rPr>
        <b/>
        <sz val="12"/>
        <color rgb="FFFF0000"/>
        <rFont val="Arial"/>
        <family val="2"/>
        <charset val="238"/>
      </rPr>
      <t>- stavební a technologická část</t>
    </r>
  </si>
  <si>
    <t>STAVTES,Stavebně-technická společnost s r.o. Prostějov</t>
  </si>
  <si>
    <t>Rekapitulace stavebních rozpočtů</t>
  </si>
  <si>
    <t>Číslo objektu</t>
  </si>
  <si>
    <t>Číslo a název rozpočtu</t>
  </si>
  <si>
    <t>Základ DPH 15 %</t>
  </si>
  <si>
    <t>Základ DPH 21 %</t>
  </si>
  <si>
    <t>PS1_1 Technologie výroby sýrů</t>
  </si>
  <si>
    <t>PS2_1 Technologie - Úprava a zrání masa</t>
  </si>
  <si>
    <t>PS3_1 Zvedací plošina pro učebnu - pitevnu</t>
  </si>
  <si>
    <t>SO1_E1_1 Elektroinstalace</t>
  </si>
  <si>
    <t>SO1_S_1 Stavební úpravy ve stávajícím objektu</t>
  </si>
  <si>
    <t>SO1_ZT_1 D1.4.a - ZTI, UT</t>
  </si>
  <si>
    <t>V01_1 Všeobecné položky</t>
  </si>
  <si>
    <t xml:space="preserve">Zajištění povinné pudlicity - bilbord vel 5,4 x 2,1 m </t>
  </si>
  <si>
    <t xml:space="preserve">Vápen.omítky stěn do 10 % pl. - štukových </t>
  </si>
  <si>
    <t xml:space="preserve">Příčky cihelné 11,5 P+D na MVC 5, tl. 115 mm </t>
  </si>
  <si>
    <t xml:space="preserve">Příčky cihelné 14 P+D na MVC 5, tl. 140 mm </t>
  </si>
  <si>
    <t>Příčka sádrokarton. ocel.kce, 1x oplášť. tl.125 mm desky standard tl. 12,5 mm, izolace mineralní vata tl. 5 cm</t>
  </si>
  <si>
    <t xml:space="preserve">Podlahy, broušení vlysů, parket trojnásobné </t>
  </si>
  <si>
    <t xml:space="preserve">zazátkování hrdla kanalizačního potrubí </t>
  </si>
  <si>
    <t xml:space="preserve">vsazení odbočky, potrubí PVC hrdlové DN 63 </t>
  </si>
  <si>
    <t xml:space="preserve">vsazení odbočky, potrubí PVC hrdlové DN 140 </t>
  </si>
  <si>
    <t xml:space="preserve">propojení dosavadního potrubí PVC DN 63 </t>
  </si>
  <si>
    <t xml:space="preserve"> propojení dosavadního potrubí PVC DN 140 </t>
  </si>
  <si>
    <t xml:space="preserve">Lože pod potrubí z kameniva těženého 0 - 4 mm </t>
  </si>
  <si>
    <t xml:space="preserve">potrubí závitové,vsazení odbočky DN 15 </t>
  </si>
  <si>
    <t xml:space="preserve">potrubí závitové,vsazení odbočky DN 25 </t>
  </si>
  <si>
    <t xml:space="preserve">propojení dosavadního potrubí závit. DN 15 </t>
  </si>
  <si>
    <t xml:space="preserve">propojení dosavadního potrubí závit. DN 25 </t>
  </si>
  <si>
    <t xml:space="preserve">vyregulování ventilů s termost.ovládáním </t>
  </si>
  <si>
    <t xml:space="preserve">odvzdušnění otopných těles </t>
  </si>
  <si>
    <t>Slepý rozpočet stavby - Cenová soustava RTS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</si>
</sst>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3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0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7" fillId="6" borderId="64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4" fillId="6" borderId="64" xfId="1" applyNumberFormat="1" applyFont="1" applyFill="1" applyBorder="1" applyAlignment="1">
      <alignment horizontal="right" wrapText="1"/>
    </xf>
    <xf numFmtId="20" fontId="16" fillId="0" borderId="0" xfId="1" applyNumberFormat="1" applyFont="1" applyAlignment="1">
      <alignment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top" wrapText="1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49" fontId="17" fillId="6" borderId="62" xfId="1" applyNumberFormat="1" applyFont="1" applyFill="1" applyBorder="1" applyAlignment="1">
      <alignment horizontal="left" wrapText="1"/>
    </xf>
    <xf numFmtId="49" fontId="18" fillId="0" borderId="63" xfId="0" applyNumberFormat="1" applyFont="1" applyBorder="1" applyAlignment="1">
      <alignment horizontal="left" wrapText="1"/>
    </xf>
    <xf numFmtId="49" fontId="14" fillId="6" borderId="62" xfId="1" applyNumberFormat="1" applyFont="1" applyFill="1" applyBorder="1" applyAlignment="1">
      <alignment horizontal="left" wrapText="1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49"/>
  <sheetViews>
    <sheetView showGridLines="0" tabSelected="1" topLeftCell="B7" zoomScaleNormal="100" zoomScaleSheetLayoutView="75" workbookViewId="0">
      <selection activeCell="K54" sqref="K54"/>
    </sheetView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1505</v>
      </c>
      <c r="E2" s="5"/>
      <c r="F2" s="4"/>
      <c r="G2" s="6"/>
      <c r="H2" s="7"/>
      <c r="I2" s="8"/>
      <c r="K2" s="3"/>
    </row>
    <row r="3" spans="2:15" ht="6" customHeight="1">
      <c r="C3" s="9"/>
      <c r="D3" s="10" t="s">
        <v>0</v>
      </c>
    </row>
    <row r="4" spans="2:15" ht="4.5" customHeight="1"/>
    <row r="5" spans="2:15" s="259" customFormat="1" ht="48" customHeight="1">
      <c r="C5" s="260" t="s">
        <v>1</v>
      </c>
      <c r="D5" s="261" t="s">
        <v>91</v>
      </c>
      <c r="E5" s="271" t="s">
        <v>1473</v>
      </c>
      <c r="F5" s="271"/>
      <c r="G5" s="271"/>
      <c r="H5" s="271"/>
      <c r="I5" s="271"/>
      <c r="J5" s="271"/>
      <c r="O5" s="262"/>
    </row>
    <row r="7" spans="2:15">
      <c r="C7" s="13" t="s">
        <v>2</v>
      </c>
      <c r="D7" s="14" t="s">
        <v>117</v>
      </c>
      <c r="H7" s="15" t="s">
        <v>3</v>
      </c>
      <c r="I7" s="2" t="s">
        <v>1467</v>
      </c>
      <c r="J7" s="14"/>
      <c r="K7" s="14"/>
    </row>
    <row r="8" spans="2:15">
      <c r="D8" s="14" t="s">
        <v>1464</v>
      </c>
      <c r="H8" s="15" t="s">
        <v>4</v>
      </c>
      <c r="I8" s="2" t="s">
        <v>1468</v>
      </c>
      <c r="J8" s="14"/>
      <c r="K8" s="14"/>
    </row>
    <row r="9" spans="2:15">
      <c r="C9" s="15" t="s">
        <v>1466</v>
      </c>
      <c r="D9" s="14" t="s">
        <v>1465</v>
      </c>
      <c r="H9" s="15"/>
      <c r="J9" s="14"/>
    </row>
    <row r="10" spans="2:15">
      <c r="H10" s="15"/>
      <c r="J10" s="14"/>
    </row>
    <row r="11" spans="2:15">
      <c r="C11" s="13" t="s">
        <v>5</v>
      </c>
      <c r="D11" s="14" t="s">
        <v>1474</v>
      </c>
      <c r="H11" s="15" t="s">
        <v>3</v>
      </c>
      <c r="I11" s="2" t="s">
        <v>1471</v>
      </c>
      <c r="J11" s="14"/>
      <c r="K11" s="14"/>
    </row>
    <row r="12" spans="2:15">
      <c r="D12" s="14" t="s">
        <v>1469</v>
      </c>
      <c r="H12" s="15" t="s">
        <v>4</v>
      </c>
      <c r="I12" s="2" t="s">
        <v>1472</v>
      </c>
      <c r="J12" s="14"/>
      <c r="K12" s="14"/>
    </row>
    <row r="13" spans="2:15" ht="12" customHeight="1">
      <c r="C13" s="15" t="s">
        <v>1470</v>
      </c>
      <c r="D13" s="14"/>
      <c r="J13" s="15"/>
    </row>
    <row r="14" spans="2:15" ht="24.75" customHeight="1">
      <c r="C14" s="16" t="s">
        <v>6</v>
      </c>
      <c r="H14" s="16" t="s">
        <v>7</v>
      </c>
      <c r="J14" s="15"/>
    </row>
    <row r="15" spans="2:15" ht="12.75" customHeight="1">
      <c r="J15" s="15"/>
    </row>
    <row r="16" spans="2:15" ht="28.5" customHeight="1">
      <c r="C16" s="16" t="s">
        <v>8</v>
      </c>
      <c r="H16" s="16" t="s">
        <v>8</v>
      </c>
    </row>
    <row r="17" spans="2:12" ht="25.5" customHeight="1"/>
    <row r="18" spans="2:12" ht="13.5" customHeight="1">
      <c r="B18" s="17"/>
      <c r="C18" s="18"/>
      <c r="D18" s="18"/>
      <c r="E18" s="19"/>
      <c r="F18" s="20"/>
      <c r="G18" s="21"/>
      <c r="H18" s="22"/>
      <c r="I18" s="21"/>
      <c r="J18" s="23" t="s">
        <v>9</v>
      </c>
      <c r="K18" s="24"/>
    </row>
    <row r="19" spans="2:12" ht="15" customHeight="1">
      <c r="B19" s="25" t="s">
        <v>10</v>
      </c>
      <c r="C19" s="26"/>
      <c r="D19" s="27">
        <v>15</v>
      </c>
      <c r="E19" s="28" t="s">
        <v>11</v>
      </c>
      <c r="F19" s="29"/>
      <c r="G19" s="30"/>
      <c r="H19" s="30"/>
      <c r="I19" s="272">
        <f>ROUND(G35,0)</f>
        <v>0</v>
      </c>
      <c r="J19" s="273"/>
      <c r="K19" s="31"/>
    </row>
    <row r="20" spans="2:12">
      <c r="B20" s="25" t="s">
        <v>12</v>
      </c>
      <c r="C20" s="26"/>
      <c r="D20" s="27">
        <f>SazbaDPH1</f>
        <v>15</v>
      </c>
      <c r="E20" s="28" t="s">
        <v>11</v>
      </c>
      <c r="F20" s="32"/>
      <c r="G20" s="33"/>
      <c r="H20" s="33"/>
      <c r="I20" s="274">
        <f>ROUND(I19*D20/100,0)</f>
        <v>0</v>
      </c>
      <c r="J20" s="275"/>
      <c r="K20" s="31"/>
    </row>
    <row r="21" spans="2:12">
      <c r="B21" s="25" t="s">
        <v>10</v>
      </c>
      <c r="C21" s="26"/>
      <c r="D21" s="27">
        <v>21</v>
      </c>
      <c r="E21" s="28" t="s">
        <v>11</v>
      </c>
      <c r="F21" s="32"/>
      <c r="G21" s="33"/>
      <c r="H21" s="33"/>
      <c r="I21" s="274">
        <f>ROUND(H35,0)</f>
        <v>0</v>
      </c>
      <c r="J21" s="275"/>
      <c r="K21" s="31"/>
    </row>
    <row r="22" spans="2:12" ht="13.5" thickBot="1">
      <c r="B22" s="25" t="s">
        <v>12</v>
      </c>
      <c r="C22" s="26"/>
      <c r="D22" s="27">
        <f>SazbaDPH2</f>
        <v>21</v>
      </c>
      <c r="E22" s="28" t="s">
        <v>11</v>
      </c>
      <c r="F22" s="34"/>
      <c r="G22" s="35"/>
      <c r="H22" s="35"/>
      <c r="I22" s="276">
        <f>ROUND(I21*D21/100,0)</f>
        <v>0</v>
      </c>
      <c r="J22" s="277"/>
      <c r="K22" s="31"/>
    </row>
    <row r="23" spans="2:12" ht="16.5" thickBot="1">
      <c r="B23" s="36" t="s">
        <v>13</v>
      </c>
      <c r="C23" s="37"/>
      <c r="D23" s="37"/>
      <c r="E23" s="38"/>
      <c r="F23" s="39"/>
      <c r="G23" s="40"/>
      <c r="H23" s="40"/>
      <c r="I23" s="269">
        <f>SUM(I19:I22)</f>
        <v>0</v>
      </c>
      <c r="J23" s="270"/>
      <c r="K23" s="41"/>
    </row>
    <row r="26" spans="2:12" ht="1.5" customHeight="1"/>
    <row r="27" spans="2:12" ht="15.75" customHeight="1">
      <c r="B27" s="11" t="s">
        <v>14</v>
      </c>
      <c r="C27" s="42"/>
      <c r="D27" s="42"/>
      <c r="E27" s="42"/>
      <c r="F27" s="42"/>
      <c r="G27" s="42"/>
      <c r="H27" s="42"/>
      <c r="I27" s="42"/>
      <c r="J27" s="42"/>
      <c r="K27" s="42"/>
      <c r="L27" s="43"/>
    </row>
    <row r="28" spans="2:12" ht="5.25" customHeight="1">
      <c r="L28" s="43"/>
    </row>
    <row r="29" spans="2:12" ht="24" customHeight="1">
      <c r="B29" s="44" t="s">
        <v>15</v>
      </c>
      <c r="C29" s="45"/>
      <c r="D29" s="45"/>
      <c r="E29" s="46"/>
      <c r="F29" s="47" t="s">
        <v>16</v>
      </c>
      <c r="G29" s="48" t="str">
        <f>CONCATENATE("Základ DPH ",SazbaDPH1," %")</f>
        <v>Základ DPH 15 %</v>
      </c>
      <c r="H29" s="47" t="str">
        <f>CONCATENATE("Základ DPH ",SazbaDPH2," %")</f>
        <v>Základ DPH 21 %</v>
      </c>
      <c r="I29" s="47" t="s">
        <v>17</v>
      </c>
      <c r="J29" s="47" t="s">
        <v>11</v>
      </c>
    </row>
    <row r="30" spans="2:12">
      <c r="B30" s="49" t="s">
        <v>94</v>
      </c>
      <c r="C30" s="50" t="s">
        <v>95</v>
      </c>
      <c r="D30" s="51"/>
      <c r="E30" s="52"/>
      <c r="F30" s="53">
        <f>G30+H30+I30</f>
        <v>0</v>
      </c>
      <c r="G30" s="54">
        <v>0</v>
      </c>
      <c r="H30" s="55">
        <v>0</v>
      </c>
      <c r="I30" s="55">
        <f t="shared" ref="I30:I34" si="0">(G30*SazbaDPH1)/100+(H30*SazbaDPH2)/100</f>
        <v>0</v>
      </c>
      <c r="J30" s="56" t="str">
        <f t="shared" ref="J30:J34" si="1">IF(CelkemObjekty=0,"",F30/CelkemObjekty*100)</f>
        <v/>
      </c>
    </row>
    <row r="31" spans="2:12">
      <c r="B31" s="57" t="s">
        <v>118</v>
      </c>
      <c r="C31" s="58" t="s">
        <v>119</v>
      </c>
      <c r="D31" s="59"/>
      <c r="E31" s="60"/>
      <c r="F31" s="61">
        <f t="shared" ref="F31:F34" si="2">G31+H31+I31</f>
        <v>0</v>
      </c>
      <c r="G31" s="62">
        <v>0</v>
      </c>
      <c r="H31" s="63">
        <v>0</v>
      </c>
      <c r="I31" s="63">
        <f t="shared" si="0"/>
        <v>0</v>
      </c>
      <c r="J31" s="56" t="str">
        <f t="shared" si="1"/>
        <v/>
      </c>
    </row>
    <row r="32" spans="2:12">
      <c r="B32" s="57" t="s">
        <v>126</v>
      </c>
      <c r="C32" s="58" t="s">
        <v>127</v>
      </c>
      <c r="D32" s="59"/>
      <c r="E32" s="60"/>
      <c r="F32" s="61">
        <f t="shared" si="2"/>
        <v>0</v>
      </c>
      <c r="G32" s="62">
        <v>0</v>
      </c>
      <c r="H32" s="63">
        <v>0</v>
      </c>
      <c r="I32" s="63">
        <f t="shared" si="0"/>
        <v>0</v>
      </c>
      <c r="J32" s="56" t="str">
        <f t="shared" si="1"/>
        <v/>
      </c>
    </row>
    <row r="33" spans="2:11">
      <c r="B33" s="57" t="s">
        <v>138</v>
      </c>
      <c r="C33" s="58" t="s">
        <v>139</v>
      </c>
      <c r="D33" s="59"/>
      <c r="E33" s="60"/>
      <c r="F33" s="61">
        <f t="shared" si="2"/>
        <v>0</v>
      </c>
      <c r="G33" s="62">
        <v>0</v>
      </c>
      <c r="H33" s="63">
        <v>0</v>
      </c>
      <c r="I33" s="63">
        <f t="shared" si="0"/>
        <v>0</v>
      </c>
      <c r="J33" s="56" t="str">
        <f t="shared" si="1"/>
        <v/>
      </c>
    </row>
    <row r="34" spans="2:11">
      <c r="B34" s="57" t="s">
        <v>1429</v>
      </c>
      <c r="C34" s="58" t="s">
        <v>1430</v>
      </c>
      <c r="D34" s="59"/>
      <c r="E34" s="60"/>
      <c r="F34" s="61">
        <f t="shared" si="2"/>
        <v>0</v>
      </c>
      <c r="G34" s="62">
        <v>0</v>
      </c>
      <c r="H34" s="63">
        <v>0</v>
      </c>
      <c r="I34" s="63">
        <f t="shared" si="0"/>
        <v>0</v>
      </c>
      <c r="J34" s="56" t="str">
        <f t="shared" si="1"/>
        <v/>
      </c>
    </row>
    <row r="35" spans="2:11" ht="17.25" customHeight="1">
      <c r="B35" s="64" t="s">
        <v>18</v>
      </c>
      <c r="C35" s="65"/>
      <c r="D35" s="66"/>
      <c r="E35" s="67"/>
      <c r="F35" s="68">
        <f>SUM(F30:F34)</f>
        <v>0</v>
      </c>
      <c r="G35" s="68">
        <f>SUM(G30:G34)</f>
        <v>0</v>
      </c>
      <c r="H35" s="68">
        <f>SUM(H30:H34)</f>
        <v>0</v>
      </c>
      <c r="I35" s="68">
        <f>SUM(I30:I34)</f>
        <v>0</v>
      </c>
      <c r="J35" s="69" t="str">
        <f t="shared" ref="J35" si="3">IF(CelkemObjekty=0,"",F35/CelkemObjekty*100)</f>
        <v/>
      </c>
    </row>
    <row r="36" spans="2:11">
      <c r="B36" s="70"/>
      <c r="C36" s="70"/>
      <c r="D36" s="70"/>
      <c r="E36" s="70"/>
      <c r="F36" s="70"/>
      <c r="G36" s="70"/>
      <c r="H36" s="70"/>
      <c r="I36" s="70"/>
      <c r="J36" s="70"/>
      <c r="K36" s="70"/>
    </row>
    <row r="37" spans="2:11" ht="9.75" customHeight="1">
      <c r="B37" s="70"/>
      <c r="C37" s="70"/>
      <c r="D37" s="70"/>
      <c r="E37" s="70"/>
      <c r="F37" s="70"/>
      <c r="G37" s="70"/>
      <c r="H37" s="70"/>
      <c r="I37" s="70"/>
      <c r="J37" s="70"/>
      <c r="K37" s="70"/>
    </row>
    <row r="38" spans="2:11" ht="7.5" customHeight="1">
      <c r="B38" s="70"/>
      <c r="C38" s="70"/>
      <c r="D38" s="70"/>
      <c r="E38" s="70"/>
      <c r="F38" s="70"/>
      <c r="G38" s="70"/>
      <c r="H38" s="70"/>
      <c r="I38" s="70"/>
      <c r="J38" s="70"/>
      <c r="K38" s="70"/>
    </row>
    <row r="39" spans="2:11" ht="18">
      <c r="B39" s="11" t="s">
        <v>1475</v>
      </c>
      <c r="C39" s="42"/>
      <c r="D39" s="42"/>
      <c r="E39" s="42"/>
      <c r="F39" s="42"/>
      <c r="G39" s="42"/>
      <c r="H39" s="42"/>
      <c r="I39" s="42"/>
      <c r="J39" s="42"/>
    </row>
    <row r="41" spans="2:11" ht="25.5">
      <c r="B41" s="263" t="s">
        <v>1476</v>
      </c>
      <c r="C41" s="264" t="s">
        <v>1477</v>
      </c>
      <c r="D41" s="45"/>
      <c r="E41" s="46"/>
      <c r="F41" s="47" t="s">
        <v>16</v>
      </c>
      <c r="G41" s="48" t="s">
        <v>1478</v>
      </c>
      <c r="H41" s="47" t="s">
        <v>1479</v>
      </c>
      <c r="I41" s="48" t="s">
        <v>17</v>
      </c>
      <c r="J41" s="47" t="s">
        <v>11</v>
      </c>
    </row>
    <row r="42" spans="2:11">
      <c r="B42" s="265" t="s">
        <v>94</v>
      </c>
      <c r="C42" s="266" t="s">
        <v>1480</v>
      </c>
      <c r="D42" s="51"/>
      <c r="E42" s="52"/>
      <c r="F42" s="53">
        <f>G42+H42+I42</f>
        <v>0</v>
      </c>
      <c r="G42" s="54">
        <v>0</v>
      </c>
      <c r="H42" s="55">
        <v>0</v>
      </c>
      <c r="I42" s="55">
        <f t="shared" ref="I42:I43" si="4">(G42*SazbaDPH1)/100+(H42*SazbaDPH2)/100</f>
        <v>0</v>
      </c>
      <c r="J42" s="56"/>
    </row>
    <row r="43" spans="2:11">
      <c r="B43" s="267" t="s">
        <v>118</v>
      </c>
      <c r="C43" s="268" t="s">
        <v>1481</v>
      </c>
      <c r="D43" s="59"/>
      <c r="E43" s="60"/>
      <c r="F43" s="61">
        <f t="shared" ref="F43" si="5">G43+H43+I43</f>
        <v>0</v>
      </c>
      <c r="G43" s="62">
        <v>0</v>
      </c>
      <c r="H43" s="63">
        <v>0</v>
      </c>
      <c r="I43" s="63">
        <f t="shared" si="4"/>
        <v>0</v>
      </c>
      <c r="J43" s="56"/>
    </row>
    <row r="44" spans="2:11">
      <c r="B44" s="267" t="s">
        <v>126</v>
      </c>
      <c r="C44" s="268" t="s">
        <v>1482</v>
      </c>
      <c r="D44" s="59"/>
      <c r="E44" s="60"/>
      <c r="F44" s="61">
        <f t="shared" ref="F44:F47" si="6">G44+H44+I44</f>
        <v>0</v>
      </c>
      <c r="G44" s="62">
        <v>0</v>
      </c>
      <c r="H44" s="63">
        <v>0</v>
      </c>
      <c r="I44" s="63">
        <f t="shared" ref="I44:I47" si="7">(G44*SazbaDPH1)/100+(H44*SazbaDPH2)/100</f>
        <v>0</v>
      </c>
      <c r="J44" s="56"/>
    </row>
    <row r="45" spans="2:11">
      <c r="B45" s="267" t="s">
        <v>138</v>
      </c>
      <c r="C45" s="268" t="s">
        <v>1483</v>
      </c>
      <c r="D45" s="59"/>
      <c r="E45" s="60"/>
      <c r="F45" s="61">
        <f t="shared" si="6"/>
        <v>0</v>
      </c>
      <c r="G45" s="62">
        <v>0</v>
      </c>
      <c r="H45" s="63">
        <v>0</v>
      </c>
      <c r="I45" s="63">
        <f t="shared" si="7"/>
        <v>0</v>
      </c>
      <c r="J45" s="56"/>
    </row>
    <row r="46" spans="2:11">
      <c r="B46" s="267" t="s">
        <v>138</v>
      </c>
      <c r="C46" s="268" t="s">
        <v>1484</v>
      </c>
      <c r="D46" s="59"/>
      <c r="E46" s="60"/>
      <c r="F46" s="61">
        <f t="shared" si="6"/>
        <v>0</v>
      </c>
      <c r="G46" s="62">
        <v>0</v>
      </c>
      <c r="H46" s="63">
        <v>0</v>
      </c>
      <c r="I46" s="63">
        <f t="shared" si="7"/>
        <v>0</v>
      </c>
      <c r="J46" s="56"/>
    </row>
    <row r="47" spans="2:11">
      <c r="B47" s="267" t="s">
        <v>138</v>
      </c>
      <c r="C47" s="268" t="s">
        <v>1485</v>
      </c>
      <c r="D47" s="59"/>
      <c r="E47" s="60"/>
      <c r="F47" s="61">
        <f t="shared" si="6"/>
        <v>0</v>
      </c>
      <c r="G47" s="62">
        <v>0</v>
      </c>
      <c r="H47" s="63">
        <v>0</v>
      </c>
      <c r="I47" s="63">
        <f t="shared" si="7"/>
        <v>0</v>
      </c>
      <c r="J47" s="56"/>
    </row>
    <row r="48" spans="2:11">
      <c r="B48" s="267" t="s">
        <v>1429</v>
      </c>
      <c r="C48" s="268" t="s">
        <v>1486</v>
      </c>
      <c r="D48" s="59"/>
      <c r="E48" s="60"/>
      <c r="F48" s="61">
        <f t="shared" ref="F48" si="8">G48+H48+I48</f>
        <v>0</v>
      </c>
      <c r="G48" s="62">
        <v>0</v>
      </c>
      <c r="H48" s="63">
        <v>0</v>
      </c>
      <c r="I48" s="63">
        <f t="shared" ref="I48" si="9">(G48*SazbaDPH1)/100+(H48*SazbaDPH2)/100</f>
        <v>0</v>
      </c>
      <c r="J48" s="56"/>
    </row>
    <row r="49" spans="2:10">
      <c r="B49" s="64" t="s">
        <v>18</v>
      </c>
      <c r="C49" s="65"/>
      <c r="D49" s="66"/>
      <c r="E49" s="67"/>
      <c r="F49" s="68">
        <f>SUM(F42:F48)</f>
        <v>0</v>
      </c>
      <c r="G49" s="68">
        <f>SUM(G42:G48)</f>
        <v>0</v>
      </c>
      <c r="H49" s="68">
        <f>SUM(H42:H48)</f>
        <v>0</v>
      </c>
      <c r="I49" s="68">
        <f>SUM(I42:I48)</f>
        <v>0</v>
      </c>
      <c r="J49" s="69"/>
    </row>
  </sheetData>
  <sortState ref="B831:K868">
    <sortCondition ref="B831"/>
  </sortState>
  <mergeCells count="6">
    <mergeCell ref="I23:J23"/>
    <mergeCell ref="E5:J5"/>
    <mergeCell ref="I19:J19"/>
    <mergeCell ref="I20:J20"/>
    <mergeCell ref="I21:J21"/>
    <mergeCell ref="I22:J22"/>
  </mergeCells>
  <pageMargins left="0.39370078740157483" right="0.19685039370078741" top="0.39370078740157483" bottom="0.39370078740157483" header="0" footer="0.19685039370078741"/>
  <pageSetup paperSize="9" scale="98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4"/>
  <dimension ref="A1:CB85"/>
  <sheetViews>
    <sheetView showGridLines="0" showZeros="0" zoomScaleNormal="100" zoomScaleSheetLayoutView="100" workbookViewId="0">
      <selection activeCell="F8" sqref="F8"/>
    </sheetView>
  </sheetViews>
  <sheetFormatPr defaultRowHeight="12.75"/>
  <cols>
    <col min="1" max="1" width="4.42578125" style="191" customWidth="1"/>
    <col min="2" max="2" width="11.5703125" style="191" customWidth="1"/>
    <col min="3" max="3" width="40.42578125" style="191" customWidth="1"/>
    <col min="4" max="4" width="5.5703125" style="191" customWidth="1"/>
    <col min="5" max="5" width="8.5703125" style="201" customWidth="1"/>
    <col min="6" max="6" width="9.85546875" style="191" customWidth="1"/>
    <col min="7" max="7" width="13.85546875" style="191" customWidth="1"/>
    <col min="8" max="8" width="11.7109375" style="191" hidden="1" customWidth="1"/>
    <col min="9" max="9" width="11.5703125" style="191" hidden="1" customWidth="1"/>
    <col min="10" max="10" width="11" style="191" hidden="1" customWidth="1"/>
    <col min="11" max="11" width="10.42578125" style="191" hidden="1" customWidth="1"/>
    <col min="12" max="12" width="75.42578125" style="191" customWidth="1"/>
    <col min="13" max="13" width="45.28515625" style="191" customWidth="1"/>
    <col min="14" max="16384" width="9.140625" style="191"/>
  </cols>
  <sheetData>
    <row r="1" spans="1:80" ht="15.75">
      <c r="A1" s="296" t="s">
        <v>73</v>
      </c>
      <c r="B1" s="296"/>
      <c r="C1" s="296"/>
      <c r="D1" s="296"/>
      <c r="E1" s="296"/>
      <c r="F1" s="296"/>
      <c r="G1" s="296"/>
    </row>
    <row r="2" spans="1:80" ht="14.25" customHeight="1" thickBot="1">
      <c r="B2" s="192"/>
      <c r="C2" s="193"/>
      <c r="D2" s="193"/>
      <c r="E2" s="194"/>
      <c r="F2" s="193"/>
      <c r="G2" s="193"/>
    </row>
    <row r="3" spans="1:80" ht="13.5" thickTop="1">
      <c r="A3" s="289" t="s">
        <v>1</v>
      </c>
      <c r="B3" s="290"/>
      <c r="C3" s="164" t="s">
        <v>93</v>
      </c>
      <c r="D3" s="195"/>
      <c r="E3" s="196" t="s">
        <v>74</v>
      </c>
      <c r="F3" s="197" t="str">
        <f>'PS3 PS3_1 Rek'!H1</f>
        <v>PS3_1</v>
      </c>
      <c r="G3" s="198"/>
    </row>
    <row r="4" spans="1:80" ht="13.5" thickBot="1">
      <c r="A4" s="297" t="s">
        <v>69</v>
      </c>
      <c r="B4" s="292"/>
      <c r="C4" s="170" t="s">
        <v>128</v>
      </c>
      <c r="D4" s="199"/>
      <c r="E4" s="298" t="str">
        <f>'PS3 PS3_1 Rek'!G2</f>
        <v>Zvedací plošina pro učebnu - pitevnu</v>
      </c>
      <c r="F4" s="299"/>
      <c r="G4" s="300"/>
    </row>
    <row r="5" spans="1:80" ht="13.5" thickTop="1">
      <c r="A5" s="200"/>
      <c r="G5" s="202"/>
    </row>
    <row r="6" spans="1:80" ht="27" customHeight="1">
      <c r="A6" s="203" t="s">
        <v>75</v>
      </c>
      <c r="B6" s="204" t="s">
        <v>76</v>
      </c>
      <c r="C6" s="204" t="s">
        <v>77</v>
      </c>
      <c r="D6" s="204" t="s">
        <v>78</v>
      </c>
      <c r="E6" s="205" t="s">
        <v>79</v>
      </c>
      <c r="F6" s="204" t="s">
        <v>80</v>
      </c>
      <c r="G6" s="206" t="s">
        <v>81</v>
      </c>
      <c r="H6" s="207" t="s">
        <v>82</v>
      </c>
      <c r="I6" s="207" t="s">
        <v>83</v>
      </c>
      <c r="J6" s="207" t="s">
        <v>84</v>
      </c>
      <c r="K6" s="207" t="s">
        <v>85</v>
      </c>
    </row>
    <row r="7" spans="1:80">
      <c r="A7" s="208" t="s">
        <v>86</v>
      </c>
      <c r="B7" s="209" t="s">
        <v>130</v>
      </c>
      <c r="C7" s="210" t="s">
        <v>131</v>
      </c>
      <c r="D7" s="211"/>
      <c r="E7" s="212"/>
      <c r="F7" s="212"/>
      <c r="G7" s="213"/>
      <c r="H7" s="214"/>
      <c r="I7" s="215"/>
      <c r="J7" s="216"/>
      <c r="K7" s="217"/>
      <c r="O7" s="218">
        <v>1</v>
      </c>
    </row>
    <row r="8" spans="1:80">
      <c r="A8" s="219">
        <v>1</v>
      </c>
      <c r="B8" s="220" t="s">
        <v>133</v>
      </c>
      <c r="C8" s="221" t="s">
        <v>134</v>
      </c>
      <c r="D8" s="222" t="s">
        <v>135</v>
      </c>
      <c r="E8" s="223">
        <v>1</v>
      </c>
      <c r="F8" s="223"/>
      <c r="G8" s="224">
        <f>E8*F8</f>
        <v>0</v>
      </c>
      <c r="H8" s="225">
        <v>1.37</v>
      </c>
      <c r="I8" s="226">
        <f>E8*H8</f>
        <v>1.37</v>
      </c>
      <c r="J8" s="225">
        <v>0</v>
      </c>
      <c r="K8" s="226">
        <f>E8*J8</f>
        <v>0</v>
      </c>
      <c r="O8" s="218">
        <v>2</v>
      </c>
      <c r="AA8" s="191">
        <v>2</v>
      </c>
      <c r="AB8" s="191">
        <v>9</v>
      </c>
      <c r="AC8" s="191">
        <v>9</v>
      </c>
      <c r="AZ8" s="191">
        <v>4</v>
      </c>
      <c r="BA8" s="191">
        <f>IF(AZ8=1,G8,0)</f>
        <v>0</v>
      </c>
      <c r="BB8" s="191">
        <f>IF(AZ8=2,G8,0)</f>
        <v>0</v>
      </c>
      <c r="BC8" s="191">
        <f>IF(AZ8=3,G8,0)</f>
        <v>0</v>
      </c>
      <c r="BD8" s="191">
        <f>IF(AZ8=4,G8,0)</f>
        <v>0</v>
      </c>
      <c r="BE8" s="191">
        <f>IF(AZ8=5,G8,0)</f>
        <v>0</v>
      </c>
      <c r="CA8" s="218">
        <v>2</v>
      </c>
      <c r="CB8" s="218">
        <v>9</v>
      </c>
    </row>
    <row r="9" spans="1:80">
      <c r="A9" s="227"/>
      <c r="B9" s="231"/>
      <c r="C9" s="301" t="s">
        <v>136</v>
      </c>
      <c r="D9" s="302"/>
      <c r="E9" s="232">
        <v>0</v>
      </c>
      <c r="F9" s="233"/>
      <c r="G9" s="234"/>
      <c r="H9" s="235"/>
      <c r="I9" s="229"/>
      <c r="J9" s="236"/>
      <c r="K9" s="229"/>
      <c r="M9" s="230" t="s">
        <v>136</v>
      </c>
      <c r="O9" s="218"/>
    </row>
    <row r="10" spans="1:80">
      <c r="A10" s="227"/>
      <c r="B10" s="231"/>
      <c r="C10" s="301" t="s">
        <v>137</v>
      </c>
      <c r="D10" s="302"/>
      <c r="E10" s="232">
        <v>0</v>
      </c>
      <c r="F10" s="233"/>
      <c r="G10" s="234"/>
      <c r="H10" s="235"/>
      <c r="I10" s="229"/>
      <c r="J10" s="236"/>
      <c r="K10" s="229"/>
      <c r="M10" s="230" t="s">
        <v>137</v>
      </c>
      <c r="O10" s="218"/>
    </row>
    <row r="11" spans="1:80">
      <c r="A11" s="227"/>
      <c r="B11" s="231"/>
      <c r="C11" s="301" t="s">
        <v>87</v>
      </c>
      <c r="D11" s="302"/>
      <c r="E11" s="232">
        <v>1</v>
      </c>
      <c r="F11" s="233"/>
      <c r="G11" s="234"/>
      <c r="H11" s="235"/>
      <c r="I11" s="229"/>
      <c r="J11" s="236"/>
      <c r="K11" s="229"/>
      <c r="M11" s="230">
        <v>1</v>
      </c>
      <c r="O11" s="218"/>
    </row>
    <row r="12" spans="1:80">
      <c r="A12" s="237"/>
      <c r="B12" s="238" t="s">
        <v>90</v>
      </c>
      <c r="C12" s="239" t="s">
        <v>132</v>
      </c>
      <c r="D12" s="240"/>
      <c r="E12" s="241"/>
      <c r="F12" s="242"/>
      <c r="G12" s="243">
        <f>SUM(G7:G11)</f>
        <v>0</v>
      </c>
      <c r="H12" s="244"/>
      <c r="I12" s="245">
        <f>SUM(I7:I11)</f>
        <v>1.37</v>
      </c>
      <c r="J12" s="244"/>
      <c r="K12" s="245">
        <f>SUM(K7:K11)</f>
        <v>0</v>
      </c>
      <c r="O12" s="218">
        <v>4</v>
      </c>
      <c r="BA12" s="246">
        <f>SUM(BA7:BA11)</f>
        <v>0</v>
      </c>
      <c r="BB12" s="246">
        <f>SUM(BB7:BB11)</f>
        <v>0</v>
      </c>
      <c r="BC12" s="246">
        <f>SUM(BC7:BC11)</f>
        <v>0</v>
      </c>
      <c r="BD12" s="246">
        <f>SUM(BD7:BD11)</f>
        <v>0</v>
      </c>
      <c r="BE12" s="246">
        <f>SUM(BE7:BE11)</f>
        <v>0</v>
      </c>
    </row>
    <row r="13" spans="1:80">
      <c r="E13" s="191"/>
    </row>
    <row r="14" spans="1:80">
      <c r="E14" s="191"/>
    </row>
    <row r="15" spans="1:80">
      <c r="E15" s="191"/>
    </row>
    <row r="16" spans="1:80">
      <c r="E16" s="191"/>
    </row>
    <row r="17" spans="5:5">
      <c r="E17" s="191"/>
    </row>
    <row r="18" spans="5:5">
      <c r="E18" s="191"/>
    </row>
    <row r="19" spans="5:5">
      <c r="E19" s="191"/>
    </row>
    <row r="20" spans="5:5">
      <c r="E20" s="191"/>
    </row>
    <row r="21" spans="5:5">
      <c r="E21" s="191"/>
    </row>
    <row r="22" spans="5:5">
      <c r="E22" s="191"/>
    </row>
    <row r="23" spans="5:5">
      <c r="E23" s="191"/>
    </row>
    <row r="24" spans="5:5">
      <c r="E24" s="191"/>
    </row>
    <row r="25" spans="5:5">
      <c r="E25" s="191"/>
    </row>
    <row r="26" spans="5:5">
      <c r="E26" s="191"/>
    </row>
    <row r="27" spans="5:5">
      <c r="E27" s="191"/>
    </row>
    <row r="28" spans="5:5">
      <c r="E28" s="191"/>
    </row>
    <row r="29" spans="5:5">
      <c r="E29" s="191"/>
    </row>
    <row r="30" spans="5:5">
      <c r="E30" s="191"/>
    </row>
    <row r="31" spans="5:5">
      <c r="E31" s="191"/>
    </row>
    <row r="32" spans="5:5">
      <c r="E32" s="191"/>
    </row>
    <row r="33" spans="1:7">
      <c r="E33" s="191"/>
    </row>
    <row r="34" spans="1:7">
      <c r="E34" s="191"/>
    </row>
    <row r="35" spans="1:7">
      <c r="E35" s="191"/>
    </row>
    <row r="36" spans="1:7">
      <c r="A36" s="236"/>
      <c r="B36" s="236"/>
      <c r="C36" s="236"/>
      <c r="D36" s="236"/>
      <c r="E36" s="236"/>
      <c r="F36" s="236"/>
      <c r="G36" s="236"/>
    </row>
    <row r="37" spans="1:7">
      <c r="A37" s="236"/>
      <c r="B37" s="236"/>
      <c r="C37" s="236"/>
      <c r="D37" s="236"/>
      <c r="E37" s="236"/>
      <c r="F37" s="236"/>
      <c r="G37" s="236"/>
    </row>
    <row r="38" spans="1:7">
      <c r="A38" s="236"/>
      <c r="B38" s="236"/>
      <c r="C38" s="236"/>
      <c r="D38" s="236"/>
      <c r="E38" s="236"/>
      <c r="F38" s="236"/>
      <c r="G38" s="236"/>
    </row>
    <row r="39" spans="1:7">
      <c r="A39" s="236"/>
      <c r="B39" s="236"/>
      <c r="C39" s="236"/>
      <c r="D39" s="236"/>
      <c r="E39" s="236"/>
      <c r="F39" s="236"/>
      <c r="G39" s="236"/>
    </row>
    <row r="40" spans="1:7">
      <c r="E40" s="191"/>
    </row>
    <row r="41" spans="1:7">
      <c r="E41" s="191"/>
    </row>
    <row r="42" spans="1:7">
      <c r="E42" s="191"/>
    </row>
    <row r="43" spans="1:7">
      <c r="E43" s="191"/>
    </row>
    <row r="44" spans="1:7">
      <c r="E44" s="191"/>
    </row>
    <row r="45" spans="1:7">
      <c r="E45" s="191"/>
    </row>
    <row r="46" spans="1:7">
      <c r="E46" s="191"/>
    </row>
    <row r="47" spans="1:7">
      <c r="E47" s="191"/>
    </row>
    <row r="48" spans="1:7">
      <c r="E48" s="191"/>
    </row>
    <row r="49" spans="5:5">
      <c r="E49" s="191"/>
    </row>
    <row r="50" spans="5:5">
      <c r="E50" s="191"/>
    </row>
    <row r="51" spans="5:5">
      <c r="E51" s="191"/>
    </row>
    <row r="52" spans="5:5">
      <c r="E52" s="191"/>
    </row>
    <row r="53" spans="5:5">
      <c r="E53" s="191"/>
    </row>
    <row r="54" spans="5:5">
      <c r="E54" s="191"/>
    </row>
    <row r="55" spans="5:5">
      <c r="E55" s="191"/>
    </row>
    <row r="56" spans="5:5">
      <c r="E56" s="191"/>
    </row>
    <row r="57" spans="5:5">
      <c r="E57" s="191"/>
    </row>
    <row r="58" spans="5:5">
      <c r="E58" s="191"/>
    </row>
    <row r="59" spans="5:5">
      <c r="E59" s="191"/>
    </row>
    <row r="60" spans="5:5">
      <c r="E60" s="191"/>
    </row>
    <row r="61" spans="5:5">
      <c r="E61" s="191"/>
    </row>
    <row r="62" spans="5:5">
      <c r="E62" s="191"/>
    </row>
    <row r="63" spans="5:5">
      <c r="E63" s="191"/>
    </row>
    <row r="64" spans="5:5">
      <c r="E64" s="191"/>
    </row>
    <row r="65" spans="1:7">
      <c r="E65" s="191"/>
    </row>
    <row r="66" spans="1:7">
      <c r="E66" s="191"/>
    </row>
    <row r="67" spans="1:7">
      <c r="E67" s="191"/>
    </row>
    <row r="68" spans="1:7">
      <c r="E68" s="191"/>
    </row>
    <row r="69" spans="1:7">
      <c r="E69" s="191"/>
    </row>
    <row r="70" spans="1:7">
      <c r="E70" s="191"/>
    </row>
    <row r="71" spans="1:7">
      <c r="A71" s="247"/>
      <c r="B71" s="247"/>
    </row>
    <row r="72" spans="1:7">
      <c r="A72" s="236"/>
      <c r="B72" s="236"/>
      <c r="C72" s="248"/>
      <c r="D72" s="248"/>
      <c r="E72" s="249"/>
      <c r="F72" s="248"/>
      <c r="G72" s="250"/>
    </row>
    <row r="73" spans="1:7">
      <c r="A73" s="251"/>
      <c r="B73" s="251"/>
      <c r="C73" s="236"/>
      <c r="D73" s="236"/>
      <c r="E73" s="252"/>
      <c r="F73" s="236"/>
      <c r="G73" s="236"/>
    </row>
    <row r="74" spans="1:7">
      <c r="A74" s="236"/>
      <c r="B74" s="236"/>
      <c r="C74" s="236"/>
      <c r="D74" s="236"/>
      <c r="E74" s="252"/>
      <c r="F74" s="236"/>
      <c r="G74" s="236"/>
    </row>
    <row r="75" spans="1:7">
      <c r="A75" s="236"/>
      <c r="B75" s="236"/>
      <c r="C75" s="236"/>
      <c r="D75" s="236"/>
      <c r="E75" s="252"/>
      <c r="F75" s="236"/>
      <c r="G75" s="236"/>
    </row>
    <row r="76" spans="1:7">
      <c r="A76" s="236"/>
      <c r="B76" s="236"/>
      <c r="C76" s="236"/>
      <c r="D76" s="236"/>
      <c r="E76" s="252"/>
      <c r="F76" s="236"/>
      <c r="G76" s="236"/>
    </row>
    <row r="77" spans="1:7">
      <c r="A77" s="236"/>
      <c r="B77" s="236"/>
      <c r="C77" s="236"/>
      <c r="D77" s="236"/>
      <c r="E77" s="252"/>
      <c r="F77" s="236"/>
      <c r="G77" s="236"/>
    </row>
    <row r="78" spans="1:7">
      <c r="A78" s="236"/>
      <c r="B78" s="236"/>
      <c r="C78" s="236"/>
      <c r="D78" s="236"/>
      <c r="E78" s="252"/>
      <c r="F78" s="236"/>
      <c r="G78" s="236"/>
    </row>
    <row r="79" spans="1:7">
      <c r="A79" s="236"/>
      <c r="B79" s="236"/>
      <c r="C79" s="236"/>
      <c r="D79" s="236"/>
      <c r="E79" s="252"/>
      <c r="F79" s="236"/>
      <c r="G79" s="236"/>
    </row>
    <row r="80" spans="1:7">
      <c r="A80" s="236"/>
      <c r="B80" s="236"/>
      <c r="C80" s="236"/>
      <c r="D80" s="236"/>
      <c r="E80" s="252"/>
      <c r="F80" s="236"/>
      <c r="G80" s="236"/>
    </row>
    <row r="81" spans="1:7">
      <c r="A81" s="236"/>
      <c r="B81" s="236"/>
      <c r="C81" s="236"/>
      <c r="D81" s="236"/>
      <c r="E81" s="252"/>
      <c r="F81" s="236"/>
      <c r="G81" s="236"/>
    </row>
    <row r="82" spans="1:7">
      <c r="A82" s="236"/>
      <c r="B82" s="236"/>
      <c r="C82" s="236"/>
      <c r="D82" s="236"/>
      <c r="E82" s="252"/>
      <c r="F82" s="236"/>
      <c r="G82" s="236"/>
    </row>
    <row r="83" spans="1:7">
      <c r="A83" s="236"/>
      <c r="B83" s="236"/>
      <c r="C83" s="236"/>
      <c r="D83" s="236"/>
      <c r="E83" s="252"/>
      <c r="F83" s="236"/>
      <c r="G83" s="236"/>
    </row>
    <row r="84" spans="1:7">
      <c r="A84" s="236"/>
      <c r="B84" s="236"/>
      <c r="C84" s="236"/>
      <c r="D84" s="236"/>
      <c r="E84" s="252"/>
      <c r="F84" s="236"/>
      <c r="G84" s="236"/>
    </row>
    <row r="85" spans="1:7">
      <c r="A85" s="236"/>
      <c r="B85" s="236"/>
      <c r="C85" s="236"/>
      <c r="D85" s="236"/>
      <c r="E85" s="252"/>
      <c r="F85" s="236"/>
      <c r="G85" s="236"/>
    </row>
  </sheetData>
  <mergeCells count="7">
    <mergeCell ref="C10:D10"/>
    <mergeCell ref="C11:D11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24"/>
  <dimension ref="A1:BE51"/>
  <sheetViews>
    <sheetView topLeftCell="A4" zoomScaleNormal="100" workbookViewId="0">
      <selection activeCell="G22" sqref="G22:G23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71" t="s">
        <v>24</v>
      </c>
      <c r="B1" s="72"/>
      <c r="C1" s="72"/>
      <c r="D1" s="72"/>
      <c r="E1" s="72"/>
      <c r="F1" s="72"/>
      <c r="G1" s="72"/>
    </row>
    <row r="2" spans="1:57" ht="12.75" customHeight="1">
      <c r="A2" s="73" t="s">
        <v>25</v>
      </c>
      <c r="B2" s="74"/>
      <c r="C2" s="75" t="s">
        <v>141</v>
      </c>
      <c r="D2" s="75" t="s">
        <v>142</v>
      </c>
      <c r="E2" s="76"/>
      <c r="F2" s="77" t="s">
        <v>26</v>
      </c>
      <c r="G2" s="78"/>
    </row>
    <row r="3" spans="1:57" ht="3" hidden="1" customHeight="1">
      <c r="A3" s="79"/>
      <c r="B3" s="80"/>
      <c r="C3" s="81"/>
      <c r="D3" s="81"/>
      <c r="E3" s="82"/>
      <c r="F3" s="83"/>
      <c r="G3" s="84"/>
    </row>
    <row r="4" spans="1:57" ht="12" customHeight="1">
      <c r="A4" s="85" t="s">
        <v>27</v>
      </c>
      <c r="B4" s="80"/>
      <c r="C4" s="81"/>
      <c r="D4" s="81"/>
      <c r="E4" s="82"/>
      <c r="F4" s="83" t="s">
        <v>28</v>
      </c>
      <c r="G4" s="86"/>
    </row>
    <row r="5" spans="1:57" ht="12.95" customHeight="1">
      <c r="A5" s="87" t="s">
        <v>138</v>
      </c>
      <c r="B5" s="88"/>
      <c r="C5" s="89" t="s">
        <v>139</v>
      </c>
      <c r="D5" s="90"/>
      <c r="E5" s="88"/>
      <c r="F5" s="83" t="s">
        <v>29</v>
      </c>
      <c r="G5" s="84"/>
    </row>
    <row r="6" spans="1:57" ht="12.95" customHeight="1">
      <c r="A6" s="85" t="s">
        <v>30</v>
      </c>
      <c r="B6" s="80"/>
      <c r="C6" s="81"/>
      <c r="D6" s="81"/>
      <c r="E6" s="82"/>
      <c r="F6" s="91" t="s">
        <v>31</v>
      </c>
      <c r="G6" s="92">
        <v>0</v>
      </c>
      <c r="O6" s="93"/>
    </row>
    <row r="7" spans="1:57" ht="12.95" customHeight="1">
      <c r="A7" s="94" t="s">
        <v>91</v>
      </c>
      <c r="B7" s="95"/>
      <c r="C7" s="96" t="s">
        <v>92</v>
      </c>
      <c r="D7" s="97"/>
      <c r="E7" s="97"/>
      <c r="F7" s="98" t="s">
        <v>32</v>
      </c>
      <c r="G7" s="92">
        <f>IF(G6=0,,ROUND((F30+F32)/G6,1))</f>
        <v>0</v>
      </c>
    </row>
    <row r="8" spans="1:57">
      <c r="A8" s="99" t="s">
        <v>33</v>
      </c>
      <c r="B8" s="83"/>
      <c r="C8" s="286"/>
      <c r="D8" s="286"/>
      <c r="E8" s="287"/>
      <c r="F8" s="100" t="s">
        <v>34</v>
      </c>
      <c r="G8" s="101"/>
      <c r="H8" s="102"/>
      <c r="I8" s="103"/>
    </row>
    <row r="9" spans="1:57">
      <c r="A9" s="99" t="s">
        <v>35</v>
      </c>
      <c r="B9" s="83"/>
      <c r="C9" s="286"/>
      <c r="D9" s="286"/>
      <c r="E9" s="287"/>
      <c r="F9" s="83"/>
      <c r="G9" s="104"/>
      <c r="H9" s="105"/>
    </row>
    <row r="10" spans="1:57">
      <c r="A10" s="99" t="s">
        <v>36</v>
      </c>
      <c r="B10" s="83"/>
      <c r="C10" s="286" t="s">
        <v>117</v>
      </c>
      <c r="D10" s="286"/>
      <c r="E10" s="286"/>
      <c r="F10" s="106"/>
      <c r="G10" s="107"/>
      <c r="H10" s="108"/>
    </row>
    <row r="11" spans="1:57" ht="13.5" customHeight="1">
      <c r="A11" s="99" t="s">
        <v>37</v>
      </c>
      <c r="B11" s="83"/>
      <c r="C11" s="286" t="s">
        <v>116</v>
      </c>
      <c r="D11" s="286"/>
      <c r="E11" s="286"/>
      <c r="F11" s="109" t="s">
        <v>38</v>
      </c>
      <c r="G11" s="110"/>
      <c r="H11" s="105"/>
      <c r="BA11" s="111"/>
      <c r="BB11" s="111"/>
      <c r="BC11" s="111"/>
      <c r="BD11" s="111"/>
      <c r="BE11" s="111"/>
    </row>
    <row r="12" spans="1:57" ht="12.75" customHeight="1">
      <c r="A12" s="112" t="s">
        <v>39</v>
      </c>
      <c r="B12" s="80"/>
      <c r="C12" s="288"/>
      <c r="D12" s="288"/>
      <c r="E12" s="288"/>
      <c r="F12" s="113" t="s">
        <v>40</v>
      </c>
      <c r="G12" s="114"/>
      <c r="H12" s="105"/>
    </row>
    <row r="13" spans="1:57" ht="28.5" customHeight="1" thickBot="1">
      <c r="A13" s="115" t="s">
        <v>41</v>
      </c>
      <c r="B13" s="116"/>
      <c r="C13" s="116"/>
      <c r="D13" s="116"/>
      <c r="E13" s="117"/>
      <c r="F13" s="117"/>
      <c r="G13" s="118"/>
      <c r="H13" s="105"/>
    </row>
    <row r="14" spans="1:57" ht="17.25" customHeight="1" thickBot="1">
      <c r="A14" s="119" t="s">
        <v>42</v>
      </c>
      <c r="B14" s="120"/>
      <c r="C14" s="121"/>
      <c r="D14" s="122" t="s">
        <v>43</v>
      </c>
      <c r="E14" s="123"/>
      <c r="F14" s="123"/>
      <c r="G14" s="121"/>
    </row>
    <row r="15" spans="1:57" ht="15.95" customHeight="1">
      <c r="A15" s="124"/>
      <c r="B15" s="125" t="s">
        <v>44</v>
      </c>
      <c r="C15" s="126">
        <f>'SO1 SO1_E1_1 Rek'!E12</f>
        <v>0</v>
      </c>
      <c r="D15" s="127"/>
      <c r="E15" s="128"/>
      <c r="F15" s="129"/>
      <c r="G15" s="126"/>
    </row>
    <row r="16" spans="1:57" ht="15.95" customHeight="1">
      <c r="A16" s="124" t="s">
        <v>45</v>
      </c>
      <c r="B16" s="125" t="s">
        <v>46</v>
      </c>
      <c r="C16" s="126">
        <f>'SO1 SO1_E1_1 Rek'!F12</f>
        <v>0</v>
      </c>
      <c r="D16" s="79"/>
      <c r="E16" s="130"/>
      <c r="F16" s="131"/>
      <c r="G16" s="126"/>
    </row>
    <row r="17" spans="1:7" ht="15.95" customHeight="1">
      <c r="A17" s="124" t="s">
        <v>47</v>
      </c>
      <c r="B17" s="125" t="s">
        <v>48</v>
      </c>
      <c r="C17" s="126">
        <f>'SO1 SO1_E1_1 Rek'!H12</f>
        <v>0</v>
      </c>
      <c r="D17" s="79"/>
      <c r="E17" s="130"/>
      <c r="F17" s="131"/>
      <c r="G17" s="126"/>
    </row>
    <row r="18" spans="1:7" ht="15.95" customHeight="1">
      <c r="A18" s="132" t="s">
        <v>49</v>
      </c>
      <c r="B18" s="133" t="s">
        <v>50</v>
      </c>
      <c r="C18" s="126">
        <f>'SO1 SO1_E1_1 Rek'!G12</f>
        <v>0</v>
      </c>
      <c r="D18" s="79"/>
      <c r="E18" s="130"/>
      <c r="F18" s="131"/>
      <c r="G18" s="126"/>
    </row>
    <row r="19" spans="1:7" ht="15.95" customHeight="1">
      <c r="A19" s="134" t="s">
        <v>51</v>
      </c>
      <c r="B19" s="125"/>
      <c r="C19" s="126">
        <f>SUM(C15:C18)</f>
        <v>0</v>
      </c>
      <c r="D19" s="79"/>
      <c r="E19" s="130"/>
      <c r="F19" s="131"/>
      <c r="G19" s="126"/>
    </row>
    <row r="20" spans="1:7" ht="15.95" customHeight="1">
      <c r="A20" s="134"/>
      <c r="B20" s="125"/>
      <c r="C20" s="126"/>
      <c r="D20" s="79"/>
      <c r="E20" s="130"/>
      <c r="F20" s="131"/>
      <c r="G20" s="126"/>
    </row>
    <row r="21" spans="1:7" ht="15.95" customHeight="1">
      <c r="A21" s="134" t="s">
        <v>23</v>
      </c>
      <c r="B21" s="125"/>
      <c r="C21" s="126">
        <f>'SO1 SO1_E1_1 Rek'!I12</f>
        <v>0</v>
      </c>
      <c r="D21" s="79"/>
      <c r="E21" s="130"/>
      <c r="F21" s="131"/>
      <c r="G21" s="126"/>
    </row>
    <row r="22" spans="1:7" ht="15.95" customHeight="1">
      <c r="A22" s="135" t="s">
        <v>52</v>
      </c>
      <c r="B22" s="105"/>
      <c r="C22" s="126">
        <f>C19+C21</f>
        <v>0</v>
      </c>
      <c r="D22" s="79" t="s">
        <v>53</v>
      </c>
      <c r="E22" s="130"/>
      <c r="F22" s="131"/>
      <c r="G22" s="126"/>
    </row>
    <row r="23" spans="1:7" ht="15.95" customHeight="1" thickBot="1">
      <c r="A23" s="284" t="s">
        <v>54</v>
      </c>
      <c r="B23" s="285"/>
      <c r="C23" s="136">
        <f>C22+G23</f>
        <v>0</v>
      </c>
      <c r="D23" s="137" t="s">
        <v>55</v>
      </c>
      <c r="E23" s="138"/>
      <c r="F23" s="139"/>
      <c r="G23" s="126"/>
    </row>
    <row r="24" spans="1:7">
      <c r="A24" s="140" t="s">
        <v>56</v>
      </c>
      <c r="B24" s="141"/>
      <c r="C24" s="142"/>
      <c r="D24" s="141" t="s">
        <v>57</v>
      </c>
      <c r="E24" s="141"/>
      <c r="F24" s="143" t="s">
        <v>58</v>
      </c>
      <c r="G24" s="144"/>
    </row>
    <row r="25" spans="1:7">
      <c r="A25" s="135" t="s">
        <v>59</v>
      </c>
      <c r="B25" s="105"/>
      <c r="C25" s="145"/>
      <c r="D25" s="105" t="s">
        <v>59</v>
      </c>
      <c r="F25" s="146" t="s">
        <v>59</v>
      </c>
      <c r="G25" s="147"/>
    </row>
    <row r="26" spans="1:7" ht="37.5" customHeight="1">
      <c r="A26" s="135" t="s">
        <v>60</v>
      </c>
      <c r="B26" s="148"/>
      <c r="C26" s="145"/>
      <c r="D26" s="105" t="s">
        <v>60</v>
      </c>
      <c r="F26" s="146" t="s">
        <v>60</v>
      </c>
      <c r="G26" s="147"/>
    </row>
    <row r="27" spans="1:7">
      <c r="A27" s="135"/>
      <c r="B27" s="149"/>
      <c r="C27" s="145"/>
      <c r="D27" s="105"/>
      <c r="F27" s="146"/>
      <c r="G27" s="147"/>
    </row>
    <row r="28" spans="1:7">
      <c r="A28" s="135" t="s">
        <v>61</v>
      </c>
      <c r="B28" s="105"/>
      <c r="C28" s="145"/>
      <c r="D28" s="146" t="s">
        <v>62</v>
      </c>
      <c r="E28" s="145"/>
      <c r="F28" s="150" t="s">
        <v>62</v>
      </c>
      <c r="G28" s="147"/>
    </row>
    <row r="29" spans="1:7" ht="69" customHeight="1">
      <c r="A29" s="135"/>
      <c r="B29" s="105"/>
      <c r="C29" s="151"/>
      <c r="D29" s="152"/>
      <c r="E29" s="151"/>
      <c r="F29" s="105"/>
      <c r="G29" s="147"/>
    </row>
    <row r="30" spans="1:7">
      <c r="A30" s="153" t="s">
        <v>10</v>
      </c>
      <c r="B30" s="154"/>
      <c r="C30" s="155">
        <v>21</v>
      </c>
      <c r="D30" s="154" t="s">
        <v>63</v>
      </c>
      <c r="E30" s="156"/>
      <c r="F30" s="279">
        <f>C23-F32</f>
        <v>0</v>
      </c>
      <c r="G30" s="280"/>
    </row>
    <row r="31" spans="1:7">
      <c r="A31" s="153" t="s">
        <v>64</v>
      </c>
      <c r="B31" s="154"/>
      <c r="C31" s="155">
        <f>C30</f>
        <v>21</v>
      </c>
      <c r="D31" s="154" t="s">
        <v>65</v>
      </c>
      <c r="E31" s="156"/>
      <c r="F31" s="279">
        <f>ROUND(PRODUCT(F30,C31/100),0)</f>
        <v>0</v>
      </c>
      <c r="G31" s="280"/>
    </row>
    <row r="32" spans="1:7">
      <c r="A32" s="153" t="s">
        <v>10</v>
      </c>
      <c r="B32" s="154"/>
      <c r="C32" s="155">
        <v>0</v>
      </c>
      <c r="D32" s="154" t="s">
        <v>65</v>
      </c>
      <c r="E32" s="156"/>
      <c r="F32" s="279">
        <v>0</v>
      </c>
      <c r="G32" s="280"/>
    </row>
    <row r="33" spans="1:8">
      <c r="A33" s="153" t="s">
        <v>64</v>
      </c>
      <c r="B33" s="157"/>
      <c r="C33" s="158">
        <f>C32</f>
        <v>0</v>
      </c>
      <c r="D33" s="154" t="s">
        <v>65</v>
      </c>
      <c r="E33" s="131"/>
      <c r="F33" s="279">
        <f>ROUND(PRODUCT(F32,C33/100),0)</f>
        <v>0</v>
      </c>
      <c r="G33" s="280"/>
    </row>
    <row r="34" spans="1:8" s="162" customFormat="1" ht="19.5" customHeight="1" thickBot="1">
      <c r="A34" s="159" t="s">
        <v>66</v>
      </c>
      <c r="B34" s="160"/>
      <c r="C34" s="160"/>
      <c r="D34" s="160"/>
      <c r="E34" s="161"/>
      <c r="F34" s="281">
        <f>ROUND(SUM(F30:F33),0)</f>
        <v>0</v>
      </c>
      <c r="G34" s="282"/>
    </row>
    <row r="36" spans="1:8">
      <c r="A36" s="2" t="s">
        <v>67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>
      <c r="A37" s="2"/>
      <c r="B37" s="283"/>
      <c r="C37" s="283"/>
      <c r="D37" s="283"/>
      <c r="E37" s="283"/>
      <c r="F37" s="283"/>
      <c r="G37" s="283"/>
      <c r="H37" s="1" t="s">
        <v>0</v>
      </c>
    </row>
    <row r="38" spans="1:8" ht="12.75" customHeight="1">
      <c r="A38" s="163"/>
      <c r="B38" s="283"/>
      <c r="C38" s="283"/>
      <c r="D38" s="283"/>
      <c r="E38" s="283"/>
      <c r="F38" s="283"/>
      <c r="G38" s="283"/>
      <c r="H38" s="1" t="s">
        <v>0</v>
      </c>
    </row>
    <row r="39" spans="1:8">
      <c r="A39" s="163"/>
      <c r="B39" s="283"/>
      <c r="C39" s="283"/>
      <c r="D39" s="283"/>
      <c r="E39" s="283"/>
      <c r="F39" s="283"/>
      <c r="G39" s="283"/>
      <c r="H39" s="1" t="s">
        <v>0</v>
      </c>
    </row>
    <row r="40" spans="1:8">
      <c r="A40" s="163"/>
      <c r="B40" s="283"/>
      <c r="C40" s="283"/>
      <c r="D40" s="283"/>
      <c r="E40" s="283"/>
      <c r="F40" s="283"/>
      <c r="G40" s="283"/>
      <c r="H40" s="1" t="s">
        <v>0</v>
      </c>
    </row>
    <row r="41" spans="1:8">
      <c r="A41" s="163"/>
      <c r="B41" s="283"/>
      <c r="C41" s="283"/>
      <c r="D41" s="283"/>
      <c r="E41" s="283"/>
      <c r="F41" s="283"/>
      <c r="G41" s="283"/>
      <c r="H41" s="1" t="s">
        <v>0</v>
      </c>
    </row>
    <row r="42" spans="1:8">
      <c r="A42" s="163"/>
      <c r="B42" s="283"/>
      <c r="C42" s="283"/>
      <c r="D42" s="283"/>
      <c r="E42" s="283"/>
      <c r="F42" s="283"/>
      <c r="G42" s="283"/>
      <c r="H42" s="1" t="s">
        <v>0</v>
      </c>
    </row>
    <row r="43" spans="1:8">
      <c r="A43" s="163"/>
      <c r="B43" s="283"/>
      <c r="C43" s="283"/>
      <c r="D43" s="283"/>
      <c r="E43" s="283"/>
      <c r="F43" s="283"/>
      <c r="G43" s="283"/>
      <c r="H43" s="1" t="s">
        <v>0</v>
      </c>
    </row>
    <row r="44" spans="1:8" ht="12.75" customHeight="1">
      <c r="A44" s="163"/>
      <c r="B44" s="283"/>
      <c r="C44" s="283"/>
      <c r="D44" s="283"/>
      <c r="E44" s="283"/>
      <c r="F44" s="283"/>
      <c r="G44" s="283"/>
      <c r="H44" s="1" t="s">
        <v>0</v>
      </c>
    </row>
    <row r="45" spans="1:8" ht="12.75" customHeight="1">
      <c r="A45" s="163"/>
      <c r="B45" s="283"/>
      <c r="C45" s="283"/>
      <c r="D45" s="283"/>
      <c r="E45" s="283"/>
      <c r="F45" s="283"/>
      <c r="G45" s="283"/>
      <c r="H45" s="1" t="s">
        <v>0</v>
      </c>
    </row>
    <row r="46" spans="1:8">
      <c r="B46" s="278"/>
      <c r="C46" s="278"/>
      <c r="D46" s="278"/>
      <c r="E46" s="278"/>
      <c r="F46" s="278"/>
      <c r="G46" s="278"/>
    </row>
    <row r="47" spans="1:8">
      <c r="B47" s="278"/>
      <c r="C47" s="278"/>
      <c r="D47" s="278"/>
      <c r="E47" s="278"/>
      <c r="F47" s="278"/>
      <c r="G47" s="278"/>
    </row>
    <row r="48" spans="1:8">
      <c r="B48" s="278"/>
      <c r="C48" s="278"/>
      <c r="D48" s="278"/>
      <c r="E48" s="278"/>
      <c r="F48" s="278"/>
      <c r="G48" s="278"/>
    </row>
    <row r="49" spans="2:7">
      <c r="B49" s="278"/>
      <c r="C49" s="278"/>
      <c r="D49" s="278"/>
      <c r="E49" s="278"/>
      <c r="F49" s="278"/>
      <c r="G49" s="278"/>
    </row>
    <row r="50" spans="2:7">
      <c r="B50" s="278"/>
      <c r="C50" s="278"/>
      <c r="D50" s="278"/>
      <c r="E50" s="278"/>
      <c r="F50" s="278"/>
      <c r="G50" s="278"/>
    </row>
    <row r="51" spans="2:7">
      <c r="B51" s="278"/>
      <c r="C51" s="278"/>
      <c r="D51" s="278"/>
      <c r="E51" s="278"/>
      <c r="F51" s="278"/>
      <c r="G51" s="278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34"/>
  <dimension ref="A1:I64"/>
  <sheetViews>
    <sheetView workbookViewId="0">
      <selection activeCell="A14" sqref="A14:IV18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89" t="s">
        <v>1</v>
      </c>
      <c r="B1" s="290"/>
      <c r="C1" s="164" t="s">
        <v>93</v>
      </c>
      <c r="D1" s="165"/>
      <c r="E1" s="166"/>
      <c r="F1" s="165"/>
      <c r="G1" s="167" t="s">
        <v>68</v>
      </c>
      <c r="H1" s="168" t="s">
        <v>141</v>
      </c>
      <c r="I1" s="169"/>
    </row>
    <row r="2" spans="1:9" ht="13.5" thickBot="1">
      <c r="A2" s="291" t="s">
        <v>69</v>
      </c>
      <c r="B2" s="292"/>
      <c r="C2" s="170" t="s">
        <v>140</v>
      </c>
      <c r="D2" s="171"/>
      <c r="E2" s="172"/>
      <c r="F2" s="171"/>
      <c r="G2" s="293" t="s">
        <v>142</v>
      </c>
      <c r="H2" s="294"/>
      <c r="I2" s="295"/>
    </row>
    <row r="3" spans="1:9" ht="13.5" thickTop="1">
      <c r="F3" s="105"/>
    </row>
    <row r="4" spans="1:9" ht="19.5" customHeight="1">
      <c r="A4" s="173" t="s">
        <v>70</v>
      </c>
      <c r="B4" s="174"/>
      <c r="C4" s="174"/>
      <c r="D4" s="174"/>
      <c r="E4" s="175"/>
      <c r="F4" s="174"/>
      <c r="G4" s="174"/>
      <c r="H4" s="174"/>
      <c r="I4" s="174"/>
    </row>
    <row r="5" spans="1:9" ht="13.5" thickBot="1"/>
    <row r="6" spans="1:9" s="105" customFormat="1" ht="13.5" thickBot="1">
      <c r="A6" s="176"/>
      <c r="B6" s="177" t="s">
        <v>71</v>
      </c>
      <c r="C6" s="177"/>
      <c r="D6" s="178"/>
      <c r="E6" s="179" t="s">
        <v>19</v>
      </c>
      <c r="F6" s="180" t="s">
        <v>20</v>
      </c>
      <c r="G6" s="180" t="s">
        <v>21</v>
      </c>
      <c r="H6" s="180" t="s">
        <v>22</v>
      </c>
      <c r="I6" s="181" t="s">
        <v>23</v>
      </c>
    </row>
    <row r="7" spans="1:9" s="105" customFormat="1">
      <c r="A7" s="253" t="str">
        <f>'SO1 SO1_E1_1 Pol'!B7</f>
        <v>97</v>
      </c>
      <c r="B7" s="59" t="str">
        <f>'SO1 SO1_E1_1 Pol'!C7</f>
        <v>Prorážení otvorů</v>
      </c>
      <c r="D7" s="182"/>
      <c r="E7" s="254">
        <f>'SO1 SO1_E1_1 Pol'!BA43</f>
        <v>0</v>
      </c>
      <c r="F7" s="255">
        <f>'SO1 SO1_E1_1 Pol'!BB43</f>
        <v>0</v>
      </c>
      <c r="G7" s="255">
        <f>'SO1 SO1_E1_1 Pol'!BC43</f>
        <v>0</v>
      </c>
      <c r="H7" s="255">
        <f>'SO1 SO1_E1_1 Pol'!BD43</f>
        <v>0</v>
      </c>
      <c r="I7" s="256">
        <f>'SO1 SO1_E1_1 Pol'!BE43</f>
        <v>0</v>
      </c>
    </row>
    <row r="8" spans="1:9" s="105" customFormat="1">
      <c r="A8" s="253" t="str">
        <f>'SO1 SO1_E1_1 Pol'!B44</f>
        <v>M21</v>
      </c>
      <c r="B8" s="59" t="str">
        <f>'SO1 SO1_E1_1 Pol'!C44</f>
        <v>Elektromontáže</v>
      </c>
      <c r="D8" s="182"/>
      <c r="E8" s="254">
        <f>'SO1 SO1_E1_1 Pol'!BA248</f>
        <v>0</v>
      </c>
      <c r="F8" s="255">
        <f>'SO1 SO1_E1_1 Pol'!BB248</f>
        <v>0</v>
      </c>
      <c r="G8" s="255">
        <f>'SO1 SO1_E1_1 Pol'!BC248</f>
        <v>0</v>
      </c>
      <c r="H8" s="255">
        <f>'SO1 SO1_E1_1 Pol'!BD248</f>
        <v>0</v>
      </c>
      <c r="I8" s="256">
        <f>'SO1 SO1_E1_1 Pol'!BE248</f>
        <v>0</v>
      </c>
    </row>
    <row r="9" spans="1:9" s="105" customFormat="1">
      <c r="A9" s="253" t="str">
        <f>'SO1 SO1_E1_1 Pol'!B249</f>
        <v>M212</v>
      </c>
      <c r="B9" s="59" t="str">
        <f>'SO1 SO1_E1_1 Pol'!C249</f>
        <v>Elektromontáže - materiál</v>
      </c>
      <c r="D9" s="182"/>
      <c r="E9" s="254">
        <f>'SO1 SO1_E1_1 Pol'!BA448</f>
        <v>0</v>
      </c>
      <c r="F9" s="255">
        <f>'SO1 SO1_E1_1 Pol'!BB448</f>
        <v>0</v>
      </c>
      <c r="G9" s="255">
        <f>'SO1 SO1_E1_1 Pol'!BC448</f>
        <v>0</v>
      </c>
      <c r="H9" s="255">
        <f>'SO1 SO1_E1_1 Pol'!BD448</f>
        <v>0</v>
      </c>
      <c r="I9" s="256">
        <f>'SO1 SO1_E1_1 Pol'!BE448</f>
        <v>0</v>
      </c>
    </row>
    <row r="10" spans="1:9" s="105" customFormat="1">
      <c r="A10" s="253" t="str">
        <f>'SO1 SO1_E1_1 Pol'!B449</f>
        <v>M213</v>
      </c>
      <c r="B10" s="59" t="str">
        <f>'SO1 SO1_E1_1 Pol'!C449</f>
        <v>Elektromontáže - dodávky zařízení</v>
      </c>
      <c r="D10" s="182"/>
      <c r="E10" s="254">
        <f>'SO1 SO1_E1_1 Pol'!BA464</f>
        <v>0</v>
      </c>
      <c r="F10" s="255">
        <f>'SO1 SO1_E1_1 Pol'!BB464</f>
        <v>0</v>
      </c>
      <c r="G10" s="255">
        <f>'SO1 SO1_E1_1 Pol'!BC464</f>
        <v>0</v>
      </c>
      <c r="H10" s="255">
        <f>'SO1 SO1_E1_1 Pol'!BD464</f>
        <v>0</v>
      </c>
      <c r="I10" s="256">
        <f>'SO1 SO1_E1_1 Pol'!BE464</f>
        <v>0</v>
      </c>
    </row>
    <row r="11" spans="1:9" s="105" customFormat="1" ht="13.5" thickBot="1">
      <c r="A11" s="253" t="str">
        <f>'SO1 SO1_E1_1 Pol'!B465</f>
        <v>M22</v>
      </c>
      <c r="B11" s="59" t="str">
        <f>'SO1 SO1_E1_1 Pol'!C465</f>
        <v>Montáž sdělovací a zabezp. techniky</v>
      </c>
      <c r="D11" s="182"/>
      <c r="E11" s="254">
        <f>'SO1 SO1_E1_1 Pol'!BA471</f>
        <v>0</v>
      </c>
      <c r="F11" s="255">
        <f>'SO1 SO1_E1_1 Pol'!BB471</f>
        <v>0</v>
      </c>
      <c r="G11" s="255">
        <f>'SO1 SO1_E1_1 Pol'!BC471</f>
        <v>0</v>
      </c>
      <c r="H11" s="255">
        <f>'SO1 SO1_E1_1 Pol'!BD471</f>
        <v>0</v>
      </c>
      <c r="I11" s="256">
        <f>'SO1 SO1_E1_1 Pol'!BE471</f>
        <v>0</v>
      </c>
    </row>
    <row r="12" spans="1:9" s="12" customFormat="1" ht="13.5" thickBot="1">
      <c r="A12" s="183"/>
      <c r="B12" s="184" t="s">
        <v>72</v>
      </c>
      <c r="C12" s="184"/>
      <c r="D12" s="185"/>
      <c r="E12" s="186">
        <f>SUM(E7:E11)</f>
        <v>0</v>
      </c>
      <c r="F12" s="187">
        <f>SUM(F7:F11)</f>
        <v>0</v>
      </c>
      <c r="G12" s="187">
        <f>SUM(G7:G11)</f>
        <v>0</v>
      </c>
      <c r="H12" s="187">
        <f>SUM(H7:H11)</f>
        <v>0</v>
      </c>
      <c r="I12" s="188">
        <f>SUM(I7:I11)</f>
        <v>0</v>
      </c>
    </row>
    <row r="13" spans="1:9">
      <c r="A13" s="105"/>
      <c r="B13" s="105"/>
      <c r="C13" s="105"/>
      <c r="D13" s="105"/>
      <c r="E13" s="105"/>
      <c r="F13" s="105"/>
      <c r="G13" s="105"/>
      <c r="H13" s="105"/>
      <c r="I13" s="105"/>
    </row>
    <row r="15" spans="1:9">
      <c r="B15" s="12"/>
      <c r="F15" s="189"/>
      <c r="G15" s="190"/>
      <c r="H15" s="190"/>
      <c r="I15" s="43"/>
    </row>
    <row r="16" spans="1:9">
      <c r="F16" s="189"/>
      <c r="G16" s="190"/>
      <c r="H16" s="190"/>
      <c r="I16" s="43"/>
    </row>
    <row r="17" spans="6:9">
      <c r="F17" s="189"/>
      <c r="G17" s="190"/>
      <c r="H17" s="190"/>
      <c r="I17" s="43"/>
    </row>
    <row r="18" spans="6:9">
      <c r="F18" s="189"/>
      <c r="G18" s="190"/>
      <c r="H18" s="190"/>
      <c r="I18" s="43"/>
    </row>
    <row r="19" spans="6:9">
      <c r="F19" s="189"/>
      <c r="G19" s="190"/>
      <c r="H19" s="190"/>
      <c r="I19" s="43"/>
    </row>
    <row r="20" spans="6:9">
      <c r="F20" s="189"/>
      <c r="G20" s="190"/>
      <c r="H20" s="190"/>
      <c r="I20" s="43"/>
    </row>
    <row r="21" spans="6:9">
      <c r="F21" s="189"/>
      <c r="G21" s="190"/>
      <c r="H21" s="190"/>
      <c r="I21" s="43"/>
    </row>
    <row r="22" spans="6:9">
      <c r="F22" s="189"/>
      <c r="G22" s="190"/>
      <c r="H22" s="190"/>
      <c r="I22" s="43"/>
    </row>
    <row r="23" spans="6:9">
      <c r="F23" s="189"/>
      <c r="G23" s="190"/>
      <c r="H23" s="190"/>
      <c r="I23" s="43"/>
    </row>
    <row r="24" spans="6:9">
      <c r="F24" s="189"/>
      <c r="G24" s="190"/>
      <c r="H24" s="190"/>
      <c r="I24" s="43"/>
    </row>
    <row r="25" spans="6:9">
      <c r="F25" s="189"/>
      <c r="G25" s="190"/>
      <c r="H25" s="190"/>
      <c r="I25" s="43"/>
    </row>
    <row r="26" spans="6:9">
      <c r="F26" s="189"/>
      <c r="G26" s="190"/>
      <c r="H26" s="190"/>
      <c r="I26" s="43"/>
    </row>
    <row r="27" spans="6:9">
      <c r="F27" s="189"/>
      <c r="G27" s="190"/>
      <c r="H27" s="190"/>
      <c r="I27" s="43"/>
    </row>
    <row r="28" spans="6:9">
      <c r="F28" s="189"/>
      <c r="G28" s="190"/>
      <c r="H28" s="190"/>
      <c r="I28" s="43"/>
    </row>
    <row r="29" spans="6:9">
      <c r="F29" s="189"/>
      <c r="G29" s="190"/>
      <c r="H29" s="190"/>
      <c r="I29" s="43"/>
    </row>
    <row r="30" spans="6:9">
      <c r="F30" s="189"/>
      <c r="G30" s="190"/>
      <c r="H30" s="190"/>
      <c r="I30" s="43"/>
    </row>
    <row r="31" spans="6:9">
      <c r="F31" s="189"/>
      <c r="G31" s="190"/>
      <c r="H31" s="190"/>
      <c r="I31" s="43"/>
    </row>
    <row r="32" spans="6:9">
      <c r="F32" s="189"/>
      <c r="G32" s="190"/>
      <c r="H32" s="190"/>
      <c r="I32" s="43"/>
    </row>
    <row r="33" spans="6:9">
      <c r="F33" s="189"/>
      <c r="G33" s="190"/>
      <c r="H33" s="190"/>
      <c r="I33" s="43"/>
    </row>
    <row r="34" spans="6:9">
      <c r="F34" s="189"/>
      <c r="G34" s="190"/>
      <c r="H34" s="190"/>
      <c r="I34" s="43"/>
    </row>
    <row r="35" spans="6:9">
      <c r="F35" s="189"/>
      <c r="G35" s="190"/>
      <c r="H35" s="190"/>
      <c r="I35" s="43"/>
    </row>
    <row r="36" spans="6:9">
      <c r="F36" s="189"/>
      <c r="G36" s="190"/>
      <c r="H36" s="190"/>
      <c r="I36" s="43"/>
    </row>
    <row r="37" spans="6:9">
      <c r="F37" s="189"/>
      <c r="G37" s="190"/>
      <c r="H37" s="190"/>
      <c r="I37" s="43"/>
    </row>
    <row r="38" spans="6:9">
      <c r="F38" s="189"/>
      <c r="G38" s="190"/>
      <c r="H38" s="190"/>
      <c r="I38" s="43"/>
    </row>
    <row r="39" spans="6:9">
      <c r="F39" s="189"/>
      <c r="G39" s="190"/>
      <c r="H39" s="190"/>
      <c r="I39" s="43"/>
    </row>
    <row r="40" spans="6:9">
      <c r="F40" s="189"/>
      <c r="G40" s="190"/>
      <c r="H40" s="190"/>
      <c r="I40" s="43"/>
    </row>
    <row r="41" spans="6:9">
      <c r="F41" s="189"/>
      <c r="G41" s="190"/>
      <c r="H41" s="190"/>
      <c r="I41" s="43"/>
    </row>
    <row r="42" spans="6:9">
      <c r="F42" s="189"/>
      <c r="G42" s="190"/>
      <c r="H42" s="190"/>
      <c r="I42" s="43"/>
    </row>
    <row r="43" spans="6:9">
      <c r="F43" s="189"/>
      <c r="G43" s="190"/>
      <c r="H43" s="190"/>
      <c r="I43" s="43"/>
    </row>
    <row r="44" spans="6:9">
      <c r="F44" s="189"/>
      <c r="G44" s="190"/>
      <c r="H44" s="190"/>
      <c r="I44" s="43"/>
    </row>
    <row r="45" spans="6:9">
      <c r="F45" s="189"/>
      <c r="G45" s="190"/>
      <c r="H45" s="190"/>
      <c r="I45" s="43"/>
    </row>
    <row r="46" spans="6:9">
      <c r="F46" s="189"/>
      <c r="G46" s="190"/>
      <c r="H46" s="190"/>
      <c r="I46" s="43"/>
    </row>
    <row r="47" spans="6:9">
      <c r="F47" s="189"/>
      <c r="G47" s="190"/>
      <c r="H47" s="190"/>
      <c r="I47" s="43"/>
    </row>
    <row r="48" spans="6:9">
      <c r="F48" s="189"/>
      <c r="G48" s="190"/>
      <c r="H48" s="190"/>
      <c r="I48" s="43"/>
    </row>
    <row r="49" spans="6:9">
      <c r="F49" s="189"/>
      <c r="G49" s="190"/>
      <c r="H49" s="190"/>
      <c r="I49" s="43"/>
    </row>
    <row r="50" spans="6:9">
      <c r="F50" s="189"/>
      <c r="G50" s="190"/>
      <c r="H50" s="190"/>
      <c r="I50" s="43"/>
    </row>
    <row r="51" spans="6:9">
      <c r="F51" s="189"/>
      <c r="G51" s="190"/>
      <c r="H51" s="190"/>
      <c r="I51" s="43"/>
    </row>
    <row r="52" spans="6:9">
      <c r="F52" s="189"/>
      <c r="G52" s="190"/>
      <c r="H52" s="190"/>
      <c r="I52" s="43"/>
    </row>
    <row r="53" spans="6:9">
      <c r="F53" s="189"/>
      <c r="G53" s="190"/>
      <c r="H53" s="190"/>
      <c r="I53" s="43"/>
    </row>
    <row r="54" spans="6:9">
      <c r="F54" s="189"/>
      <c r="G54" s="190"/>
      <c r="H54" s="190"/>
      <c r="I54" s="43"/>
    </row>
    <row r="55" spans="6:9">
      <c r="F55" s="189"/>
      <c r="G55" s="190"/>
      <c r="H55" s="190"/>
      <c r="I55" s="43"/>
    </row>
    <row r="56" spans="6:9">
      <c r="F56" s="189"/>
      <c r="G56" s="190"/>
      <c r="H56" s="190"/>
      <c r="I56" s="43"/>
    </row>
    <row r="57" spans="6:9">
      <c r="F57" s="189"/>
      <c r="G57" s="190"/>
      <c r="H57" s="190"/>
      <c r="I57" s="43"/>
    </row>
    <row r="58" spans="6:9">
      <c r="F58" s="189"/>
      <c r="G58" s="190"/>
      <c r="H58" s="190"/>
      <c r="I58" s="43"/>
    </row>
    <row r="59" spans="6:9">
      <c r="F59" s="189"/>
      <c r="G59" s="190"/>
      <c r="H59" s="190"/>
      <c r="I59" s="43"/>
    </row>
    <row r="60" spans="6:9">
      <c r="F60" s="189"/>
      <c r="G60" s="190"/>
      <c r="H60" s="190"/>
      <c r="I60" s="43"/>
    </row>
    <row r="61" spans="6:9">
      <c r="F61" s="189"/>
      <c r="G61" s="190"/>
      <c r="H61" s="190"/>
      <c r="I61" s="43"/>
    </row>
    <row r="62" spans="6:9">
      <c r="F62" s="189"/>
      <c r="G62" s="190"/>
      <c r="H62" s="190"/>
      <c r="I62" s="43"/>
    </row>
    <row r="63" spans="6:9">
      <c r="F63" s="189"/>
      <c r="G63" s="190"/>
      <c r="H63" s="190"/>
      <c r="I63" s="43"/>
    </row>
    <row r="64" spans="6:9">
      <c r="F64" s="189"/>
      <c r="G64" s="190"/>
      <c r="H64" s="190"/>
      <c r="I64" s="43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5"/>
  <dimension ref="A1:CB544"/>
  <sheetViews>
    <sheetView showGridLines="0" showZeros="0" topLeftCell="A109" zoomScaleNormal="100" zoomScaleSheetLayoutView="100" workbookViewId="0">
      <selection activeCell="F468" sqref="F468"/>
    </sheetView>
  </sheetViews>
  <sheetFormatPr defaultRowHeight="12.75"/>
  <cols>
    <col min="1" max="1" width="4.42578125" style="191" customWidth="1"/>
    <col min="2" max="2" width="11.5703125" style="191" customWidth="1"/>
    <col min="3" max="3" width="40.42578125" style="191" customWidth="1"/>
    <col min="4" max="4" width="5.5703125" style="191" customWidth="1"/>
    <col min="5" max="5" width="8.5703125" style="201" customWidth="1"/>
    <col min="6" max="6" width="9.85546875" style="191" customWidth="1"/>
    <col min="7" max="7" width="13.85546875" style="191" customWidth="1"/>
    <col min="8" max="8" width="11.7109375" style="191" hidden="1" customWidth="1"/>
    <col min="9" max="9" width="11.5703125" style="191" hidden="1" customWidth="1"/>
    <col min="10" max="10" width="11" style="191" hidden="1" customWidth="1"/>
    <col min="11" max="11" width="10.42578125" style="191" hidden="1" customWidth="1"/>
    <col min="12" max="12" width="75.42578125" style="191" customWidth="1"/>
    <col min="13" max="13" width="45.28515625" style="191" customWidth="1"/>
    <col min="14" max="16384" width="9.140625" style="191"/>
  </cols>
  <sheetData>
    <row r="1" spans="1:80" ht="15.75">
      <c r="A1" s="296" t="s">
        <v>73</v>
      </c>
      <c r="B1" s="296"/>
      <c r="C1" s="296"/>
      <c r="D1" s="296"/>
      <c r="E1" s="296"/>
      <c r="F1" s="296"/>
      <c r="G1" s="296"/>
    </row>
    <row r="2" spans="1:80" ht="14.25" customHeight="1" thickBot="1">
      <c r="B2" s="192"/>
      <c r="C2" s="193"/>
      <c r="D2" s="193"/>
      <c r="E2" s="194"/>
      <c r="F2" s="193"/>
      <c r="G2" s="193"/>
    </row>
    <row r="3" spans="1:80" ht="13.5" thickTop="1">
      <c r="A3" s="289" t="s">
        <v>1</v>
      </c>
      <c r="B3" s="290"/>
      <c r="C3" s="164" t="s">
        <v>93</v>
      </c>
      <c r="D3" s="195"/>
      <c r="E3" s="196" t="s">
        <v>74</v>
      </c>
      <c r="F3" s="197" t="str">
        <f>'SO1 SO1_E1_1 Rek'!H1</f>
        <v>SO1_E1_1</v>
      </c>
      <c r="G3" s="198"/>
    </row>
    <row r="4" spans="1:80" ht="13.5" thickBot="1">
      <c r="A4" s="297" t="s">
        <v>69</v>
      </c>
      <c r="B4" s="292"/>
      <c r="C4" s="170" t="s">
        <v>140</v>
      </c>
      <c r="D4" s="199"/>
      <c r="E4" s="298" t="str">
        <f>'SO1 SO1_E1_1 Rek'!G2</f>
        <v>Elektroinstalace</v>
      </c>
      <c r="F4" s="299"/>
      <c r="G4" s="300"/>
    </row>
    <row r="5" spans="1:80" ht="13.5" thickTop="1">
      <c r="A5" s="200"/>
      <c r="G5" s="202"/>
    </row>
    <row r="6" spans="1:80" ht="27" customHeight="1">
      <c r="A6" s="203" t="s">
        <v>75</v>
      </c>
      <c r="B6" s="204" t="s">
        <v>76</v>
      </c>
      <c r="C6" s="204" t="s">
        <v>77</v>
      </c>
      <c r="D6" s="204" t="s">
        <v>78</v>
      </c>
      <c r="E6" s="205" t="s">
        <v>79</v>
      </c>
      <c r="F6" s="204" t="s">
        <v>80</v>
      </c>
      <c r="G6" s="206" t="s">
        <v>81</v>
      </c>
      <c r="H6" s="207" t="s">
        <v>82</v>
      </c>
      <c r="I6" s="207" t="s">
        <v>83</v>
      </c>
      <c r="J6" s="207" t="s">
        <v>84</v>
      </c>
      <c r="K6" s="207" t="s">
        <v>85</v>
      </c>
    </row>
    <row r="7" spans="1:80">
      <c r="A7" s="208" t="s">
        <v>86</v>
      </c>
      <c r="B7" s="209" t="s">
        <v>143</v>
      </c>
      <c r="C7" s="210" t="s">
        <v>144</v>
      </c>
      <c r="D7" s="211"/>
      <c r="E7" s="212"/>
      <c r="F7" s="212"/>
      <c r="G7" s="213"/>
      <c r="H7" s="214"/>
      <c r="I7" s="215"/>
      <c r="J7" s="216"/>
      <c r="K7" s="217"/>
      <c r="O7" s="218">
        <v>1</v>
      </c>
    </row>
    <row r="8" spans="1:80">
      <c r="A8" s="219">
        <v>1</v>
      </c>
      <c r="B8" s="220" t="s">
        <v>146</v>
      </c>
      <c r="C8" s="221" t="s">
        <v>147</v>
      </c>
      <c r="D8" s="222" t="s">
        <v>135</v>
      </c>
      <c r="E8" s="223">
        <v>12</v>
      </c>
      <c r="F8" s="223"/>
      <c r="G8" s="224">
        <f>E8*F8</f>
        <v>0</v>
      </c>
      <c r="H8" s="225">
        <v>0</v>
      </c>
      <c r="I8" s="226">
        <f>E8*H8</f>
        <v>0</v>
      </c>
      <c r="J8" s="225">
        <v>-1E-3</v>
      </c>
      <c r="K8" s="226">
        <f>E8*J8</f>
        <v>-1.2E-2</v>
      </c>
      <c r="O8" s="218">
        <v>2</v>
      </c>
      <c r="AA8" s="191">
        <v>1</v>
      </c>
      <c r="AB8" s="191">
        <v>1</v>
      </c>
      <c r="AC8" s="191">
        <v>1</v>
      </c>
      <c r="AZ8" s="191">
        <v>1</v>
      </c>
      <c r="BA8" s="191">
        <f>IF(AZ8=1,G8,0)</f>
        <v>0</v>
      </c>
      <c r="BB8" s="191">
        <f>IF(AZ8=2,G8,0)</f>
        <v>0</v>
      </c>
      <c r="BC8" s="191">
        <f>IF(AZ8=3,G8,0)</f>
        <v>0</v>
      </c>
      <c r="BD8" s="191">
        <f>IF(AZ8=4,G8,0)</f>
        <v>0</v>
      </c>
      <c r="BE8" s="191">
        <f>IF(AZ8=5,G8,0)</f>
        <v>0</v>
      </c>
      <c r="CA8" s="218">
        <v>1</v>
      </c>
      <c r="CB8" s="218">
        <v>1</v>
      </c>
    </row>
    <row r="9" spans="1:80">
      <c r="A9" s="227"/>
      <c r="B9" s="231"/>
      <c r="C9" s="301" t="s">
        <v>148</v>
      </c>
      <c r="D9" s="302"/>
      <c r="E9" s="232">
        <v>10</v>
      </c>
      <c r="F9" s="233"/>
      <c r="G9" s="234"/>
      <c r="H9" s="235"/>
      <c r="I9" s="229"/>
      <c r="J9" s="236"/>
      <c r="K9" s="229"/>
      <c r="M9" s="230" t="s">
        <v>148</v>
      </c>
      <c r="O9" s="218"/>
    </row>
    <row r="10" spans="1:80">
      <c r="A10" s="227"/>
      <c r="B10" s="231"/>
      <c r="C10" s="301" t="s">
        <v>149</v>
      </c>
      <c r="D10" s="302"/>
      <c r="E10" s="232">
        <v>2</v>
      </c>
      <c r="F10" s="233"/>
      <c r="G10" s="234"/>
      <c r="H10" s="235"/>
      <c r="I10" s="229"/>
      <c r="J10" s="236"/>
      <c r="K10" s="229"/>
      <c r="M10" s="230" t="s">
        <v>149</v>
      </c>
      <c r="O10" s="218"/>
    </row>
    <row r="11" spans="1:80">
      <c r="A11" s="219">
        <v>2</v>
      </c>
      <c r="B11" s="220" t="s">
        <v>150</v>
      </c>
      <c r="C11" s="221" t="s">
        <v>151</v>
      </c>
      <c r="D11" s="222" t="s">
        <v>135</v>
      </c>
      <c r="E11" s="223">
        <v>14</v>
      </c>
      <c r="F11" s="223"/>
      <c r="G11" s="224">
        <f>E11*F11</f>
        <v>0</v>
      </c>
      <c r="H11" s="225">
        <v>6.7000000000000002E-4</v>
      </c>
      <c r="I11" s="226">
        <f>E11*H11</f>
        <v>9.3799999999999994E-3</v>
      </c>
      <c r="J11" s="225">
        <v>-2E-3</v>
      </c>
      <c r="K11" s="226">
        <f>E11*J11</f>
        <v>-2.8000000000000001E-2</v>
      </c>
      <c r="O11" s="218">
        <v>2</v>
      </c>
      <c r="AA11" s="191">
        <v>1</v>
      </c>
      <c r="AB11" s="191">
        <v>1</v>
      </c>
      <c r="AC11" s="191">
        <v>1</v>
      </c>
      <c r="AZ11" s="191">
        <v>1</v>
      </c>
      <c r="BA11" s="191">
        <f>IF(AZ11=1,G11,0)</f>
        <v>0</v>
      </c>
      <c r="BB11" s="191">
        <f>IF(AZ11=2,G11,0)</f>
        <v>0</v>
      </c>
      <c r="BC11" s="191">
        <f>IF(AZ11=3,G11,0)</f>
        <v>0</v>
      </c>
      <c r="BD11" s="191">
        <f>IF(AZ11=4,G11,0)</f>
        <v>0</v>
      </c>
      <c r="BE11" s="191">
        <f>IF(AZ11=5,G11,0)</f>
        <v>0</v>
      </c>
      <c r="CA11" s="218">
        <v>1</v>
      </c>
      <c r="CB11" s="218">
        <v>1</v>
      </c>
    </row>
    <row r="12" spans="1:80">
      <c r="A12" s="227"/>
      <c r="B12" s="231"/>
      <c r="C12" s="301" t="s">
        <v>152</v>
      </c>
      <c r="D12" s="302"/>
      <c r="E12" s="232">
        <v>3</v>
      </c>
      <c r="F12" s="233"/>
      <c r="G12" s="234"/>
      <c r="H12" s="235"/>
      <c r="I12" s="229"/>
      <c r="J12" s="236"/>
      <c r="K12" s="229"/>
      <c r="M12" s="230" t="s">
        <v>152</v>
      </c>
      <c r="O12" s="218"/>
    </row>
    <row r="13" spans="1:80">
      <c r="A13" s="227"/>
      <c r="B13" s="231"/>
      <c r="C13" s="301" t="s">
        <v>153</v>
      </c>
      <c r="D13" s="302"/>
      <c r="E13" s="232">
        <v>5</v>
      </c>
      <c r="F13" s="233"/>
      <c r="G13" s="234"/>
      <c r="H13" s="235"/>
      <c r="I13" s="229"/>
      <c r="J13" s="236"/>
      <c r="K13" s="229"/>
      <c r="M13" s="230" t="s">
        <v>153</v>
      </c>
      <c r="O13" s="218"/>
    </row>
    <row r="14" spans="1:80">
      <c r="A14" s="227"/>
      <c r="B14" s="231"/>
      <c r="C14" s="301" t="s">
        <v>154</v>
      </c>
      <c r="D14" s="302"/>
      <c r="E14" s="232">
        <v>6</v>
      </c>
      <c r="F14" s="233"/>
      <c r="G14" s="234"/>
      <c r="H14" s="235"/>
      <c r="I14" s="229"/>
      <c r="J14" s="236"/>
      <c r="K14" s="229"/>
      <c r="M14" s="230" t="s">
        <v>154</v>
      </c>
      <c r="O14" s="218"/>
    </row>
    <row r="15" spans="1:80">
      <c r="A15" s="219">
        <v>3</v>
      </c>
      <c r="B15" s="220" t="s">
        <v>155</v>
      </c>
      <c r="C15" s="221" t="s">
        <v>156</v>
      </c>
      <c r="D15" s="222" t="s">
        <v>135</v>
      </c>
      <c r="E15" s="223">
        <v>16</v>
      </c>
      <c r="F15" s="223"/>
      <c r="G15" s="224">
        <f>E15*F15</f>
        <v>0</v>
      </c>
      <c r="H15" s="225">
        <v>6.7000000000000002E-4</v>
      </c>
      <c r="I15" s="226">
        <f>E15*H15</f>
        <v>1.072E-2</v>
      </c>
      <c r="J15" s="225">
        <v>-3.0000000000000001E-3</v>
      </c>
      <c r="K15" s="226">
        <f>E15*J15</f>
        <v>-4.8000000000000001E-2</v>
      </c>
      <c r="O15" s="218">
        <v>2</v>
      </c>
      <c r="AA15" s="191">
        <v>1</v>
      </c>
      <c r="AB15" s="191">
        <v>1</v>
      </c>
      <c r="AC15" s="191">
        <v>1</v>
      </c>
      <c r="AZ15" s="191">
        <v>1</v>
      </c>
      <c r="BA15" s="191">
        <f>IF(AZ15=1,G15,0)</f>
        <v>0</v>
      </c>
      <c r="BB15" s="191">
        <f>IF(AZ15=2,G15,0)</f>
        <v>0</v>
      </c>
      <c r="BC15" s="191">
        <f>IF(AZ15=3,G15,0)</f>
        <v>0</v>
      </c>
      <c r="BD15" s="191">
        <f>IF(AZ15=4,G15,0)</f>
        <v>0</v>
      </c>
      <c r="BE15" s="191">
        <f>IF(AZ15=5,G15,0)</f>
        <v>0</v>
      </c>
      <c r="CA15" s="218">
        <v>1</v>
      </c>
      <c r="CB15" s="218">
        <v>1</v>
      </c>
    </row>
    <row r="16" spans="1:80">
      <c r="A16" s="227"/>
      <c r="B16" s="231"/>
      <c r="C16" s="301" t="s">
        <v>157</v>
      </c>
      <c r="D16" s="302"/>
      <c r="E16" s="232">
        <v>2</v>
      </c>
      <c r="F16" s="233"/>
      <c r="G16" s="234"/>
      <c r="H16" s="235"/>
      <c r="I16" s="229"/>
      <c r="J16" s="236"/>
      <c r="K16" s="229"/>
      <c r="M16" s="230" t="s">
        <v>157</v>
      </c>
      <c r="O16" s="218"/>
    </row>
    <row r="17" spans="1:80">
      <c r="A17" s="227"/>
      <c r="B17" s="231"/>
      <c r="C17" s="301" t="s">
        <v>158</v>
      </c>
      <c r="D17" s="302"/>
      <c r="E17" s="232">
        <v>12</v>
      </c>
      <c r="F17" s="233"/>
      <c r="G17" s="234"/>
      <c r="H17" s="235"/>
      <c r="I17" s="229"/>
      <c r="J17" s="236"/>
      <c r="K17" s="229"/>
      <c r="M17" s="230" t="s">
        <v>158</v>
      </c>
      <c r="O17" s="218"/>
    </row>
    <row r="18" spans="1:80">
      <c r="A18" s="227"/>
      <c r="B18" s="231"/>
      <c r="C18" s="301" t="s">
        <v>149</v>
      </c>
      <c r="D18" s="302"/>
      <c r="E18" s="232">
        <v>2</v>
      </c>
      <c r="F18" s="233"/>
      <c r="G18" s="234"/>
      <c r="H18" s="235"/>
      <c r="I18" s="229"/>
      <c r="J18" s="236"/>
      <c r="K18" s="229"/>
      <c r="M18" s="230" t="s">
        <v>149</v>
      </c>
      <c r="O18" s="218"/>
    </row>
    <row r="19" spans="1:80">
      <c r="A19" s="219">
        <v>4</v>
      </c>
      <c r="B19" s="220" t="s">
        <v>159</v>
      </c>
      <c r="C19" s="221" t="s">
        <v>160</v>
      </c>
      <c r="D19" s="222" t="s">
        <v>135</v>
      </c>
      <c r="E19" s="223">
        <v>2.5</v>
      </c>
      <c r="F19" s="223"/>
      <c r="G19" s="224">
        <f>E19*F19</f>
        <v>0</v>
      </c>
      <c r="H19" s="225">
        <v>9.1E-4</v>
      </c>
      <c r="I19" s="226">
        <f>E19*H19</f>
        <v>2.2750000000000001E-3</v>
      </c>
      <c r="J19" s="225">
        <v>-0.124</v>
      </c>
      <c r="K19" s="226">
        <f>E19*J19</f>
        <v>-0.31</v>
      </c>
      <c r="O19" s="218">
        <v>2</v>
      </c>
      <c r="AA19" s="191">
        <v>1</v>
      </c>
      <c r="AB19" s="191">
        <v>1</v>
      </c>
      <c r="AC19" s="191">
        <v>1</v>
      </c>
      <c r="AZ19" s="191">
        <v>1</v>
      </c>
      <c r="BA19" s="191">
        <f>IF(AZ19=1,G19,0)</f>
        <v>0</v>
      </c>
      <c r="BB19" s="191">
        <f>IF(AZ19=2,G19,0)</f>
        <v>0</v>
      </c>
      <c r="BC19" s="191">
        <f>IF(AZ19=3,G19,0)</f>
        <v>0</v>
      </c>
      <c r="BD19" s="191">
        <f>IF(AZ19=4,G19,0)</f>
        <v>0</v>
      </c>
      <c r="BE19" s="191">
        <f>IF(AZ19=5,G19,0)</f>
        <v>0</v>
      </c>
      <c r="CA19" s="218">
        <v>1</v>
      </c>
      <c r="CB19" s="218">
        <v>1</v>
      </c>
    </row>
    <row r="20" spans="1:80">
      <c r="A20" s="227"/>
      <c r="B20" s="231"/>
      <c r="C20" s="301" t="s">
        <v>161</v>
      </c>
      <c r="D20" s="302"/>
      <c r="E20" s="232">
        <v>1</v>
      </c>
      <c r="F20" s="233"/>
      <c r="G20" s="234"/>
      <c r="H20" s="235"/>
      <c r="I20" s="229"/>
      <c r="J20" s="236"/>
      <c r="K20" s="229"/>
      <c r="M20" s="230" t="s">
        <v>161</v>
      </c>
      <c r="O20" s="218"/>
    </row>
    <row r="21" spans="1:80">
      <c r="A21" s="227"/>
      <c r="B21" s="231"/>
      <c r="C21" s="301" t="s">
        <v>162</v>
      </c>
      <c r="D21" s="302"/>
      <c r="E21" s="232">
        <v>1.5</v>
      </c>
      <c r="F21" s="233"/>
      <c r="G21" s="234"/>
      <c r="H21" s="235"/>
      <c r="I21" s="229"/>
      <c r="J21" s="236"/>
      <c r="K21" s="229"/>
      <c r="M21" s="230" t="s">
        <v>162</v>
      </c>
      <c r="O21" s="218"/>
    </row>
    <row r="22" spans="1:80">
      <c r="A22" s="219">
        <v>5</v>
      </c>
      <c r="B22" s="220" t="s">
        <v>163</v>
      </c>
      <c r="C22" s="221" t="s">
        <v>164</v>
      </c>
      <c r="D22" s="222" t="s">
        <v>165</v>
      </c>
      <c r="E22" s="223">
        <v>0.32</v>
      </c>
      <c r="F22" s="223"/>
      <c r="G22" s="224">
        <f>E22*F22</f>
        <v>0</v>
      </c>
      <c r="H22" s="225">
        <v>1.39E-3</v>
      </c>
      <c r="I22" s="226">
        <f>E22*H22</f>
        <v>4.4479999999999997E-4</v>
      </c>
      <c r="J22" s="225">
        <v>-1.8</v>
      </c>
      <c r="K22" s="226">
        <f>E22*J22</f>
        <v>-0.57600000000000007</v>
      </c>
      <c r="O22" s="218">
        <v>2</v>
      </c>
      <c r="AA22" s="191">
        <v>1</v>
      </c>
      <c r="AB22" s="191">
        <v>1</v>
      </c>
      <c r="AC22" s="191">
        <v>1</v>
      </c>
      <c r="AZ22" s="191">
        <v>1</v>
      </c>
      <c r="BA22" s="191">
        <f>IF(AZ22=1,G22,0)</f>
        <v>0</v>
      </c>
      <c r="BB22" s="191">
        <f>IF(AZ22=2,G22,0)</f>
        <v>0</v>
      </c>
      <c r="BC22" s="191">
        <f>IF(AZ22=3,G22,0)</f>
        <v>0</v>
      </c>
      <c r="BD22" s="191">
        <f>IF(AZ22=4,G22,0)</f>
        <v>0</v>
      </c>
      <c r="BE22" s="191">
        <f>IF(AZ22=5,G22,0)</f>
        <v>0</v>
      </c>
      <c r="CA22" s="218">
        <v>1</v>
      </c>
      <c r="CB22" s="218">
        <v>1</v>
      </c>
    </row>
    <row r="23" spans="1:80">
      <c r="A23" s="227"/>
      <c r="B23" s="231"/>
      <c r="C23" s="301" t="s">
        <v>166</v>
      </c>
      <c r="D23" s="302"/>
      <c r="E23" s="232">
        <v>0.32</v>
      </c>
      <c r="F23" s="233"/>
      <c r="G23" s="234"/>
      <c r="H23" s="235"/>
      <c r="I23" s="229"/>
      <c r="J23" s="236"/>
      <c r="K23" s="229"/>
      <c r="M23" s="230" t="s">
        <v>166</v>
      </c>
      <c r="O23" s="218"/>
    </row>
    <row r="24" spans="1:80">
      <c r="A24" s="219">
        <v>6</v>
      </c>
      <c r="B24" s="220" t="s">
        <v>167</v>
      </c>
      <c r="C24" s="221" t="s">
        <v>168</v>
      </c>
      <c r="D24" s="222" t="s">
        <v>135</v>
      </c>
      <c r="E24" s="223">
        <v>180</v>
      </c>
      <c r="F24" s="223"/>
      <c r="G24" s="224">
        <f>E24*F24</f>
        <v>0</v>
      </c>
      <c r="H24" s="225">
        <v>8.0000000000000007E-5</v>
      </c>
      <c r="I24" s="226">
        <f>E24*H24</f>
        <v>1.4400000000000001E-2</v>
      </c>
      <c r="J24" s="225">
        <v>-1E-3</v>
      </c>
      <c r="K24" s="226">
        <f>E24*J24</f>
        <v>-0.18</v>
      </c>
      <c r="O24" s="218">
        <v>2</v>
      </c>
      <c r="AA24" s="191">
        <v>1</v>
      </c>
      <c r="AB24" s="191">
        <v>1</v>
      </c>
      <c r="AC24" s="191">
        <v>1</v>
      </c>
      <c r="AZ24" s="191">
        <v>1</v>
      </c>
      <c r="BA24" s="191">
        <f>IF(AZ24=1,G24,0)</f>
        <v>0</v>
      </c>
      <c r="BB24" s="191">
        <f>IF(AZ24=2,G24,0)</f>
        <v>0</v>
      </c>
      <c r="BC24" s="191">
        <f>IF(AZ24=3,G24,0)</f>
        <v>0</v>
      </c>
      <c r="BD24" s="191">
        <f>IF(AZ24=4,G24,0)</f>
        <v>0</v>
      </c>
      <c r="BE24" s="191">
        <f>IF(AZ24=5,G24,0)</f>
        <v>0</v>
      </c>
      <c r="CA24" s="218">
        <v>1</v>
      </c>
      <c r="CB24" s="218">
        <v>1</v>
      </c>
    </row>
    <row r="25" spans="1:80">
      <c r="A25" s="227"/>
      <c r="B25" s="231"/>
      <c r="C25" s="301" t="s">
        <v>157</v>
      </c>
      <c r="D25" s="302"/>
      <c r="E25" s="232">
        <v>2</v>
      </c>
      <c r="F25" s="233"/>
      <c r="G25" s="234"/>
      <c r="H25" s="235"/>
      <c r="I25" s="229"/>
      <c r="J25" s="236"/>
      <c r="K25" s="229"/>
      <c r="M25" s="230" t="s">
        <v>157</v>
      </c>
      <c r="O25" s="218"/>
    </row>
    <row r="26" spans="1:80">
      <c r="A26" s="227"/>
      <c r="B26" s="231"/>
      <c r="C26" s="301" t="s">
        <v>169</v>
      </c>
      <c r="D26" s="302"/>
      <c r="E26" s="232">
        <v>130</v>
      </c>
      <c r="F26" s="233"/>
      <c r="G26" s="234"/>
      <c r="H26" s="235"/>
      <c r="I26" s="229"/>
      <c r="J26" s="236"/>
      <c r="K26" s="229"/>
      <c r="M26" s="230" t="s">
        <v>169</v>
      </c>
      <c r="O26" s="218"/>
    </row>
    <row r="27" spans="1:80">
      <c r="A27" s="227"/>
      <c r="B27" s="231"/>
      <c r="C27" s="301" t="s">
        <v>170</v>
      </c>
      <c r="D27" s="302"/>
      <c r="E27" s="232">
        <v>48</v>
      </c>
      <c r="F27" s="233"/>
      <c r="G27" s="234"/>
      <c r="H27" s="235"/>
      <c r="I27" s="229"/>
      <c r="J27" s="236"/>
      <c r="K27" s="229"/>
      <c r="M27" s="230" t="s">
        <v>170</v>
      </c>
      <c r="O27" s="218"/>
    </row>
    <row r="28" spans="1:80">
      <c r="A28" s="219">
        <v>7</v>
      </c>
      <c r="B28" s="220" t="s">
        <v>171</v>
      </c>
      <c r="C28" s="221" t="s">
        <v>172</v>
      </c>
      <c r="D28" s="222" t="s">
        <v>135</v>
      </c>
      <c r="E28" s="223">
        <v>7</v>
      </c>
      <c r="F28" s="223"/>
      <c r="G28" s="224">
        <f>E28*F28</f>
        <v>0</v>
      </c>
      <c r="H28" s="225">
        <v>8.0000000000000007E-5</v>
      </c>
      <c r="I28" s="226">
        <f>E28*H28</f>
        <v>5.6000000000000006E-4</v>
      </c>
      <c r="J28" s="225">
        <v>-3.0000000000000001E-3</v>
      </c>
      <c r="K28" s="226">
        <f>E28*J28</f>
        <v>-2.1000000000000001E-2</v>
      </c>
      <c r="O28" s="218">
        <v>2</v>
      </c>
      <c r="AA28" s="191">
        <v>1</v>
      </c>
      <c r="AB28" s="191">
        <v>1</v>
      </c>
      <c r="AC28" s="191">
        <v>1</v>
      </c>
      <c r="AZ28" s="191">
        <v>1</v>
      </c>
      <c r="BA28" s="191">
        <f>IF(AZ28=1,G28,0)</f>
        <v>0</v>
      </c>
      <c r="BB28" s="191">
        <f>IF(AZ28=2,G28,0)</f>
        <v>0</v>
      </c>
      <c r="BC28" s="191">
        <f>IF(AZ28=3,G28,0)</f>
        <v>0</v>
      </c>
      <c r="BD28" s="191">
        <f>IF(AZ28=4,G28,0)</f>
        <v>0</v>
      </c>
      <c r="BE28" s="191">
        <f>IF(AZ28=5,G28,0)</f>
        <v>0</v>
      </c>
      <c r="CA28" s="218">
        <v>1</v>
      </c>
      <c r="CB28" s="218">
        <v>1</v>
      </c>
    </row>
    <row r="29" spans="1:80">
      <c r="A29" s="227"/>
      <c r="B29" s="231"/>
      <c r="C29" s="301" t="s">
        <v>173</v>
      </c>
      <c r="D29" s="302"/>
      <c r="E29" s="232">
        <v>3</v>
      </c>
      <c r="F29" s="233"/>
      <c r="G29" s="234"/>
      <c r="H29" s="235"/>
      <c r="I29" s="229"/>
      <c r="J29" s="236"/>
      <c r="K29" s="229"/>
      <c r="M29" s="230" t="s">
        <v>173</v>
      </c>
      <c r="O29" s="218"/>
    </row>
    <row r="30" spans="1:80">
      <c r="A30" s="227"/>
      <c r="B30" s="231"/>
      <c r="C30" s="301" t="s">
        <v>174</v>
      </c>
      <c r="D30" s="302"/>
      <c r="E30" s="232">
        <v>4</v>
      </c>
      <c r="F30" s="233"/>
      <c r="G30" s="234"/>
      <c r="H30" s="235"/>
      <c r="I30" s="229"/>
      <c r="J30" s="236"/>
      <c r="K30" s="229"/>
      <c r="M30" s="230" t="s">
        <v>174</v>
      </c>
      <c r="O30" s="218"/>
    </row>
    <row r="31" spans="1:80">
      <c r="A31" s="219">
        <v>8</v>
      </c>
      <c r="B31" s="220" t="s">
        <v>175</v>
      </c>
      <c r="C31" s="221" t="s">
        <v>176</v>
      </c>
      <c r="D31" s="222" t="s">
        <v>177</v>
      </c>
      <c r="E31" s="223">
        <v>278</v>
      </c>
      <c r="F31" s="223"/>
      <c r="G31" s="224">
        <f>E31*F31</f>
        <v>0</v>
      </c>
      <c r="H31" s="225">
        <v>4.8999999999999998E-4</v>
      </c>
      <c r="I31" s="226">
        <f>E31*H31</f>
        <v>0.13622000000000001</v>
      </c>
      <c r="J31" s="225">
        <v>-2E-3</v>
      </c>
      <c r="K31" s="226">
        <f>E31*J31</f>
        <v>-0.55600000000000005</v>
      </c>
      <c r="O31" s="218">
        <v>2</v>
      </c>
      <c r="AA31" s="191">
        <v>1</v>
      </c>
      <c r="AB31" s="191">
        <v>1</v>
      </c>
      <c r="AC31" s="191">
        <v>1</v>
      </c>
      <c r="AZ31" s="191">
        <v>1</v>
      </c>
      <c r="BA31" s="191">
        <f>IF(AZ31=1,G31,0)</f>
        <v>0</v>
      </c>
      <c r="BB31" s="191">
        <f>IF(AZ31=2,G31,0)</f>
        <v>0</v>
      </c>
      <c r="BC31" s="191">
        <f>IF(AZ31=3,G31,0)</f>
        <v>0</v>
      </c>
      <c r="BD31" s="191">
        <f>IF(AZ31=4,G31,0)</f>
        <v>0</v>
      </c>
      <c r="BE31" s="191">
        <f>IF(AZ31=5,G31,0)</f>
        <v>0</v>
      </c>
      <c r="CA31" s="218">
        <v>1</v>
      </c>
      <c r="CB31" s="218">
        <v>1</v>
      </c>
    </row>
    <row r="32" spans="1:80">
      <c r="A32" s="227"/>
      <c r="B32" s="231"/>
      <c r="C32" s="301" t="s">
        <v>178</v>
      </c>
      <c r="D32" s="302"/>
      <c r="E32" s="232">
        <v>18</v>
      </c>
      <c r="F32" s="233"/>
      <c r="G32" s="234"/>
      <c r="H32" s="235"/>
      <c r="I32" s="229"/>
      <c r="J32" s="236"/>
      <c r="K32" s="229"/>
      <c r="M32" s="230" t="s">
        <v>178</v>
      </c>
      <c r="O32" s="218"/>
    </row>
    <row r="33" spans="1:80">
      <c r="A33" s="227"/>
      <c r="B33" s="231"/>
      <c r="C33" s="301" t="s">
        <v>179</v>
      </c>
      <c r="D33" s="302"/>
      <c r="E33" s="232">
        <v>150</v>
      </c>
      <c r="F33" s="233"/>
      <c r="G33" s="234"/>
      <c r="H33" s="235"/>
      <c r="I33" s="229"/>
      <c r="J33" s="236"/>
      <c r="K33" s="229"/>
      <c r="M33" s="230" t="s">
        <v>179</v>
      </c>
      <c r="O33" s="218"/>
    </row>
    <row r="34" spans="1:80">
      <c r="A34" s="227"/>
      <c r="B34" s="231"/>
      <c r="C34" s="301" t="s">
        <v>180</v>
      </c>
      <c r="D34" s="302"/>
      <c r="E34" s="232">
        <v>110</v>
      </c>
      <c r="F34" s="233"/>
      <c r="G34" s="234"/>
      <c r="H34" s="235"/>
      <c r="I34" s="229"/>
      <c r="J34" s="236"/>
      <c r="K34" s="229"/>
      <c r="M34" s="230" t="s">
        <v>180</v>
      </c>
      <c r="O34" s="218"/>
    </row>
    <row r="35" spans="1:80">
      <c r="A35" s="219">
        <v>9</v>
      </c>
      <c r="B35" s="220" t="s">
        <v>181</v>
      </c>
      <c r="C35" s="221" t="s">
        <v>182</v>
      </c>
      <c r="D35" s="222" t="s">
        <v>177</v>
      </c>
      <c r="E35" s="223">
        <v>112</v>
      </c>
      <c r="F35" s="223"/>
      <c r="G35" s="224">
        <f>E35*F35</f>
        <v>0</v>
      </c>
      <c r="H35" s="225">
        <v>4.8999999999999998E-4</v>
      </c>
      <c r="I35" s="226">
        <f>E35*H35</f>
        <v>5.4879999999999998E-2</v>
      </c>
      <c r="J35" s="225">
        <v>-8.0000000000000002E-3</v>
      </c>
      <c r="K35" s="226">
        <f>E35*J35</f>
        <v>-0.89600000000000002</v>
      </c>
      <c r="O35" s="218">
        <v>2</v>
      </c>
      <c r="AA35" s="191">
        <v>1</v>
      </c>
      <c r="AB35" s="191">
        <v>1</v>
      </c>
      <c r="AC35" s="191">
        <v>1</v>
      </c>
      <c r="AZ35" s="191">
        <v>1</v>
      </c>
      <c r="BA35" s="191">
        <f>IF(AZ35=1,G35,0)</f>
        <v>0</v>
      </c>
      <c r="BB35" s="191">
        <f>IF(AZ35=2,G35,0)</f>
        <v>0</v>
      </c>
      <c r="BC35" s="191">
        <f>IF(AZ35=3,G35,0)</f>
        <v>0</v>
      </c>
      <c r="BD35" s="191">
        <f>IF(AZ35=4,G35,0)</f>
        <v>0</v>
      </c>
      <c r="BE35" s="191">
        <f>IF(AZ35=5,G35,0)</f>
        <v>0</v>
      </c>
      <c r="CA35" s="218">
        <v>1</v>
      </c>
      <c r="CB35" s="218">
        <v>1</v>
      </c>
    </row>
    <row r="36" spans="1:80">
      <c r="A36" s="227"/>
      <c r="B36" s="231"/>
      <c r="C36" s="301" t="s">
        <v>183</v>
      </c>
      <c r="D36" s="302"/>
      <c r="E36" s="232">
        <v>22</v>
      </c>
      <c r="F36" s="233"/>
      <c r="G36" s="234"/>
      <c r="H36" s="235"/>
      <c r="I36" s="229"/>
      <c r="J36" s="236"/>
      <c r="K36" s="229"/>
      <c r="M36" s="230" t="s">
        <v>183</v>
      </c>
      <c r="O36" s="218"/>
    </row>
    <row r="37" spans="1:80">
      <c r="A37" s="227"/>
      <c r="B37" s="231"/>
      <c r="C37" s="301" t="s">
        <v>184</v>
      </c>
      <c r="D37" s="302"/>
      <c r="E37" s="232">
        <v>55</v>
      </c>
      <c r="F37" s="233"/>
      <c r="G37" s="234"/>
      <c r="H37" s="235"/>
      <c r="I37" s="229"/>
      <c r="J37" s="236"/>
      <c r="K37" s="229"/>
      <c r="M37" s="230" t="s">
        <v>184</v>
      </c>
      <c r="O37" s="218"/>
    </row>
    <row r="38" spans="1:80">
      <c r="A38" s="227"/>
      <c r="B38" s="231"/>
      <c r="C38" s="301" t="s">
        <v>185</v>
      </c>
      <c r="D38" s="302"/>
      <c r="E38" s="232">
        <v>35</v>
      </c>
      <c r="F38" s="233"/>
      <c r="G38" s="234"/>
      <c r="H38" s="235"/>
      <c r="I38" s="229"/>
      <c r="J38" s="236"/>
      <c r="K38" s="229"/>
      <c r="M38" s="230" t="s">
        <v>185</v>
      </c>
      <c r="O38" s="218"/>
    </row>
    <row r="39" spans="1:80">
      <c r="A39" s="219">
        <v>10</v>
      </c>
      <c r="B39" s="220" t="s">
        <v>186</v>
      </c>
      <c r="C39" s="221" t="s">
        <v>187</v>
      </c>
      <c r="D39" s="222" t="s">
        <v>177</v>
      </c>
      <c r="E39" s="223">
        <v>52</v>
      </c>
      <c r="F39" s="223"/>
      <c r="G39" s="224">
        <f>E39*F39</f>
        <v>0</v>
      </c>
      <c r="H39" s="225">
        <v>4.8999999999999998E-4</v>
      </c>
      <c r="I39" s="226">
        <f>E39*H39</f>
        <v>2.5479999999999999E-2</v>
      </c>
      <c r="J39" s="225">
        <v>-1.7000000000000001E-2</v>
      </c>
      <c r="K39" s="226">
        <f>E39*J39</f>
        <v>-0.88400000000000012</v>
      </c>
      <c r="O39" s="218">
        <v>2</v>
      </c>
      <c r="AA39" s="191">
        <v>1</v>
      </c>
      <c r="AB39" s="191">
        <v>1</v>
      </c>
      <c r="AC39" s="191">
        <v>1</v>
      </c>
      <c r="AZ39" s="191">
        <v>1</v>
      </c>
      <c r="BA39" s="191">
        <f>IF(AZ39=1,G39,0)</f>
        <v>0</v>
      </c>
      <c r="BB39" s="191">
        <f>IF(AZ39=2,G39,0)</f>
        <v>0</v>
      </c>
      <c r="BC39" s="191">
        <f>IF(AZ39=3,G39,0)</f>
        <v>0</v>
      </c>
      <c r="BD39" s="191">
        <f>IF(AZ39=4,G39,0)</f>
        <v>0</v>
      </c>
      <c r="BE39" s="191">
        <f>IF(AZ39=5,G39,0)</f>
        <v>0</v>
      </c>
      <c r="CA39" s="218">
        <v>1</v>
      </c>
      <c r="CB39" s="218">
        <v>1</v>
      </c>
    </row>
    <row r="40" spans="1:80">
      <c r="A40" s="227"/>
      <c r="B40" s="231"/>
      <c r="C40" s="301" t="s">
        <v>188</v>
      </c>
      <c r="D40" s="302"/>
      <c r="E40" s="232">
        <v>12</v>
      </c>
      <c r="F40" s="233"/>
      <c r="G40" s="234"/>
      <c r="H40" s="235"/>
      <c r="I40" s="229"/>
      <c r="J40" s="236"/>
      <c r="K40" s="229"/>
      <c r="M40" s="230" t="s">
        <v>188</v>
      </c>
      <c r="O40" s="218"/>
    </row>
    <row r="41" spans="1:80">
      <c r="A41" s="227"/>
      <c r="B41" s="231"/>
      <c r="C41" s="301" t="s">
        <v>189</v>
      </c>
      <c r="D41" s="302"/>
      <c r="E41" s="232">
        <v>20</v>
      </c>
      <c r="F41" s="233"/>
      <c r="G41" s="234"/>
      <c r="H41" s="235"/>
      <c r="I41" s="229"/>
      <c r="J41" s="236"/>
      <c r="K41" s="229"/>
      <c r="M41" s="230" t="s">
        <v>189</v>
      </c>
      <c r="O41" s="218"/>
    </row>
    <row r="42" spans="1:80">
      <c r="A42" s="227"/>
      <c r="B42" s="231"/>
      <c r="C42" s="301" t="s">
        <v>190</v>
      </c>
      <c r="D42" s="302"/>
      <c r="E42" s="232">
        <v>20</v>
      </c>
      <c r="F42" s="233"/>
      <c r="G42" s="234"/>
      <c r="H42" s="235"/>
      <c r="I42" s="229"/>
      <c r="J42" s="236"/>
      <c r="K42" s="229"/>
      <c r="M42" s="230" t="s">
        <v>190</v>
      </c>
      <c r="O42" s="218"/>
    </row>
    <row r="43" spans="1:80">
      <c r="A43" s="237"/>
      <c r="B43" s="238" t="s">
        <v>90</v>
      </c>
      <c r="C43" s="239" t="s">
        <v>145</v>
      </c>
      <c r="D43" s="240"/>
      <c r="E43" s="241"/>
      <c r="F43" s="242"/>
      <c r="G43" s="243">
        <f>SUM(G7:G42)</f>
        <v>0</v>
      </c>
      <c r="H43" s="244"/>
      <c r="I43" s="245">
        <f>SUM(I7:I42)</f>
        <v>0.25435980000000002</v>
      </c>
      <c r="J43" s="244"/>
      <c r="K43" s="245">
        <f>SUM(K7:K42)</f>
        <v>-3.5110000000000001</v>
      </c>
      <c r="O43" s="218">
        <v>4</v>
      </c>
      <c r="BA43" s="246">
        <f>SUM(BA7:BA42)</f>
        <v>0</v>
      </c>
      <c r="BB43" s="246">
        <f>SUM(BB7:BB42)</f>
        <v>0</v>
      </c>
      <c r="BC43" s="246">
        <f>SUM(BC7:BC42)</f>
        <v>0</v>
      </c>
      <c r="BD43" s="246">
        <f>SUM(BD7:BD42)</f>
        <v>0</v>
      </c>
      <c r="BE43" s="246">
        <f>SUM(BE7:BE42)</f>
        <v>0</v>
      </c>
    </row>
    <row r="44" spans="1:80">
      <c r="A44" s="208" t="s">
        <v>86</v>
      </c>
      <c r="B44" s="209" t="s">
        <v>191</v>
      </c>
      <c r="C44" s="210" t="s">
        <v>192</v>
      </c>
      <c r="D44" s="211"/>
      <c r="E44" s="212"/>
      <c r="F44" s="212"/>
      <c r="G44" s="213"/>
      <c r="H44" s="214"/>
      <c r="I44" s="215"/>
      <c r="J44" s="216"/>
      <c r="K44" s="217"/>
      <c r="O44" s="218">
        <v>1</v>
      </c>
    </row>
    <row r="45" spans="1:80">
      <c r="A45" s="219">
        <v>11</v>
      </c>
      <c r="B45" s="220" t="s">
        <v>194</v>
      </c>
      <c r="C45" s="221" t="s">
        <v>195</v>
      </c>
      <c r="D45" s="222" t="s">
        <v>177</v>
      </c>
      <c r="E45" s="223">
        <v>300</v>
      </c>
      <c r="F45" s="223"/>
      <c r="G45" s="224">
        <f>E45*F45</f>
        <v>0</v>
      </c>
      <c r="H45" s="225">
        <v>0</v>
      </c>
      <c r="I45" s="226">
        <f>E45*H45</f>
        <v>0</v>
      </c>
      <c r="J45" s="225">
        <v>0</v>
      </c>
      <c r="K45" s="226">
        <f>E45*J45</f>
        <v>0</v>
      </c>
      <c r="O45" s="218">
        <v>2</v>
      </c>
      <c r="AA45" s="191">
        <v>1</v>
      </c>
      <c r="AB45" s="191">
        <v>9</v>
      </c>
      <c r="AC45" s="191">
        <v>9</v>
      </c>
      <c r="AZ45" s="191">
        <v>4</v>
      </c>
      <c r="BA45" s="191">
        <f>IF(AZ45=1,G45,0)</f>
        <v>0</v>
      </c>
      <c r="BB45" s="191">
        <f>IF(AZ45=2,G45,0)</f>
        <v>0</v>
      </c>
      <c r="BC45" s="191">
        <f>IF(AZ45=3,G45,0)</f>
        <v>0</v>
      </c>
      <c r="BD45" s="191">
        <f>IF(AZ45=4,G45,0)</f>
        <v>0</v>
      </c>
      <c r="BE45" s="191">
        <f>IF(AZ45=5,G45,0)</f>
        <v>0</v>
      </c>
      <c r="CA45" s="218">
        <v>1</v>
      </c>
      <c r="CB45" s="218">
        <v>9</v>
      </c>
    </row>
    <row r="46" spans="1:80">
      <c r="A46" s="227"/>
      <c r="B46" s="231"/>
      <c r="C46" s="301" t="s">
        <v>196</v>
      </c>
      <c r="D46" s="302"/>
      <c r="E46" s="232">
        <v>50</v>
      </c>
      <c r="F46" s="233"/>
      <c r="G46" s="234"/>
      <c r="H46" s="235"/>
      <c r="I46" s="229"/>
      <c r="J46" s="236"/>
      <c r="K46" s="229"/>
      <c r="M46" s="230" t="s">
        <v>196</v>
      </c>
      <c r="O46" s="218"/>
    </row>
    <row r="47" spans="1:80">
      <c r="A47" s="227"/>
      <c r="B47" s="231"/>
      <c r="C47" s="301" t="s">
        <v>179</v>
      </c>
      <c r="D47" s="302"/>
      <c r="E47" s="232">
        <v>150</v>
      </c>
      <c r="F47" s="233"/>
      <c r="G47" s="234"/>
      <c r="H47" s="235"/>
      <c r="I47" s="229"/>
      <c r="J47" s="236"/>
      <c r="K47" s="229"/>
      <c r="M47" s="230" t="s">
        <v>179</v>
      </c>
      <c r="O47" s="218"/>
    </row>
    <row r="48" spans="1:80">
      <c r="A48" s="227"/>
      <c r="B48" s="231"/>
      <c r="C48" s="301" t="s">
        <v>197</v>
      </c>
      <c r="D48" s="302"/>
      <c r="E48" s="232">
        <v>100</v>
      </c>
      <c r="F48" s="233"/>
      <c r="G48" s="234"/>
      <c r="H48" s="235"/>
      <c r="I48" s="229"/>
      <c r="J48" s="236"/>
      <c r="K48" s="229"/>
      <c r="M48" s="230" t="s">
        <v>197</v>
      </c>
      <c r="O48" s="218"/>
    </row>
    <row r="49" spans="1:80">
      <c r="A49" s="219">
        <v>12</v>
      </c>
      <c r="B49" s="220" t="s">
        <v>198</v>
      </c>
      <c r="C49" s="221" t="s">
        <v>199</v>
      </c>
      <c r="D49" s="222" t="s">
        <v>177</v>
      </c>
      <c r="E49" s="223">
        <v>10</v>
      </c>
      <c r="F49" s="223"/>
      <c r="G49" s="224">
        <f>E49*F49</f>
        <v>0</v>
      </c>
      <c r="H49" s="225">
        <v>0</v>
      </c>
      <c r="I49" s="226">
        <f>E49*H49</f>
        <v>0</v>
      </c>
      <c r="J49" s="225">
        <v>0</v>
      </c>
      <c r="K49" s="226">
        <f>E49*J49</f>
        <v>0</v>
      </c>
      <c r="O49" s="218">
        <v>2</v>
      </c>
      <c r="AA49" s="191">
        <v>1</v>
      </c>
      <c r="AB49" s="191">
        <v>9</v>
      </c>
      <c r="AC49" s="191">
        <v>9</v>
      </c>
      <c r="AZ49" s="191">
        <v>4</v>
      </c>
      <c r="BA49" s="191">
        <f>IF(AZ49=1,G49,0)</f>
        <v>0</v>
      </c>
      <c r="BB49" s="191">
        <f>IF(AZ49=2,G49,0)</f>
        <v>0</v>
      </c>
      <c r="BC49" s="191">
        <f>IF(AZ49=3,G49,0)</f>
        <v>0</v>
      </c>
      <c r="BD49" s="191">
        <f>IF(AZ49=4,G49,0)</f>
        <v>0</v>
      </c>
      <c r="BE49" s="191">
        <f>IF(AZ49=5,G49,0)</f>
        <v>0</v>
      </c>
      <c r="CA49" s="218">
        <v>1</v>
      </c>
      <c r="CB49" s="218">
        <v>9</v>
      </c>
    </row>
    <row r="50" spans="1:80">
      <c r="A50" s="227"/>
      <c r="B50" s="231"/>
      <c r="C50" s="301" t="s">
        <v>148</v>
      </c>
      <c r="D50" s="302"/>
      <c r="E50" s="232">
        <v>10</v>
      </c>
      <c r="F50" s="233"/>
      <c r="G50" s="234"/>
      <c r="H50" s="235"/>
      <c r="I50" s="229"/>
      <c r="J50" s="236"/>
      <c r="K50" s="229"/>
      <c r="M50" s="230" t="s">
        <v>148</v>
      </c>
      <c r="O50" s="218"/>
    </row>
    <row r="51" spans="1:80">
      <c r="A51" s="219">
        <v>13</v>
      </c>
      <c r="B51" s="220" t="s">
        <v>200</v>
      </c>
      <c r="C51" s="221" t="s">
        <v>201</v>
      </c>
      <c r="D51" s="222" t="s">
        <v>177</v>
      </c>
      <c r="E51" s="223">
        <v>10</v>
      </c>
      <c r="F51" s="223"/>
      <c r="G51" s="224">
        <f>E51*F51</f>
        <v>0</v>
      </c>
      <c r="H51" s="225">
        <v>0</v>
      </c>
      <c r="I51" s="226">
        <f>E51*H51</f>
        <v>0</v>
      </c>
      <c r="J51" s="225">
        <v>0</v>
      </c>
      <c r="K51" s="226">
        <f>E51*J51</f>
        <v>0</v>
      </c>
      <c r="O51" s="218">
        <v>2</v>
      </c>
      <c r="AA51" s="191">
        <v>1</v>
      </c>
      <c r="AB51" s="191">
        <v>9</v>
      </c>
      <c r="AC51" s="191">
        <v>9</v>
      </c>
      <c r="AZ51" s="191">
        <v>4</v>
      </c>
      <c r="BA51" s="191">
        <f>IF(AZ51=1,G51,0)</f>
        <v>0</v>
      </c>
      <c r="BB51" s="191">
        <f>IF(AZ51=2,G51,0)</f>
        <v>0</v>
      </c>
      <c r="BC51" s="191">
        <f>IF(AZ51=3,G51,0)</f>
        <v>0</v>
      </c>
      <c r="BD51" s="191">
        <f>IF(AZ51=4,G51,0)</f>
        <v>0</v>
      </c>
      <c r="BE51" s="191">
        <f>IF(AZ51=5,G51,0)</f>
        <v>0</v>
      </c>
      <c r="CA51" s="218">
        <v>1</v>
      </c>
      <c r="CB51" s="218">
        <v>9</v>
      </c>
    </row>
    <row r="52" spans="1:80">
      <c r="A52" s="227"/>
      <c r="B52" s="231"/>
      <c r="C52" s="301" t="s">
        <v>202</v>
      </c>
      <c r="D52" s="302"/>
      <c r="E52" s="232">
        <v>10</v>
      </c>
      <c r="F52" s="233"/>
      <c r="G52" s="234"/>
      <c r="H52" s="235"/>
      <c r="I52" s="229"/>
      <c r="J52" s="236"/>
      <c r="K52" s="229"/>
      <c r="M52" s="230" t="s">
        <v>202</v>
      </c>
      <c r="O52" s="218"/>
    </row>
    <row r="53" spans="1:80">
      <c r="A53" s="219">
        <v>14</v>
      </c>
      <c r="B53" s="220" t="s">
        <v>203</v>
      </c>
      <c r="C53" s="221" t="s">
        <v>204</v>
      </c>
      <c r="D53" s="222" t="s">
        <v>135</v>
      </c>
      <c r="E53" s="223">
        <v>123</v>
      </c>
      <c r="F53" s="223"/>
      <c r="G53" s="224">
        <f>E53*F53</f>
        <v>0</v>
      </c>
      <c r="H53" s="225">
        <v>0</v>
      </c>
      <c r="I53" s="226">
        <f>E53*H53</f>
        <v>0</v>
      </c>
      <c r="J53" s="225">
        <v>0</v>
      </c>
      <c r="K53" s="226">
        <f>E53*J53</f>
        <v>0</v>
      </c>
      <c r="O53" s="218">
        <v>2</v>
      </c>
      <c r="AA53" s="191">
        <v>1</v>
      </c>
      <c r="AB53" s="191">
        <v>9</v>
      </c>
      <c r="AC53" s="191">
        <v>9</v>
      </c>
      <c r="AZ53" s="191">
        <v>4</v>
      </c>
      <c r="BA53" s="191">
        <f>IF(AZ53=1,G53,0)</f>
        <v>0</v>
      </c>
      <c r="BB53" s="191">
        <f>IF(AZ53=2,G53,0)</f>
        <v>0</v>
      </c>
      <c r="BC53" s="191">
        <f>IF(AZ53=3,G53,0)</f>
        <v>0</v>
      </c>
      <c r="BD53" s="191">
        <f>IF(AZ53=4,G53,0)</f>
        <v>0</v>
      </c>
      <c r="BE53" s="191">
        <f>IF(AZ53=5,G53,0)</f>
        <v>0</v>
      </c>
      <c r="CA53" s="218">
        <v>1</v>
      </c>
      <c r="CB53" s="218">
        <v>9</v>
      </c>
    </row>
    <row r="54" spans="1:80">
      <c r="A54" s="227"/>
      <c r="B54" s="231"/>
      <c r="C54" s="301" t="s">
        <v>157</v>
      </c>
      <c r="D54" s="302"/>
      <c r="E54" s="232">
        <v>2</v>
      </c>
      <c r="F54" s="233"/>
      <c r="G54" s="234"/>
      <c r="H54" s="235"/>
      <c r="I54" s="229"/>
      <c r="J54" s="236"/>
      <c r="K54" s="229"/>
      <c r="M54" s="230" t="s">
        <v>157</v>
      </c>
      <c r="O54" s="218"/>
    </row>
    <row r="55" spans="1:80">
      <c r="A55" s="227"/>
      <c r="B55" s="231"/>
      <c r="C55" s="301" t="s">
        <v>205</v>
      </c>
      <c r="D55" s="302"/>
      <c r="E55" s="232">
        <v>83</v>
      </c>
      <c r="F55" s="233"/>
      <c r="G55" s="234"/>
      <c r="H55" s="235"/>
      <c r="I55" s="229"/>
      <c r="J55" s="236"/>
      <c r="K55" s="229"/>
      <c r="M55" s="230" t="s">
        <v>205</v>
      </c>
      <c r="O55" s="218"/>
    </row>
    <row r="56" spans="1:80">
      <c r="A56" s="227"/>
      <c r="B56" s="231"/>
      <c r="C56" s="301" t="s">
        <v>206</v>
      </c>
      <c r="D56" s="302"/>
      <c r="E56" s="232">
        <v>38</v>
      </c>
      <c r="F56" s="233"/>
      <c r="G56" s="234"/>
      <c r="H56" s="235"/>
      <c r="I56" s="229"/>
      <c r="J56" s="236"/>
      <c r="K56" s="229"/>
      <c r="M56" s="230" t="s">
        <v>206</v>
      </c>
      <c r="O56" s="218"/>
    </row>
    <row r="57" spans="1:80">
      <c r="A57" s="219">
        <v>15</v>
      </c>
      <c r="B57" s="220" t="s">
        <v>207</v>
      </c>
      <c r="C57" s="221" t="s">
        <v>208</v>
      </c>
      <c r="D57" s="222" t="s">
        <v>135</v>
      </c>
      <c r="E57" s="223">
        <v>35</v>
      </c>
      <c r="F57" s="223"/>
      <c r="G57" s="224">
        <f>E57*F57</f>
        <v>0</v>
      </c>
      <c r="H57" s="225">
        <v>0</v>
      </c>
      <c r="I57" s="226">
        <f>E57*H57</f>
        <v>0</v>
      </c>
      <c r="J57" s="225">
        <v>0</v>
      </c>
      <c r="K57" s="226">
        <f>E57*J57</f>
        <v>0</v>
      </c>
      <c r="O57" s="218">
        <v>2</v>
      </c>
      <c r="AA57" s="191">
        <v>1</v>
      </c>
      <c r="AB57" s="191">
        <v>9</v>
      </c>
      <c r="AC57" s="191">
        <v>9</v>
      </c>
      <c r="AZ57" s="191">
        <v>4</v>
      </c>
      <c r="BA57" s="191">
        <f>IF(AZ57=1,G57,0)</f>
        <v>0</v>
      </c>
      <c r="BB57" s="191">
        <f>IF(AZ57=2,G57,0)</f>
        <v>0</v>
      </c>
      <c r="BC57" s="191">
        <f>IF(AZ57=3,G57,0)</f>
        <v>0</v>
      </c>
      <c r="BD57" s="191">
        <f>IF(AZ57=4,G57,0)</f>
        <v>0</v>
      </c>
      <c r="BE57" s="191">
        <f>IF(AZ57=5,G57,0)</f>
        <v>0</v>
      </c>
      <c r="CA57" s="218">
        <v>1</v>
      </c>
      <c r="CB57" s="218">
        <v>9</v>
      </c>
    </row>
    <row r="58" spans="1:80">
      <c r="A58" s="227"/>
      <c r="B58" s="231"/>
      <c r="C58" s="301" t="s">
        <v>209</v>
      </c>
      <c r="D58" s="302"/>
      <c r="E58" s="232">
        <v>25</v>
      </c>
      <c r="F58" s="233"/>
      <c r="G58" s="234"/>
      <c r="H58" s="235"/>
      <c r="I58" s="229"/>
      <c r="J58" s="236"/>
      <c r="K58" s="229"/>
      <c r="M58" s="230" t="s">
        <v>209</v>
      </c>
      <c r="O58" s="218"/>
    </row>
    <row r="59" spans="1:80">
      <c r="A59" s="227"/>
      <c r="B59" s="231"/>
      <c r="C59" s="301" t="s">
        <v>202</v>
      </c>
      <c r="D59" s="302"/>
      <c r="E59" s="232">
        <v>10</v>
      </c>
      <c r="F59" s="233"/>
      <c r="G59" s="234"/>
      <c r="H59" s="235"/>
      <c r="I59" s="229"/>
      <c r="J59" s="236"/>
      <c r="K59" s="229"/>
      <c r="M59" s="230" t="s">
        <v>202</v>
      </c>
      <c r="O59" s="218"/>
    </row>
    <row r="60" spans="1:80">
      <c r="A60" s="219">
        <v>16</v>
      </c>
      <c r="B60" s="220" t="s">
        <v>210</v>
      </c>
      <c r="C60" s="221" t="s">
        <v>211</v>
      </c>
      <c r="D60" s="222" t="s">
        <v>135</v>
      </c>
      <c r="E60" s="223">
        <v>6</v>
      </c>
      <c r="F60" s="223"/>
      <c r="G60" s="224">
        <f>E60*F60</f>
        <v>0</v>
      </c>
      <c r="H60" s="225">
        <v>0</v>
      </c>
      <c r="I60" s="226">
        <f>E60*H60</f>
        <v>0</v>
      </c>
      <c r="J60" s="225">
        <v>0</v>
      </c>
      <c r="K60" s="226">
        <f>E60*J60</f>
        <v>0</v>
      </c>
      <c r="O60" s="218">
        <v>2</v>
      </c>
      <c r="AA60" s="191">
        <v>1</v>
      </c>
      <c r="AB60" s="191">
        <v>9</v>
      </c>
      <c r="AC60" s="191">
        <v>9</v>
      </c>
      <c r="AZ60" s="191">
        <v>4</v>
      </c>
      <c r="BA60" s="191">
        <f>IF(AZ60=1,G60,0)</f>
        <v>0</v>
      </c>
      <c r="BB60" s="191">
        <f>IF(AZ60=2,G60,0)</f>
        <v>0</v>
      </c>
      <c r="BC60" s="191">
        <f>IF(AZ60=3,G60,0)</f>
        <v>0</v>
      </c>
      <c r="BD60" s="191">
        <f>IF(AZ60=4,G60,0)</f>
        <v>0</v>
      </c>
      <c r="BE60" s="191">
        <f>IF(AZ60=5,G60,0)</f>
        <v>0</v>
      </c>
      <c r="CA60" s="218">
        <v>1</v>
      </c>
      <c r="CB60" s="218">
        <v>9</v>
      </c>
    </row>
    <row r="61" spans="1:80">
      <c r="A61" s="227"/>
      <c r="B61" s="231"/>
      <c r="C61" s="301" t="s">
        <v>173</v>
      </c>
      <c r="D61" s="302"/>
      <c r="E61" s="232">
        <v>3</v>
      </c>
      <c r="F61" s="233"/>
      <c r="G61" s="234"/>
      <c r="H61" s="235"/>
      <c r="I61" s="229"/>
      <c r="J61" s="236"/>
      <c r="K61" s="229"/>
      <c r="M61" s="230" t="s">
        <v>173</v>
      </c>
      <c r="O61" s="218"/>
    </row>
    <row r="62" spans="1:80">
      <c r="A62" s="227"/>
      <c r="B62" s="231"/>
      <c r="C62" s="301" t="s">
        <v>173</v>
      </c>
      <c r="D62" s="302"/>
      <c r="E62" s="232">
        <v>3</v>
      </c>
      <c r="F62" s="233"/>
      <c r="G62" s="234"/>
      <c r="H62" s="235"/>
      <c r="I62" s="229"/>
      <c r="J62" s="236"/>
      <c r="K62" s="229"/>
      <c r="M62" s="230" t="s">
        <v>173</v>
      </c>
      <c r="O62" s="218"/>
    </row>
    <row r="63" spans="1:80">
      <c r="A63" s="219">
        <v>17</v>
      </c>
      <c r="B63" s="220" t="s">
        <v>212</v>
      </c>
      <c r="C63" s="221" t="s">
        <v>213</v>
      </c>
      <c r="D63" s="222" t="s">
        <v>135</v>
      </c>
      <c r="E63" s="223">
        <v>9</v>
      </c>
      <c r="F63" s="223"/>
      <c r="G63" s="224">
        <f>E63*F63</f>
        <v>0</v>
      </c>
      <c r="H63" s="225">
        <v>0</v>
      </c>
      <c r="I63" s="226">
        <f>E63*H63</f>
        <v>0</v>
      </c>
      <c r="J63" s="225">
        <v>0</v>
      </c>
      <c r="K63" s="226">
        <f>E63*J63</f>
        <v>0</v>
      </c>
      <c r="O63" s="218">
        <v>2</v>
      </c>
      <c r="AA63" s="191">
        <v>1</v>
      </c>
      <c r="AB63" s="191">
        <v>9</v>
      </c>
      <c r="AC63" s="191">
        <v>9</v>
      </c>
      <c r="AZ63" s="191">
        <v>4</v>
      </c>
      <c r="BA63" s="191">
        <f>IF(AZ63=1,G63,0)</f>
        <v>0</v>
      </c>
      <c r="BB63" s="191">
        <f>IF(AZ63=2,G63,0)</f>
        <v>0</v>
      </c>
      <c r="BC63" s="191">
        <f>IF(AZ63=3,G63,0)</f>
        <v>0</v>
      </c>
      <c r="BD63" s="191">
        <f>IF(AZ63=4,G63,0)</f>
        <v>0</v>
      </c>
      <c r="BE63" s="191">
        <f>IF(AZ63=5,G63,0)</f>
        <v>0</v>
      </c>
      <c r="CA63" s="218">
        <v>1</v>
      </c>
      <c r="CB63" s="218">
        <v>9</v>
      </c>
    </row>
    <row r="64" spans="1:80">
      <c r="A64" s="227"/>
      <c r="B64" s="231"/>
      <c r="C64" s="301" t="s">
        <v>214</v>
      </c>
      <c r="D64" s="302"/>
      <c r="E64" s="232">
        <v>7</v>
      </c>
      <c r="F64" s="233"/>
      <c r="G64" s="234"/>
      <c r="H64" s="235"/>
      <c r="I64" s="229"/>
      <c r="J64" s="236"/>
      <c r="K64" s="229"/>
      <c r="M64" s="230" t="s">
        <v>214</v>
      </c>
      <c r="O64" s="218"/>
    </row>
    <row r="65" spans="1:80">
      <c r="A65" s="227"/>
      <c r="B65" s="231"/>
      <c r="C65" s="301" t="s">
        <v>149</v>
      </c>
      <c r="D65" s="302"/>
      <c r="E65" s="232">
        <v>2</v>
      </c>
      <c r="F65" s="233"/>
      <c r="G65" s="234"/>
      <c r="H65" s="235"/>
      <c r="I65" s="229"/>
      <c r="J65" s="236"/>
      <c r="K65" s="229"/>
      <c r="M65" s="230" t="s">
        <v>149</v>
      </c>
      <c r="O65" s="218"/>
    </row>
    <row r="66" spans="1:80">
      <c r="A66" s="219">
        <v>18</v>
      </c>
      <c r="B66" s="220" t="s">
        <v>215</v>
      </c>
      <c r="C66" s="221" t="s">
        <v>216</v>
      </c>
      <c r="D66" s="222" t="s">
        <v>135</v>
      </c>
      <c r="E66" s="223">
        <v>25</v>
      </c>
      <c r="F66" s="223"/>
      <c r="G66" s="224">
        <f>E66*F66</f>
        <v>0</v>
      </c>
      <c r="H66" s="225">
        <v>0</v>
      </c>
      <c r="I66" s="226">
        <f>E66*H66</f>
        <v>0</v>
      </c>
      <c r="J66" s="225">
        <v>0</v>
      </c>
      <c r="K66" s="226">
        <f>E66*J66</f>
        <v>0</v>
      </c>
      <c r="O66" s="218">
        <v>2</v>
      </c>
      <c r="AA66" s="191">
        <v>1</v>
      </c>
      <c r="AB66" s="191">
        <v>9</v>
      </c>
      <c r="AC66" s="191">
        <v>9</v>
      </c>
      <c r="AZ66" s="191">
        <v>4</v>
      </c>
      <c r="BA66" s="191">
        <f>IF(AZ66=1,G66,0)</f>
        <v>0</v>
      </c>
      <c r="BB66" s="191">
        <f>IF(AZ66=2,G66,0)</f>
        <v>0</v>
      </c>
      <c r="BC66" s="191">
        <f>IF(AZ66=3,G66,0)</f>
        <v>0</v>
      </c>
      <c r="BD66" s="191">
        <f>IF(AZ66=4,G66,0)</f>
        <v>0</v>
      </c>
      <c r="BE66" s="191">
        <f>IF(AZ66=5,G66,0)</f>
        <v>0</v>
      </c>
      <c r="CA66" s="218">
        <v>1</v>
      </c>
      <c r="CB66" s="218">
        <v>9</v>
      </c>
    </row>
    <row r="67" spans="1:80">
      <c r="A67" s="227"/>
      <c r="B67" s="231"/>
      <c r="C67" s="301" t="s">
        <v>217</v>
      </c>
      <c r="D67" s="302"/>
      <c r="E67" s="232">
        <v>15</v>
      </c>
      <c r="F67" s="233"/>
      <c r="G67" s="234"/>
      <c r="H67" s="235"/>
      <c r="I67" s="229"/>
      <c r="J67" s="236"/>
      <c r="K67" s="229"/>
      <c r="M67" s="230" t="s">
        <v>217</v>
      </c>
      <c r="O67" s="218"/>
    </row>
    <row r="68" spans="1:80">
      <c r="A68" s="227"/>
      <c r="B68" s="231"/>
      <c r="C68" s="301" t="s">
        <v>202</v>
      </c>
      <c r="D68" s="302"/>
      <c r="E68" s="232">
        <v>10</v>
      </c>
      <c r="F68" s="233"/>
      <c r="G68" s="234"/>
      <c r="H68" s="235"/>
      <c r="I68" s="229"/>
      <c r="J68" s="236"/>
      <c r="K68" s="229"/>
      <c r="M68" s="230" t="s">
        <v>202</v>
      </c>
      <c r="O68" s="218"/>
    </row>
    <row r="69" spans="1:80">
      <c r="A69" s="219">
        <v>19</v>
      </c>
      <c r="B69" s="220" t="s">
        <v>218</v>
      </c>
      <c r="C69" s="221" t="s">
        <v>219</v>
      </c>
      <c r="D69" s="222" t="s">
        <v>135</v>
      </c>
      <c r="E69" s="223">
        <v>4</v>
      </c>
      <c r="F69" s="223"/>
      <c r="G69" s="224">
        <f>E69*F69</f>
        <v>0</v>
      </c>
      <c r="H69" s="225">
        <v>0</v>
      </c>
      <c r="I69" s="226">
        <f>E69*H69</f>
        <v>0</v>
      </c>
      <c r="J69" s="225">
        <v>0</v>
      </c>
      <c r="K69" s="226">
        <f>E69*J69</f>
        <v>0</v>
      </c>
      <c r="O69" s="218">
        <v>2</v>
      </c>
      <c r="AA69" s="191">
        <v>1</v>
      </c>
      <c r="AB69" s="191">
        <v>9</v>
      </c>
      <c r="AC69" s="191">
        <v>9</v>
      </c>
      <c r="AZ69" s="191">
        <v>4</v>
      </c>
      <c r="BA69" s="191">
        <f>IF(AZ69=1,G69,0)</f>
        <v>0</v>
      </c>
      <c r="BB69" s="191">
        <f>IF(AZ69=2,G69,0)</f>
        <v>0</v>
      </c>
      <c r="BC69" s="191">
        <f>IF(AZ69=3,G69,0)</f>
        <v>0</v>
      </c>
      <c r="BD69" s="191">
        <f>IF(AZ69=4,G69,0)</f>
        <v>0</v>
      </c>
      <c r="BE69" s="191">
        <f>IF(AZ69=5,G69,0)</f>
        <v>0</v>
      </c>
      <c r="CA69" s="218">
        <v>1</v>
      </c>
      <c r="CB69" s="218">
        <v>9</v>
      </c>
    </row>
    <row r="70" spans="1:80">
      <c r="A70" s="227"/>
      <c r="B70" s="231"/>
      <c r="C70" s="301" t="s">
        <v>174</v>
      </c>
      <c r="D70" s="302"/>
      <c r="E70" s="232">
        <v>4</v>
      </c>
      <c r="F70" s="233"/>
      <c r="G70" s="234"/>
      <c r="H70" s="235"/>
      <c r="I70" s="229"/>
      <c r="J70" s="236"/>
      <c r="K70" s="229"/>
      <c r="M70" s="230" t="s">
        <v>174</v>
      </c>
      <c r="O70" s="218"/>
    </row>
    <row r="71" spans="1:80">
      <c r="A71" s="219">
        <v>20</v>
      </c>
      <c r="B71" s="220" t="s">
        <v>220</v>
      </c>
      <c r="C71" s="221" t="s">
        <v>221</v>
      </c>
      <c r="D71" s="222" t="s">
        <v>135</v>
      </c>
      <c r="E71" s="223">
        <v>480</v>
      </c>
      <c r="F71" s="223"/>
      <c r="G71" s="224">
        <f>E71*F71</f>
        <v>0</v>
      </c>
      <c r="H71" s="225">
        <v>0</v>
      </c>
      <c r="I71" s="226">
        <f>E71*H71</f>
        <v>0</v>
      </c>
      <c r="J71" s="225">
        <v>0</v>
      </c>
      <c r="K71" s="226">
        <f>E71*J71</f>
        <v>0</v>
      </c>
      <c r="O71" s="218">
        <v>2</v>
      </c>
      <c r="AA71" s="191">
        <v>1</v>
      </c>
      <c r="AB71" s="191">
        <v>9</v>
      </c>
      <c r="AC71" s="191">
        <v>9</v>
      </c>
      <c r="AZ71" s="191">
        <v>4</v>
      </c>
      <c r="BA71" s="191">
        <f>IF(AZ71=1,G71,0)</f>
        <v>0</v>
      </c>
      <c r="BB71" s="191">
        <f>IF(AZ71=2,G71,0)</f>
        <v>0</v>
      </c>
      <c r="BC71" s="191">
        <f>IF(AZ71=3,G71,0)</f>
        <v>0</v>
      </c>
      <c r="BD71" s="191">
        <f>IF(AZ71=4,G71,0)</f>
        <v>0</v>
      </c>
      <c r="BE71" s="191">
        <f>IF(AZ71=5,G71,0)</f>
        <v>0</v>
      </c>
      <c r="CA71" s="218">
        <v>1</v>
      </c>
      <c r="CB71" s="218">
        <v>9</v>
      </c>
    </row>
    <row r="72" spans="1:80">
      <c r="A72" s="227"/>
      <c r="B72" s="231"/>
      <c r="C72" s="301" t="s">
        <v>222</v>
      </c>
      <c r="D72" s="302"/>
      <c r="E72" s="232">
        <v>60</v>
      </c>
      <c r="F72" s="233"/>
      <c r="G72" s="234"/>
      <c r="H72" s="235"/>
      <c r="I72" s="229"/>
      <c r="J72" s="236"/>
      <c r="K72" s="229"/>
      <c r="M72" s="230" t="s">
        <v>222</v>
      </c>
      <c r="O72" s="218"/>
    </row>
    <row r="73" spans="1:80">
      <c r="A73" s="227"/>
      <c r="B73" s="231"/>
      <c r="C73" s="301" t="s">
        <v>223</v>
      </c>
      <c r="D73" s="302"/>
      <c r="E73" s="232">
        <v>300</v>
      </c>
      <c r="F73" s="233"/>
      <c r="G73" s="234"/>
      <c r="H73" s="235"/>
      <c r="I73" s="229"/>
      <c r="J73" s="236"/>
      <c r="K73" s="229"/>
      <c r="M73" s="230" t="s">
        <v>223</v>
      </c>
      <c r="O73" s="218"/>
    </row>
    <row r="74" spans="1:80">
      <c r="A74" s="227"/>
      <c r="B74" s="231"/>
      <c r="C74" s="301" t="s">
        <v>224</v>
      </c>
      <c r="D74" s="302"/>
      <c r="E74" s="232">
        <v>120</v>
      </c>
      <c r="F74" s="233"/>
      <c r="G74" s="234"/>
      <c r="H74" s="235"/>
      <c r="I74" s="229"/>
      <c r="J74" s="236"/>
      <c r="K74" s="229"/>
      <c r="M74" s="230" t="s">
        <v>224</v>
      </c>
      <c r="O74" s="218"/>
    </row>
    <row r="75" spans="1:80">
      <c r="A75" s="219">
        <v>21</v>
      </c>
      <c r="B75" s="220" t="s">
        <v>225</v>
      </c>
      <c r="C75" s="221" t="s">
        <v>226</v>
      </c>
      <c r="D75" s="222" t="s">
        <v>135</v>
      </c>
      <c r="E75" s="223">
        <v>327</v>
      </c>
      <c r="F75" s="223"/>
      <c r="G75" s="224">
        <f>E75*F75</f>
        <v>0</v>
      </c>
      <c r="H75" s="225">
        <v>0</v>
      </c>
      <c r="I75" s="226">
        <f>E75*H75</f>
        <v>0</v>
      </c>
      <c r="J75" s="225">
        <v>0</v>
      </c>
      <c r="K75" s="226">
        <f>E75*J75</f>
        <v>0</v>
      </c>
      <c r="O75" s="218">
        <v>2</v>
      </c>
      <c r="AA75" s="191">
        <v>1</v>
      </c>
      <c r="AB75" s="191">
        <v>9</v>
      </c>
      <c r="AC75" s="191">
        <v>9</v>
      </c>
      <c r="AZ75" s="191">
        <v>4</v>
      </c>
      <c r="BA75" s="191">
        <f>IF(AZ75=1,G75,0)</f>
        <v>0</v>
      </c>
      <c r="BB75" s="191">
        <f>IF(AZ75=2,G75,0)</f>
        <v>0</v>
      </c>
      <c r="BC75" s="191">
        <f>IF(AZ75=3,G75,0)</f>
        <v>0</v>
      </c>
      <c r="BD75" s="191">
        <f>IF(AZ75=4,G75,0)</f>
        <v>0</v>
      </c>
      <c r="BE75" s="191">
        <f>IF(AZ75=5,G75,0)</f>
        <v>0</v>
      </c>
      <c r="CA75" s="218">
        <v>1</v>
      </c>
      <c r="CB75" s="218">
        <v>9</v>
      </c>
    </row>
    <row r="76" spans="1:80">
      <c r="A76" s="227"/>
      <c r="B76" s="231"/>
      <c r="C76" s="301" t="s">
        <v>227</v>
      </c>
      <c r="D76" s="302"/>
      <c r="E76" s="232">
        <v>237</v>
      </c>
      <c r="F76" s="233"/>
      <c r="G76" s="234"/>
      <c r="H76" s="235"/>
      <c r="I76" s="229"/>
      <c r="J76" s="236"/>
      <c r="K76" s="229"/>
      <c r="M76" s="230" t="s">
        <v>227</v>
      </c>
      <c r="O76" s="218"/>
    </row>
    <row r="77" spans="1:80">
      <c r="A77" s="227"/>
      <c r="B77" s="231"/>
      <c r="C77" s="301" t="s">
        <v>228</v>
      </c>
      <c r="D77" s="302"/>
      <c r="E77" s="232">
        <v>90</v>
      </c>
      <c r="F77" s="233"/>
      <c r="G77" s="234"/>
      <c r="H77" s="235"/>
      <c r="I77" s="229"/>
      <c r="J77" s="236"/>
      <c r="K77" s="229"/>
      <c r="M77" s="230" t="s">
        <v>228</v>
      </c>
      <c r="O77" s="218"/>
    </row>
    <row r="78" spans="1:80">
      <c r="A78" s="219">
        <v>22</v>
      </c>
      <c r="B78" s="220" t="s">
        <v>229</v>
      </c>
      <c r="C78" s="221" t="s">
        <v>230</v>
      </c>
      <c r="D78" s="222" t="s">
        <v>135</v>
      </c>
      <c r="E78" s="223">
        <v>85</v>
      </c>
      <c r="F78" s="223"/>
      <c r="G78" s="224">
        <f>E78*F78</f>
        <v>0</v>
      </c>
      <c r="H78" s="225">
        <v>0</v>
      </c>
      <c r="I78" s="226">
        <f>E78*H78</f>
        <v>0</v>
      </c>
      <c r="J78" s="225">
        <v>0</v>
      </c>
      <c r="K78" s="226">
        <f>E78*J78</f>
        <v>0</v>
      </c>
      <c r="O78" s="218">
        <v>2</v>
      </c>
      <c r="AA78" s="191">
        <v>1</v>
      </c>
      <c r="AB78" s="191">
        <v>9</v>
      </c>
      <c r="AC78" s="191">
        <v>9</v>
      </c>
      <c r="AZ78" s="191">
        <v>4</v>
      </c>
      <c r="BA78" s="191">
        <f>IF(AZ78=1,G78,0)</f>
        <v>0</v>
      </c>
      <c r="BB78" s="191">
        <f>IF(AZ78=2,G78,0)</f>
        <v>0</v>
      </c>
      <c r="BC78" s="191">
        <f>IF(AZ78=3,G78,0)</f>
        <v>0</v>
      </c>
      <c r="BD78" s="191">
        <f>IF(AZ78=4,G78,0)</f>
        <v>0</v>
      </c>
      <c r="BE78" s="191">
        <f>IF(AZ78=5,G78,0)</f>
        <v>0</v>
      </c>
      <c r="CA78" s="218">
        <v>1</v>
      </c>
      <c r="CB78" s="218">
        <v>9</v>
      </c>
    </row>
    <row r="79" spans="1:80">
      <c r="A79" s="227"/>
      <c r="B79" s="231"/>
      <c r="C79" s="301" t="s">
        <v>231</v>
      </c>
      <c r="D79" s="302"/>
      <c r="E79" s="232">
        <v>50</v>
      </c>
      <c r="F79" s="233"/>
      <c r="G79" s="234"/>
      <c r="H79" s="235"/>
      <c r="I79" s="229"/>
      <c r="J79" s="236"/>
      <c r="K79" s="229"/>
      <c r="M79" s="230" t="s">
        <v>231</v>
      </c>
      <c r="O79" s="218"/>
    </row>
    <row r="80" spans="1:80">
      <c r="A80" s="227"/>
      <c r="B80" s="231"/>
      <c r="C80" s="301" t="s">
        <v>185</v>
      </c>
      <c r="D80" s="302"/>
      <c r="E80" s="232">
        <v>35</v>
      </c>
      <c r="F80" s="233"/>
      <c r="G80" s="234"/>
      <c r="H80" s="235"/>
      <c r="I80" s="229"/>
      <c r="J80" s="236"/>
      <c r="K80" s="229"/>
      <c r="M80" s="230" t="s">
        <v>185</v>
      </c>
      <c r="O80" s="218"/>
    </row>
    <row r="81" spans="1:80">
      <c r="A81" s="219">
        <v>23</v>
      </c>
      <c r="B81" s="220" t="s">
        <v>232</v>
      </c>
      <c r="C81" s="221" t="s">
        <v>233</v>
      </c>
      <c r="D81" s="222" t="s">
        <v>135</v>
      </c>
      <c r="E81" s="223">
        <v>20</v>
      </c>
      <c r="F81" s="223"/>
      <c r="G81" s="224">
        <f>E81*F81</f>
        <v>0</v>
      </c>
      <c r="H81" s="225">
        <v>0</v>
      </c>
      <c r="I81" s="226">
        <f>E81*H81</f>
        <v>0</v>
      </c>
      <c r="J81" s="225">
        <v>0</v>
      </c>
      <c r="K81" s="226">
        <f>E81*J81</f>
        <v>0</v>
      </c>
      <c r="O81" s="218">
        <v>2</v>
      </c>
      <c r="AA81" s="191">
        <v>1</v>
      </c>
      <c r="AB81" s="191">
        <v>9</v>
      </c>
      <c r="AC81" s="191">
        <v>9</v>
      </c>
      <c r="AZ81" s="191">
        <v>4</v>
      </c>
      <c r="BA81" s="191">
        <f>IF(AZ81=1,G81,0)</f>
        <v>0</v>
      </c>
      <c r="BB81" s="191">
        <f>IF(AZ81=2,G81,0)</f>
        <v>0</v>
      </c>
      <c r="BC81" s="191">
        <f>IF(AZ81=3,G81,0)</f>
        <v>0</v>
      </c>
      <c r="BD81" s="191">
        <f>IF(AZ81=4,G81,0)</f>
        <v>0</v>
      </c>
      <c r="BE81" s="191">
        <f>IF(AZ81=5,G81,0)</f>
        <v>0</v>
      </c>
      <c r="CA81" s="218">
        <v>1</v>
      </c>
      <c r="CB81" s="218">
        <v>9</v>
      </c>
    </row>
    <row r="82" spans="1:80">
      <c r="A82" s="227"/>
      <c r="B82" s="231"/>
      <c r="C82" s="301" t="s">
        <v>234</v>
      </c>
      <c r="D82" s="302"/>
      <c r="E82" s="232">
        <v>7</v>
      </c>
      <c r="F82" s="233"/>
      <c r="G82" s="234"/>
      <c r="H82" s="235"/>
      <c r="I82" s="229"/>
      <c r="J82" s="236"/>
      <c r="K82" s="229"/>
      <c r="M82" s="230" t="s">
        <v>234</v>
      </c>
      <c r="O82" s="218"/>
    </row>
    <row r="83" spans="1:80">
      <c r="A83" s="227"/>
      <c r="B83" s="231"/>
      <c r="C83" s="301" t="s">
        <v>235</v>
      </c>
      <c r="D83" s="302"/>
      <c r="E83" s="232">
        <v>6</v>
      </c>
      <c r="F83" s="233"/>
      <c r="G83" s="234"/>
      <c r="H83" s="235"/>
      <c r="I83" s="229"/>
      <c r="J83" s="236"/>
      <c r="K83" s="229"/>
      <c r="M83" s="230" t="s">
        <v>235</v>
      </c>
      <c r="O83" s="218"/>
    </row>
    <row r="84" spans="1:80">
      <c r="A84" s="227"/>
      <c r="B84" s="231"/>
      <c r="C84" s="301" t="s">
        <v>153</v>
      </c>
      <c r="D84" s="302"/>
      <c r="E84" s="232">
        <v>5</v>
      </c>
      <c r="F84" s="233"/>
      <c r="G84" s="234"/>
      <c r="H84" s="235"/>
      <c r="I84" s="229"/>
      <c r="J84" s="236"/>
      <c r="K84" s="229"/>
      <c r="M84" s="230" t="s">
        <v>153</v>
      </c>
      <c r="O84" s="218"/>
    </row>
    <row r="85" spans="1:80">
      <c r="A85" s="227"/>
      <c r="B85" s="231"/>
      <c r="C85" s="301" t="s">
        <v>149</v>
      </c>
      <c r="D85" s="302"/>
      <c r="E85" s="232">
        <v>2</v>
      </c>
      <c r="F85" s="233"/>
      <c r="G85" s="234"/>
      <c r="H85" s="235"/>
      <c r="I85" s="229"/>
      <c r="J85" s="236"/>
      <c r="K85" s="229"/>
      <c r="M85" s="230" t="s">
        <v>149</v>
      </c>
      <c r="O85" s="218"/>
    </row>
    <row r="86" spans="1:80">
      <c r="A86" s="219">
        <v>24</v>
      </c>
      <c r="B86" s="220" t="s">
        <v>236</v>
      </c>
      <c r="C86" s="221" t="s">
        <v>237</v>
      </c>
      <c r="D86" s="222" t="s">
        <v>135</v>
      </c>
      <c r="E86" s="223">
        <v>4</v>
      </c>
      <c r="F86" s="223"/>
      <c r="G86" s="224">
        <f>E86*F86</f>
        <v>0</v>
      </c>
      <c r="H86" s="225">
        <v>0</v>
      </c>
      <c r="I86" s="226">
        <f>E86*H86</f>
        <v>0</v>
      </c>
      <c r="J86" s="225">
        <v>0</v>
      </c>
      <c r="K86" s="226">
        <f>E86*J86</f>
        <v>0</v>
      </c>
      <c r="O86" s="218">
        <v>2</v>
      </c>
      <c r="AA86" s="191">
        <v>1</v>
      </c>
      <c r="AB86" s="191">
        <v>9</v>
      </c>
      <c r="AC86" s="191">
        <v>9</v>
      </c>
      <c r="AZ86" s="191">
        <v>4</v>
      </c>
      <c r="BA86" s="191">
        <f>IF(AZ86=1,G86,0)</f>
        <v>0</v>
      </c>
      <c r="BB86" s="191">
        <f>IF(AZ86=2,G86,0)</f>
        <v>0</v>
      </c>
      <c r="BC86" s="191">
        <f>IF(AZ86=3,G86,0)</f>
        <v>0</v>
      </c>
      <c r="BD86" s="191">
        <f>IF(AZ86=4,G86,0)</f>
        <v>0</v>
      </c>
      <c r="BE86" s="191">
        <f>IF(AZ86=5,G86,0)</f>
        <v>0</v>
      </c>
      <c r="CA86" s="218">
        <v>1</v>
      </c>
      <c r="CB86" s="218">
        <v>9</v>
      </c>
    </row>
    <row r="87" spans="1:80">
      <c r="A87" s="227"/>
      <c r="B87" s="231"/>
      <c r="C87" s="301" t="s">
        <v>161</v>
      </c>
      <c r="D87" s="302"/>
      <c r="E87" s="232">
        <v>1</v>
      </c>
      <c r="F87" s="233"/>
      <c r="G87" s="234"/>
      <c r="H87" s="235"/>
      <c r="I87" s="229"/>
      <c r="J87" s="236"/>
      <c r="K87" s="229"/>
      <c r="M87" s="230" t="s">
        <v>161</v>
      </c>
      <c r="O87" s="218"/>
    </row>
    <row r="88" spans="1:80">
      <c r="A88" s="227"/>
      <c r="B88" s="231"/>
      <c r="C88" s="301" t="s">
        <v>238</v>
      </c>
      <c r="D88" s="302"/>
      <c r="E88" s="232">
        <v>2</v>
      </c>
      <c r="F88" s="233"/>
      <c r="G88" s="234"/>
      <c r="H88" s="235"/>
      <c r="I88" s="229"/>
      <c r="J88" s="236"/>
      <c r="K88" s="229"/>
      <c r="M88" s="230" t="s">
        <v>238</v>
      </c>
      <c r="O88" s="218"/>
    </row>
    <row r="89" spans="1:80">
      <c r="A89" s="227"/>
      <c r="B89" s="231"/>
      <c r="C89" s="301" t="s">
        <v>239</v>
      </c>
      <c r="D89" s="302"/>
      <c r="E89" s="232">
        <v>1</v>
      </c>
      <c r="F89" s="233"/>
      <c r="G89" s="234"/>
      <c r="H89" s="235"/>
      <c r="I89" s="229"/>
      <c r="J89" s="236"/>
      <c r="K89" s="229"/>
      <c r="M89" s="230" t="s">
        <v>239</v>
      </c>
      <c r="O89" s="218"/>
    </row>
    <row r="90" spans="1:80">
      <c r="A90" s="219">
        <v>25</v>
      </c>
      <c r="B90" s="220" t="s">
        <v>240</v>
      </c>
      <c r="C90" s="221" t="s">
        <v>241</v>
      </c>
      <c r="D90" s="222" t="s">
        <v>135</v>
      </c>
      <c r="E90" s="223">
        <v>22</v>
      </c>
      <c r="F90" s="223"/>
      <c r="G90" s="224">
        <f>E90*F90</f>
        <v>0</v>
      </c>
      <c r="H90" s="225">
        <v>0</v>
      </c>
      <c r="I90" s="226">
        <f>E90*H90</f>
        <v>0</v>
      </c>
      <c r="J90" s="225">
        <v>0</v>
      </c>
      <c r="K90" s="226">
        <f>E90*J90</f>
        <v>0</v>
      </c>
      <c r="O90" s="218">
        <v>2</v>
      </c>
      <c r="AA90" s="191">
        <v>1</v>
      </c>
      <c r="AB90" s="191">
        <v>9</v>
      </c>
      <c r="AC90" s="191">
        <v>9</v>
      </c>
      <c r="AZ90" s="191">
        <v>4</v>
      </c>
      <c r="BA90" s="191">
        <f>IF(AZ90=1,G90,0)</f>
        <v>0</v>
      </c>
      <c r="BB90" s="191">
        <f>IF(AZ90=2,G90,0)</f>
        <v>0</v>
      </c>
      <c r="BC90" s="191">
        <f>IF(AZ90=3,G90,0)</f>
        <v>0</v>
      </c>
      <c r="BD90" s="191">
        <f>IF(AZ90=4,G90,0)</f>
        <v>0</v>
      </c>
      <c r="BE90" s="191">
        <f>IF(AZ90=5,G90,0)</f>
        <v>0</v>
      </c>
      <c r="CA90" s="218">
        <v>1</v>
      </c>
      <c r="CB90" s="218">
        <v>9</v>
      </c>
    </row>
    <row r="91" spans="1:80">
      <c r="A91" s="227"/>
      <c r="B91" s="231"/>
      <c r="C91" s="301" t="s">
        <v>235</v>
      </c>
      <c r="D91" s="302"/>
      <c r="E91" s="232">
        <v>6</v>
      </c>
      <c r="F91" s="233"/>
      <c r="G91" s="234"/>
      <c r="H91" s="235"/>
      <c r="I91" s="229"/>
      <c r="J91" s="236"/>
      <c r="K91" s="229"/>
      <c r="M91" s="230" t="s">
        <v>235</v>
      </c>
      <c r="O91" s="218"/>
    </row>
    <row r="92" spans="1:80">
      <c r="A92" s="227"/>
      <c r="B92" s="231"/>
      <c r="C92" s="301" t="s">
        <v>158</v>
      </c>
      <c r="D92" s="302"/>
      <c r="E92" s="232">
        <v>12</v>
      </c>
      <c r="F92" s="233"/>
      <c r="G92" s="234"/>
      <c r="H92" s="235"/>
      <c r="I92" s="229"/>
      <c r="J92" s="236"/>
      <c r="K92" s="229"/>
      <c r="M92" s="230" t="s">
        <v>158</v>
      </c>
      <c r="O92" s="218"/>
    </row>
    <row r="93" spans="1:80">
      <c r="A93" s="227"/>
      <c r="B93" s="231"/>
      <c r="C93" s="301" t="s">
        <v>174</v>
      </c>
      <c r="D93" s="302"/>
      <c r="E93" s="232">
        <v>4</v>
      </c>
      <c r="F93" s="233"/>
      <c r="G93" s="234"/>
      <c r="H93" s="235"/>
      <c r="I93" s="229"/>
      <c r="J93" s="236"/>
      <c r="K93" s="229"/>
      <c r="M93" s="230" t="s">
        <v>174</v>
      </c>
      <c r="O93" s="218"/>
    </row>
    <row r="94" spans="1:80">
      <c r="A94" s="219">
        <v>26</v>
      </c>
      <c r="B94" s="220" t="s">
        <v>242</v>
      </c>
      <c r="C94" s="221" t="s">
        <v>243</v>
      </c>
      <c r="D94" s="222" t="s">
        <v>135</v>
      </c>
      <c r="E94" s="223">
        <v>7</v>
      </c>
      <c r="F94" s="223"/>
      <c r="G94" s="224">
        <f>E94*F94</f>
        <v>0</v>
      </c>
      <c r="H94" s="225">
        <v>0</v>
      </c>
      <c r="I94" s="226">
        <f>E94*H94</f>
        <v>0</v>
      </c>
      <c r="J94" s="225">
        <v>0</v>
      </c>
      <c r="K94" s="226">
        <f>E94*J94</f>
        <v>0</v>
      </c>
      <c r="O94" s="218">
        <v>2</v>
      </c>
      <c r="AA94" s="191">
        <v>1</v>
      </c>
      <c r="AB94" s="191">
        <v>9</v>
      </c>
      <c r="AC94" s="191">
        <v>9</v>
      </c>
      <c r="AZ94" s="191">
        <v>4</v>
      </c>
      <c r="BA94" s="191">
        <f>IF(AZ94=1,G94,0)</f>
        <v>0</v>
      </c>
      <c r="BB94" s="191">
        <f>IF(AZ94=2,G94,0)</f>
        <v>0</v>
      </c>
      <c r="BC94" s="191">
        <f>IF(AZ94=3,G94,0)</f>
        <v>0</v>
      </c>
      <c r="BD94" s="191">
        <f>IF(AZ94=4,G94,0)</f>
        <v>0</v>
      </c>
      <c r="BE94" s="191">
        <f>IF(AZ94=5,G94,0)</f>
        <v>0</v>
      </c>
      <c r="CA94" s="218">
        <v>1</v>
      </c>
      <c r="CB94" s="218">
        <v>9</v>
      </c>
    </row>
    <row r="95" spans="1:80">
      <c r="A95" s="227"/>
      <c r="B95" s="231"/>
      <c r="C95" s="301" t="s">
        <v>238</v>
      </c>
      <c r="D95" s="302"/>
      <c r="E95" s="232">
        <v>2</v>
      </c>
      <c r="F95" s="233"/>
      <c r="G95" s="234"/>
      <c r="H95" s="235"/>
      <c r="I95" s="229"/>
      <c r="J95" s="236"/>
      <c r="K95" s="229"/>
      <c r="M95" s="230" t="s">
        <v>238</v>
      </c>
      <c r="O95" s="218"/>
    </row>
    <row r="96" spans="1:80">
      <c r="A96" s="227"/>
      <c r="B96" s="231"/>
      <c r="C96" s="301" t="s">
        <v>153</v>
      </c>
      <c r="D96" s="302"/>
      <c r="E96" s="232">
        <v>5</v>
      </c>
      <c r="F96" s="233"/>
      <c r="G96" s="234"/>
      <c r="H96" s="235"/>
      <c r="I96" s="229"/>
      <c r="J96" s="236"/>
      <c r="K96" s="229"/>
      <c r="M96" s="230" t="s">
        <v>153</v>
      </c>
      <c r="O96" s="218"/>
    </row>
    <row r="97" spans="1:80">
      <c r="A97" s="219">
        <v>27</v>
      </c>
      <c r="B97" s="220" t="s">
        <v>244</v>
      </c>
      <c r="C97" s="221" t="s">
        <v>245</v>
      </c>
      <c r="D97" s="222" t="s">
        <v>135</v>
      </c>
      <c r="E97" s="223">
        <v>1</v>
      </c>
      <c r="F97" s="223"/>
      <c r="G97" s="224">
        <f>E97*F97</f>
        <v>0</v>
      </c>
      <c r="H97" s="225">
        <v>0</v>
      </c>
      <c r="I97" s="226">
        <f>E97*H97</f>
        <v>0</v>
      </c>
      <c r="J97" s="225">
        <v>0</v>
      </c>
      <c r="K97" s="226">
        <f>E97*J97</f>
        <v>0</v>
      </c>
      <c r="O97" s="218">
        <v>2</v>
      </c>
      <c r="AA97" s="191">
        <v>1</v>
      </c>
      <c r="AB97" s="191">
        <v>9</v>
      </c>
      <c r="AC97" s="191">
        <v>9</v>
      </c>
      <c r="AZ97" s="191">
        <v>4</v>
      </c>
      <c r="BA97" s="191">
        <f>IF(AZ97=1,G97,0)</f>
        <v>0</v>
      </c>
      <c r="BB97" s="191">
        <f>IF(AZ97=2,G97,0)</f>
        <v>0</v>
      </c>
      <c r="BC97" s="191">
        <f>IF(AZ97=3,G97,0)</f>
        <v>0</v>
      </c>
      <c r="BD97" s="191">
        <f>IF(AZ97=4,G97,0)</f>
        <v>0</v>
      </c>
      <c r="BE97" s="191">
        <f>IF(AZ97=5,G97,0)</f>
        <v>0</v>
      </c>
      <c r="CA97" s="218">
        <v>1</v>
      </c>
      <c r="CB97" s="218">
        <v>9</v>
      </c>
    </row>
    <row r="98" spans="1:80">
      <c r="A98" s="227"/>
      <c r="B98" s="231"/>
      <c r="C98" s="301" t="s">
        <v>161</v>
      </c>
      <c r="D98" s="302"/>
      <c r="E98" s="232">
        <v>1</v>
      </c>
      <c r="F98" s="233"/>
      <c r="G98" s="234"/>
      <c r="H98" s="235"/>
      <c r="I98" s="229"/>
      <c r="J98" s="236"/>
      <c r="K98" s="229"/>
      <c r="M98" s="230" t="s">
        <v>161</v>
      </c>
      <c r="O98" s="218"/>
    </row>
    <row r="99" spans="1:80">
      <c r="A99" s="219">
        <v>28</v>
      </c>
      <c r="B99" s="220" t="s">
        <v>246</v>
      </c>
      <c r="C99" s="221" t="s">
        <v>247</v>
      </c>
      <c r="D99" s="222" t="s">
        <v>135</v>
      </c>
      <c r="E99" s="223">
        <v>2</v>
      </c>
      <c r="F99" s="223"/>
      <c r="G99" s="224">
        <f>E99*F99</f>
        <v>0</v>
      </c>
      <c r="H99" s="225">
        <v>0</v>
      </c>
      <c r="I99" s="226">
        <f>E99*H99</f>
        <v>0</v>
      </c>
      <c r="J99" s="225">
        <v>0</v>
      </c>
      <c r="K99" s="226">
        <f>E99*J99</f>
        <v>0</v>
      </c>
      <c r="O99" s="218">
        <v>2</v>
      </c>
      <c r="AA99" s="191">
        <v>1</v>
      </c>
      <c r="AB99" s="191">
        <v>9</v>
      </c>
      <c r="AC99" s="191">
        <v>9</v>
      </c>
      <c r="AZ99" s="191">
        <v>4</v>
      </c>
      <c r="BA99" s="191">
        <f>IF(AZ99=1,G99,0)</f>
        <v>0</v>
      </c>
      <c r="BB99" s="191">
        <f>IF(AZ99=2,G99,0)</f>
        <v>0</v>
      </c>
      <c r="BC99" s="191">
        <f>IF(AZ99=3,G99,0)</f>
        <v>0</v>
      </c>
      <c r="BD99" s="191">
        <f>IF(AZ99=4,G99,0)</f>
        <v>0</v>
      </c>
      <c r="BE99" s="191">
        <f>IF(AZ99=5,G99,0)</f>
        <v>0</v>
      </c>
      <c r="CA99" s="218">
        <v>1</v>
      </c>
      <c r="CB99" s="218">
        <v>9</v>
      </c>
    </row>
    <row r="100" spans="1:80">
      <c r="A100" s="227"/>
      <c r="B100" s="231"/>
      <c r="C100" s="301" t="s">
        <v>238</v>
      </c>
      <c r="D100" s="302"/>
      <c r="E100" s="232">
        <v>2</v>
      </c>
      <c r="F100" s="233"/>
      <c r="G100" s="234"/>
      <c r="H100" s="235"/>
      <c r="I100" s="229"/>
      <c r="J100" s="236"/>
      <c r="K100" s="229"/>
      <c r="M100" s="230" t="s">
        <v>238</v>
      </c>
      <c r="O100" s="218"/>
    </row>
    <row r="101" spans="1:80">
      <c r="A101" s="219">
        <v>29</v>
      </c>
      <c r="B101" s="220" t="s">
        <v>248</v>
      </c>
      <c r="C101" s="221" t="s">
        <v>249</v>
      </c>
      <c r="D101" s="222" t="s">
        <v>135</v>
      </c>
      <c r="E101" s="223">
        <v>13</v>
      </c>
      <c r="F101" s="223"/>
      <c r="G101" s="224">
        <f>E101*F101</f>
        <v>0</v>
      </c>
      <c r="H101" s="225">
        <v>0</v>
      </c>
      <c r="I101" s="226">
        <f>E101*H101</f>
        <v>0</v>
      </c>
      <c r="J101" s="225">
        <v>0</v>
      </c>
      <c r="K101" s="226">
        <f>E101*J101</f>
        <v>0</v>
      </c>
      <c r="O101" s="218">
        <v>2</v>
      </c>
      <c r="AA101" s="191">
        <v>1</v>
      </c>
      <c r="AB101" s="191">
        <v>9</v>
      </c>
      <c r="AC101" s="191">
        <v>9</v>
      </c>
      <c r="AZ101" s="191">
        <v>4</v>
      </c>
      <c r="BA101" s="191">
        <f>IF(AZ101=1,G101,0)</f>
        <v>0</v>
      </c>
      <c r="BB101" s="191">
        <f>IF(AZ101=2,G101,0)</f>
        <v>0</v>
      </c>
      <c r="BC101" s="191">
        <f>IF(AZ101=3,G101,0)</f>
        <v>0</v>
      </c>
      <c r="BD101" s="191">
        <f>IF(AZ101=4,G101,0)</f>
        <v>0</v>
      </c>
      <c r="BE101" s="191">
        <f>IF(AZ101=5,G101,0)</f>
        <v>0</v>
      </c>
      <c r="CA101" s="218">
        <v>1</v>
      </c>
      <c r="CB101" s="218">
        <v>9</v>
      </c>
    </row>
    <row r="102" spans="1:80">
      <c r="A102" s="227"/>
      <c r="B102" s="231"/>
      <c r="C102" s="301" t="s">
        <v>250</v>
      </c>
      <c r="D102" s="302"/>
      <c r="E102" s="232">
        <v>4</v>
      </c>
      <c r="F102" s="233"/>
      <c r="G102" s="234"/>
      <c r="H102" s="235"/>
      <c r="I102" s="229"/>
      <c r="J102" s="236"/>
      <c r="K102" s="229"/>
      <c r="M102" s="230" t="s">
        <v>250</v>
      </c>
      <c r="O102" s="218"/>
    </row>
    <row r="103" spans="1:80">
      <c r="A103" s="227"/>
      <c r="B103" s="231"/>
      <c r="C103" s="301" t="s">
        <v>250</v>
      </c>
      <c r="D103" s="302"/>
      <c r="E103" s="232">
        <v>4</v>
      </c>
      <c r="F103" s="233"/>
      <c r="G103" s="234"/>
      <c r="H103" s="235"/>
      <c r="I103" s="229"/>
      <c r="J103" s="236"/>
      <c r="K103" s="229"/>
      <c r="M103" s="230" t="s">
        <v>250</v>
      </c>
      <c r="O103" s="218"/>
    </row>
    <row r="104" spans="1:80">
      <c r="A104" s="227"/>
      <c r="B104" s="231"/>
      <c r="C104" s="301" t="s">
        <v>251</v>
      </c>
      <c r="D104" s="302"/>
      <c r="E104" s="232">
        <v>5</v>
      </c>
      <c r="F104" s="233"/>
      <c r="G104" s="234"/>
      <c r="H104" s="235"/>
      <c r="I104" s="229"/>
      <c r="J104" s="236"/>
      <c r="K104" s="229"/>
      <c r="M104" s="230" t="s">
        <v>251</v>
      </c>
      <c r="O104" s="218"/>
    </row>
    <row r="105" spans="1:80">
      <c r="A105" s="219">
        <v>30</v>
      </c>
      <c r="B105" s="220" t="s">
        <v>252</v>
      </c>
      <c r="C105" s="221" t="s">
        <v>253</v>
      </c>
      <c r="D105" s="222" t="s">
        <v>135</v>
      </c>
      <c r="E105" s="223">
        <v>1</v>
      </c>
      <c r="F105" s="223"/>
      <c r="G105" s="224">
        <f>E105*F105</f>
        <v>0</v>
      </c>
      <c r="H105" s="225">
        <v>0</v>
      </c>
      <c r="I105" s="226">
        <f>E105*H105</f>
        <v>0</v>
      </c>
      <c r="J105" s="225">
        <v>0</v>
      </c>
      <c r="K105" s="226">
        <f>E105*J105</f>
        <v>0</v>
      </c>
      <c r="O105" s="218">
        <v>2</v>
      </c>
      <c r="AA105" s="191">
        <v>1</v>
      </c>
      <c r="AB105" s="191">
        <v>9</v>
      </c>
      <c r="AC105" s="191">
        <v>9</v>
      </c>
      <c r="AZ105" s="191">
        <v>4</v>
      </c>
      <c r="BA105" s="191">
        <f>IF(AZ105=1,G105,0)</f>
        <v>0</v>
      </c>
      <c r="BB105" s="191">
        <f>IF(AZ105=2,G105,0)</f>
        <v>0</v>
      </c>
      <c r="BC105" s="191">
        <f>IF(AZ105=3,G105,0)</f>
        <v>0</v>
      </c>
      <c r="BD105" s="191">
        <f>IF(AZ105=4,G105,0)</f>
        <v>0</v>
      </c>
      <c r="BE105" s="191">
        <f>IF(AZ105=5,G105,0)</f>
        <v>0</v>
      </c>
      <c r="CA105" s="218">
        <v>1</v>
      </c>
      <c r="CB105" s="218">
        <v>9</v>
      </c>
    </row>
    <row r="106" spans="1:80">
      <c r="A106" s="227"/>
      <c r="B106" s="231"/>
      <c r="C106" s="301" t="s">
        <v>161</v>
      </c>
      <c r="D106" s="302"/>
      <c r="E106" s="232">
        <v>1</v>
      </c>
      <c r="F106" s="233"/>
      <c r="G106" s="234"/>
      <c r="H106" s="235"/>
      <c r="I106" s="229"/>
      <c r="J106" s="236"/>
      <c r="K106" s="229"/>
      <c r="M106" s="230" t="s">
        <v>161</v>
      </c>
      <c r="O106" s="218"/>
    </row>
    <row r="107" spans="1:80">
      <c r="A107" s="219">
        <v>31</v>
      </c>
      <c r="B107" s="220" t="s">
        <v>254</v>
      </c>
      <c r="C107" s="221" t="s">
        <v>255</v>
      </c>
      <c r="D107" s="222" t="s">
        <v>135</v>
      </c>
      <c r="E107" s="223">
        <v>3</v>
      </c>
      <c r="F107" s="223"/>
      <c r="G107" s="224">
        <f>E107*F107</f>
        <v>0</v>
      </c>
      <c r="H107" s="225">
        <v>0</v>
      </c>
      <c r="I107" s="226">
        <f>E107*H107</f>
        <v>0</v>
      </c>
      <c r="J107" s="225">
        <v>0</v>
      </c>
      <c r="K107" s="226">
        <f>E107*J107</f>
        <v>0</v>
      </c>
      <c r="O107" s="218">
        <v>2</v>
      </c>
      <c r="AA107" s="191">
        <v>1</v>
      </c>
      <c r="AB107" s="191">
        <v>9</v>
      </c>
      <c r="AC107" s="191">
        <v>9</v>
      </c>
      <c r="AZ107" s="191">
        <v>4</v>
      </c>
      <c r="BA107" s="191">
        <f>IF(AZ107=1,G107,0)</f>
        <v>0</v>
      </c>
      <c r="BB107" s="191">
        <f>IF(AZ107=2,G107,0)</f>
        <v>0</v>
      </c>
      <c r="BC107" s="191">
        <f>IF(AZ107=3,G107,0)</f>
        <v>0</v>
      </c>
      <c r="BD107" s="191">
        <f>IF(AZ107=4,G107,0)</f>
        <v>0</v>
      </c>
      <c r="BE107" s="191">
        <f>IF(AZ107=5,G107,0)</f>
        <v>0</v>
      </c>
      <c r="CA107" s="218">
        <v>1</v>
      </c>
      <c r="CB107" s="218">
        <v>9</v>
      </c>
    </row>
    <row r="108" spans="1:80">
      <c r="A108" s="227"/>
      <c r="B108" s="231"/>
      <c r="C108" s="301" t="s">
        <v>256</v>
      </c>
      <c r="D108" s="302"/>
      <c r="E108" s="232">
        <v>1</v>
      </c>
      <c r="F108" s="233"/>
      <c r="G108" s="234"/>
      <c r="H108" s="235"/>
      <c r="I108" s="229"/>
      <c r="J108" s="236"/>
      <c r="K108" s="229"/>
      <c r="M108" s="230" t="s">
        <v>256</v>
      </c>
      <c r="O108" s="218"/>
    </row>
    <row r="109" spans="1:80">
      <c r="A109" s="227"/>
      <c r="B109" s="231"/>
      <c r="C109" s="301" t="s">
        <v>161</v>
      </c>
      <c r="D109" s="302"/>
      <c r="E109" s="232">
        <v>1</v>
      </c>
      <c r="F109" s="233"/>
      <c r="G109" s="234"/>
      <c r="H109" s="235"/>
      <c r="I109" s="229"/>
      <c r="J109" s="236"/>
      <c r="K109" s="229"/>
      <c r="M109" s="230" t="s">
        <v>161</v>
      </c>
      <c r="O109" s="218"/>
    </row>
    <row r="110" spans="1:80">
      <c r="A110" s="227"/>
      <c r="B110" s="231"/>
      <c r="C110" s="301" t="s">
        <v>239</v>
      </c>
      <c r="D110" s="302"/>
      <c r="E110" s="232">
        <v>1</v>
      </c>
      <c r="F110" s="233"/>
      <c r="G110" s="234"/>
      <c r="H110" s="235"/>
      <c r="I110" s="229"/>
      <c r="J110" s="236"/>
      <c r="K110" s="229"/>
      <c r="M110" s="230" t="s">
        <v>239</v>
      </c>
      <c r="O110" s="218"/>
    </row>
    <row r="111" spans="1:80">
      <c r="A111" s="219">
        <v>32</v>
      </c>
      <c r="B111" s="220" t="s">
        <v>257</v>
      </c>
      <c r="C111" s="221" t="s">
        <v>258</v>
      </c>
      <c r="D111" s="222" t="s">
        <v>135</v>
      </c>
      <c r="E111" s="223">
        <v>43</v>
      </c>
      <c r="F111" s="223"/>
      <c r="G111" s="224">
        <f>E111*F111</f>
        <v>0</v>
      </c>
      <c r="H111" s="225">
        <v>0</v>
      </c>
      <c r="I111" s="226">
        <f>E111*H111</f>
        <v>0</v>
      </c>
      <c r="J111" s="225">
        <v>0</v>
      </c>
      <c r="K111" s="226">
        <f>E111*J111</f>
        <v>0</v>
      </c>
      <c r="O111" s="218">
        <v>2</v>
      </c>
      <c r="AA111" s="191">
        <v>1</v>
      </c>
      <c r="AB111" s="191">
        <v>9</v>
      </c>
      <c r="AC111" s="191">
        <v>9</v>
      </c>
      <c r="AZ111" s="191">
        <v>4</v>
      </c>
      <c r="BA111" s="191">
        <f>IF(AZ111=1,G111,0)</f>
        <v>0</v>
      </c>
      <c r="BB111" s="191">
        <f>IF(AZ111=2,G111,0)</f>
        <v>0</v>
      </c>
      <c r="BC111" s="191">
        <f>IF(AZ111=3,G111,0)</f>
        <v>0</v>
      </c>
      <c r="BD111" s="191">
        <f>IF(AZ111=4,G111,0)</f>
        <v>0</v>
      </c>
      <c r="BE111" s="191">
        <f>IF(AZ111=5,G111,0)</f>
        <v>0</v>
      </c>
      <c r="CA111" s="218">
        <v>1</v>
      </c>
      <c r="CB111" s="218">
        <v>9</v>
      </c>
    </row>
    <row r="112" spans="1:80">
      <c r="A112" s="227"/>
      <c r="B112" s="231"/>
      <c r="C112" s="301" t="s">
        <v>259</v>
      </c>
      <c r="D112" s="302"/>
      <c r="E112" s="232">
        <v>14</v>
      </c>
      <c r="F112" s="233"/>
      <c r="G112" s="234"/>
      <c r="H112" s="235"/>
      <c r="I112" s="229"/>
      <c r="J112" s="236"/>
      <c r="K112" s="229"/>
      <c r="M112" s="230" t="s">
        <v>259</v>
      </c>
      <c r="O112" s="218"/>
    </row>
    <row r="113" spans="1:80">
      <c r="A113" s="227"/>
      <c r="B113" s="231"/>
      <c r="C113" s="301" t="s">
        <v>260</v>
      </c>
      <c r="D113" s="302"/>
      <c r="E113" s="232">
        <v>26</v>
      </c>
      <c r="F113" s="233"/>
      <c r="G113" s="234"/>
      <c r="H113" s="235"/>
      <c r="I113" s="229"/>
      <c r="J113" s="236"/>
      <c r="K113" s="229"/>
      <c r="M113" s="230" t="s">
        <v>260</v>
      </c>
      <c r="O113" s="218"/>
    </row>
    <row r="114" spans="1:80">
      <c r="A114" s="227"/>
      <c r="B114" s="231"/>
      <c r="C114" s="301" t="s">
        <v>261</v>
      </c>
      <c r="D114" s="302"/>
      <c r="E114" s="232">
        <v>3</v>
      </c>
      <c r="F114" s="233"/>
      <c r="G114" s="234"/>
      <c r="H114" s="235"/>
      <c r="I114" s="229"/>
      <c r="J114" s="236"/>
      <c r="K114" s="229"/>
      <c r="M114" s="230" t="s">
        <v>261</v>
      </c>
      <c r="O114" s="218"/>
    </row>
    <row r="115" spans="1:80">
      <c r="A115" s="219">
        <v>33</v>
      </c>
      <c r="B115" s="220" t="s">
        <v>262</v>
      </c>
      <c r="C115" s="221" t="s">
        <v>263</v>
      </c>
      <c r="D115" s="222" t="s">
        <v>135</v>
      </c>
      <c r="E115" s="223">
        <v>9</v>
      </c>
      <c r="F115" s="223"/>
      <c r="G115" s="224">
        <f>E115*F115</f>
        <v>0</v>
      </c>
      <c r="H115" s="225">
        <v>0</v>
      </c>
      <c r="I115" s="226">
        <f>E115*H115</f>
        <v>0</v>
      </c>
      <c r="J115" s="225">
        <v>0</v>
      </c>
      <c r="K115" s="226">
        <f>E115*J115</f>
        <v>0</v>
      </c>
      <c r="O115" s="218">
        <v>2</v>
      </c>
      <c r="AA115" s="191">
        <v>1</v>
      </c>
      <c r="AB115" s="191">
        <v>9</v>
      </c>
      <c r="AC115" s="191">
        <v>9</v>
      </c>
      <c r="AZ115" s="191">
        <v>4</v>
      </c>
      <c r="BA115" s="191">
        <f>IF(AZ115=1,G115,0)</f>
        <v>0</v>
      </c>
      <c r="BB115" s="191">
        <f>IF(AZ115=2,G115,0)</f>
        <v>0</v>
      </c>
      <c r="BC115" s="191">
        <f>IF(AZ115=3,G115,0)</f>
        <v>0</v>
      </c>
      <c r="BD115" s="191">
        <f>IF(AZ115=4,G115,0)</f>
        <v>0</v>
      </c>
      <c r="BE115" s="191">
        <f>IF(AZ115=5,G115,0)</f>
        <v>0</v>
      </c>
      <c r="CA115" s="218">
        <v>1</v>
      </c>
      <c r="CB115" s="218">
        <v>9</v>
      </c>
    </row>
    <row r="116" spans="1:80">
      <c r="A116" s="227"/>
      <c r="B116" s="231"/>
      <c r="C116" s="301" t="s">
        <v>256</v>
      </c>
      <c r="D116" s="302"/>
      <c r="E116" s="232">
        <v>1</v>
      </c>
      <c r="F116" s="233"/>
      <c r="G116" s="234"/>
      <c r="H116" s="235"/>
      <c r="I116" s="229"/>
      <c r="J116" s="236"/>
      <c r="K116" s="229"/>
      <c r="M116" s="230" t="s">
        <v>256</v>
      </c>
      <c r="O116" s="218"/>
    </row>
    <row r="117" spans="1:80">
      <c r="A117" s="227"/>
      <c r="B117" s="231"/>
      <c r="C117" s="301" t="s">
        <v>264</v>
      </c>
      <c r="D117" s="302"/>
      <c r="E117" s="232">
        <v>8</v>
      </c>
      <c r="F117" s="233"/>
      <c r="G117" s="234"/>
      <c r="H117" s="235"/>
      <c r="I117" s="229"/>
      <c r="J117" s="236"/>
      <c r="K117" s="229"/>
      <c r="M117" s="230" t="s">
        <v>264</v>
      </c>
      <c r="O117" s="218"/>
    </row>
    <row r="118" spans="1:80">
      <c r="A118" s="219">
        <v>34</v>
      </c>
      <c r="B118" s="220" t="s">
        <v>265</v>
      </c>
      <c r="C118" s="221" t="s">
        <v>266</v>
      </c>
      <c r="D118" s="222" t="s">
        <v>135</v>
      </c>
      <c r="E118" s="223">
        <v>42</v>
      </c>
      <c r="F118" s="223"/>
      <c r="G118" s="224">
        <f>E118*F118</f>
        <v>0</v>
      </c>
      <c r="H118" s="225">
        <v>0</v>
      </c>
      <c r="I118" s="226">
        <f>E118*H118</f>
        <v>0</v>
      </c>
      <c r="J118" s="225">
        <v>0</v>
      </c>
      <c r="K118" s="226">
        <f>E118*J118</f>
        <v>0</v>
      </c>
      <c r="O118" s="218">
        <v>2</v>
      </c>
      <c r="AA118" s="191">
        <v>1</v>
      </c>
      <c r="AB118" s="191">
        <v>9</v>
      </c>
      <c r="AC118" s="191">
        <v>9</v>
      </c>
      <c r="AZ118" s="191">
        <v>4</v>
      </c>
      <c r="BA118" s="191">
        <f>IF(AZ118=1,G118,0)</f>
        <v>0</v>
      </c>
      <c r="BB118" s="191">
        <f>IF(AZ118=2,G118,0)</f>
        <v>0</v>
      </c>
      <c r="BC118" s="191">
        <f>IF(AZ118=3,G118,0)</f>
        <v>0</v>
      </c>
      <c r="BD118" s="191">
        <f>IF(AZ118=4,G118,0)</f>
        <v>0</v>
      </c>
      <c r="BE118" s="191">
        <f>IF(AZ118=5,G118,0)</f>
        <v>0</v>
      </c>
      <c r="CA118" s="218">
        <v>1</v>
      </c>
      <c r="CB118" s="218">
        <v>9</v>
      </c>
    </row>
    <row r="119" spans="1:80">
      <c r="A119" s="227"/>
      <c r="B119" s="231"/>
      <c r="C119" s="301" t="s">
        <v>267</v>
      </c>
      <c r="D119" s="302"/>
      <c r="E119" s="232">
        <v>8</v>
      </c>
      <c r="F119" s="233"/>
      <c r="G119" s="234"/>
      <c r="H119" s="235"/>
      <c r="I119" s="229"/>
      <c r="J119" s="236"/>
      <c r="K119" s="229"/>
      <c r="M119" s="230" t="s">
        <v>267</v>
      </c>
      <c r="O119" s="218"/>
    </row>
    <row r="120" spans="1:80">
      <c r="A120" s="227"/>
      <c r="B120" s="231"/>
      <c r="C120" s="301" t="s">
        <v>189</v>
      </c>
      <c r="D120" s="302"/>
      <c r="E120" s="232">
        <v>20</v>
      </c>
      <c r="F120" s="233"/>
      <c r="G120" s="234"/>
      <c r="H120" s="235"/>
      <c r="I120" s="229"/>
      <c r="J120" s="236"/>
      <c r="K120" s="229"/>
      <c r="M120" s="230" t="s">
        <v>189</v>
      </c>
      <c r="O120" s="218"/>
    </row>
    <row r="121" spans="1:80">
      <c r="A121" s="227"/>
      <c r="B121" s="231"/>
      <c r="C121" s="301" t="s">
        <v>268</v>
      </c>
      <c r="D121" s="302"/>
      <c r="E121" s="232">
        <v>14</v>
      </c>
      <c r="F121" s="233"/>
      <c r="G121" s="234"/>
      <c r="H121" s="235"/>
      <c r="I121" s="229"/>
      <c r="J121" s="236"/>
      <c r="K121" s="229"/>
      <c r="M121" s="230" t="s">
        <v>268</v>
      </c>
      <c r="O121" s="218"/>
    </row>
    <row r="122" spans="1:80">
      <c r="A122" s="219">
        <v>35</v>
      </c>
      <c r="B122" s="220" t="s">
        <v>269</v>
      </c>
      <c r="C122" s="221" t="s">
        <v>270</v>
      </c>
      <c r="D122" s="222" t="s">
        <v>135</v>
      </c>
      <c r="E122" s="223">
        <v>4</v>
      </c>
      <c r="F122" s="223"/>
      <c r="G122" s="224">
        <f>E122*F122</f>
        <v>0</v>
      </c>
      <c r="H122" s="225">
        <v>0</v>
      </c>
      <c r="I122" s="226">
        <f>E122*H122</f>
        <v>0</v>
      </c>
      <c r="J122" s="225">
        <v>0</v>
      </c>
      <c r="K122" s="226">
        <f>E122*J122</f>
        <v>0</v>
      </c>
      <c r="O122" s="218">
        <v>2</v>
      </c>
      <c r="AA122" s="191">
        <v>1</v>
      </c>
      <c r="AB122" s="191">
        <v>9</v>
      </c>
      <c r="AC122" s="191">
        <v>9</v>
      </c>
      <c r="AZ122" s="191">
        <v>4</v>
      </c>
      <c r="BA122" s="191">
        <f>IF(AZ122=1,G122,0)</f>
        <v>0</v>
      </c>
      <c r="BB122" s="191">
        <f>IF(AZ122=2,G122,0)</f>
        <v>0</v>
      </c>
      <c r="BC122" s="191">
        <f>IF(AZ122=3,G122,0)</f>
        <v>0</v>
      </c>
      <c r="BD122" s="191">
        <f>IF(AZ122=4,G122,0)</f>
        <v>0</v>
      </c>
      <c r="BE122" s="191">
        <f>IF(AZ122=5,G122,0)</f>
        <v>0</v>
      </c>
      <c r="CA122" s="218">
        <v>1</v>
      </c>
      <c r="CB122" s="218">
        <v>9</v>
      </c>
    </row>
    <row r="123" spans="1:80">
      <c r="A123" s="227"/>
      <c r="B123" s="231"/>
      <c r="C123" s="301" t="s">
        <v>238</v>
      </c>
      <c r="D123" s="302"/>
      <c r="E123" s="232">
        <v>2</v>
      </c>
      <c r="F123" s="233"/>
      <c r="G123" s="234"/>
      <c r="H123" s="235"/>
      <c r="I123" s="229"/>
      <c r="J123" s="236"/>
      <c r="K123" s="229"/>
      <c r="M123" s="230" t="s">
        <v>238</v>
      </c>
      <c r="O123" s="218"/>
    </row>
    <row r="124" spans="1:80">
      <c r="A124" s="227"/>
      <c r="B124" s="231"/>
      <c r="C124" s="301" t="s">
        <v>238</v>
      </c>
      <c r="D124" s="302"/>
      <c r="E124" s="232">
        <v>2</v>
      </c>
      <c r="F124" s="233"/>
      <c r="G124" s="234"/>
      <c r="H124" s="235"/>
      <c r="I124" s="229"/>
      <c r="J124" s="236"/>
      <c r="K124" s="229"/>
      <c r="M124" s="230" t="s">
        <v>238</v>
      </c>
      <c r="O124" s="218"/>
    </row>
    <row r="125" spans="1:80">
      <c r="A125" s="219">
        <v>36</v>
      </c>
      <c r="B125" s="220" t="s">
        <v>271</v>
      </c>
      <c r="C125" s="221" t="s">
        <v>272</v>
      </c>
      <c r="D125" s="222" t="s">
        <v>135</v>
      </c>
      <c r="E125" s="223">
        <v>8</v>
      </c>
      <c r="F125" s="223"/>
      <c r="G125" s="224">
        <f>E125*F125</f>
        <v>0</v>
      </c>
      <c r="H125" s="225">
        <v>0</v>
      </c>
      <c r="I125" s="226">
        <f>E125*H125</f>
        <v>0</v>
      </c>
      <c r="J125" s="225">
        <v>0</v>
      </c>
      <c r="K125" s="226">
        <f>E125*J125</f>
        <v>0</v>
      </c>
      <c r="O125" s="218">
        <v>2</v>
      </c>
      <c r="AA125" s="191">
        <v>1</v>
      </c>
      <c r="AB125" s="191">
        <v>9</v>
      </c>
      <c r="AC125" s="191">
        <v>9</v>
      </c>
      <c r="AZ125" s="191">
        <v>4</v>
      </c>
      <c r="BA125" s="191">
        <f>IF(AZ125=1,G125,0)</f>
        <v>0</v>
      </c>
      <c r="BB125" s="191">
        <f>IF(AZ125=2,G125,0)</f>
        <v>0</v>
      </c>
      <c r="BC125" s="191">
        <f>IF(AZ125=3,G125,0)</f>
        <v>0</v>
      </c>
      <c r="BD125" s="191">
        <f>IF(AZ125=4,G125,0)</f>
        <v>0</v>
      </c>
      <c r="BE125" s="191">
        <f>IF(AZ125=5,G125,0)</f>
        <v>0</v>
      </c>
      <c r="CA125" s="218">
        <v>1</v>
      </c>
      <c r="CB125" s="218">
        <v>9</v>
      </c>
    </row>
    <row r="126" spans="1:80">
      <c r="A126" s="227"/>
      <c r="B126" s="231"/>
      <c r="C126" s="301" t="s">
        <v>256</v>
      </c>
      <c r="D126" s="302"/>
      <c r="E126" s="232">
        <v>1</v>
      </c>
      <c r="F126" s="233"/>
      <c r="G126" s="234"/>
      <c r="H126" s="235"/>
      <c r="I126" s="229"/>
      <c r="J126" s="236"/>
      <c r="K126" s="229"/>
      <c r="M126" s="230" t="s">
        <v>256</v>
      </c>
      <c r="O126" s="218"/>
    </row>
    <row r="127" spans="1:80">
      <c r="A127" s="227"/>
      <c r="B127" s="231"/>
      <c r="C127" s="301" t="s">
        <v>250</v>
      </c>
      <c r="D127" s="302"/>
      <c r="E127" s="232">
        <v>4</v>
      </c>
      <c r="F127" s="233"/>
      <c r="G127" s="234"/>
      <c r="H127" s="235"/>
      <c r="I127" s="229"/>
      <c r="J127" s="236"/>
      <c r="K127" s="229"/>
      <c r="M127" s="230" t="s">
        <v>250</v>
      </c>
      <c r="O127" s="218"/>
    </row>
    <row r="128" spans="1:80">
      <c r="A128" s="227"/>
      <c r="B128" s="231"/>
      <c r="C128" s="301" t="s">
        <v>261</v>
      </c>
      <c r="D128" s="302"/>
      <c r="E128" s="232">
        <v>3</v>
      </c>
      <c r="F128" s="233"/>
      <c r="G128" s="234"/>
      <c r="H128" s="235"/>
      <c r="I128" s="229"/>
      <c r="J128" s="236"/>
      <c r="K128" s="229"/>
      <c r="M128" s="230" t="s">
        <v>261</v>
      </c>
      <c r="O128" s="218"/>
    </row>
    <row r="129" spans="1:80">
      <c r="A129" s="219">
        <v>37</v>
      </c>
      <c r="B129" s="220" t="s">
        <v>273</v>
      </c>
      <c r="C129" s="221" t="s">
        <v>274</v>
      </c>
      <c r="D129" s="222" t="s">
        <v>135</v>
      </c>
      <c r="E129" s="223">
        <v>2</v>
      </c>
      <c r="F129" s="223"/>
      <c r="G129" s="224">
        <f>E129*F129</f>
        <v>0</v>
      </c>
      <c r="H129" s="225">
        <v>0</v>
      </c>
      <c r="I129" s="226">
        <f>E129*H129</f>
        <v>0</v>
      </c>
      <c r="J129" s="225">
        <v>0</v>
      </c>
      <c r="K129" s="226">
        <f>E129*J129</f>
        <v>0</v>
      </c>
      <c r="O129" s="218">
        <v>2</v>
      </c>
      <c r="AA129" s="191">
        <v>1</v>
      </c>
      <c r="AB129" s="191">
        <v>9</v>
      </c>
      <c r="AC129" s="191">
        <v>9</v>
      </c>
      <c r="AZ129" s="191">
        <v>4</v>
      </c>
      <c r="BA129" s="191">
        <f>IF(AZ129=1,G129,0)</f>
        <v>0</v>
      </c>
      <c r="BB129" s="191">
        <f>IF(AZ129=2,G129,0)</f>
        <v>0</v>
      </c>
      <c r="BC129" s="191">
        <f>IF(AZ129=3,G129,0)</f>
        <v>0</v>
      </c>
      <c r="BD129" s="191">
        <f>IF(AZ129=4,G129,0)</f>
        <v>0</v>
      </c>
      <c r="BE129" s="191">
        <f>IF(AZ129=5,G129,0)</f>
        <v>0</v>
      </c>
      <c r="CA129" s="218">
        <v>1</v>
      </c>
      <c r="CB129" s="218">
        <v>9</v>
      </c>
    </row>
    <row r="130" spans="1:80">
      <c r="A130" s="227"/>
      <c r="B130" s="231"/>
      <c r="C130" s="301" t="s">
        <v>238</v>
      </c>
      <c r="D130" s="302"/>
      <c r="E130" s="232">
        <v>2</v>
      </c>
      <c r="F130" s="233"/>
      <c r="G130" s="234"/>
      <c r="H130" s="235"/>
      <c r="I130" s="229"/>
      <c r="J130" s="236"/>
      <c r="K130" s="229"/>
      <c r="M130" s="230" t="s">
        <v>238</v>
      </c>
      <c r="O130" s="218"/>
    </row>
    <row r="131" spans="1:80">
      <c r="A131" s="219">
        <v>38</v>
      </c>
      <c r="B131" s="220" t="s">
        <v>275</v>
      </c>
      <c r="C131" s="221" t="s">
        <v>276</v>
      </c>
      <c r="D131" s="222" t="s">
        <v>135</v>
      </c>
      <c r="E131" s="223">
        <v>2</v>
      </c>
      <c r="F131" s="223"/>
      <c r="G131" s="224">
        <f>E131*F131</f>
        <v>0</v>
      </c>
      <c r="H131" s="225">
        <v>0</v>
      </c>
      <c r="I131" s="226">
        <f>E131*H131</f>
        <v>0</v>
      </c>
      <c r="J131" s="225">
        <v>0</v>
      </c>
      <c r="K131" s="226">
        <f>E131*J131</f>
        <v>0</v>
      </c>
      <c r="O131" s="218">
        <v>2</v>
      </c>
      <c r="AA131" s="191">
        <v>1</v>
      </c>
      <c r="AB131" s="191">
        <v>9</v>
      </c>
      <c r="AC131" s="191">
        <v>9</v>
      </c>
      <c r="AZ131" s="191">
        <v>4</v>
      </c>
      <c r="BA131" s="191">
        <f>IF(AZ131=1,G131,0)</f>
        <v>0</v>
      </c>
      <c r="BB131" s="191">
        <f>IF(AZ131=2,G131,0)</f>
        <v>0</v>
      </c>
      <c r="BC131" s="191">
        <f>IF(AZ131=3,G131,0)</f>
        <v>0</v>
      </c>
      <c r="BD131" s="191">
        <f>IF(AZ131=4,G131,0)</f>
        <v>0</v>
      </c>
      <c r="BE131" s="191">
        <f>IF(AZ131=5,G131,0)</f>
        <v>0</v>
      </c>
      <c r="CA131" s="218">
        <v>1</v>
      </c>
      <c r="CB131" s="218">
        <v>9</v>
      </c>
    </row>
    <row r="132" spans="1:80">
      <c r="A132" s="227"/>
      <c r="B132" s="231"/>
      <c r="C132" s="301" t="s">
        <v>161</v>
      </c>
      <c r="D132" s="302"/>
      <c r="E132" s="232">
        <v>1</v>
      </c>
      <c r="F132" s="233"/>
      <c r="G132" s="234"/>
      <c r="H132" s="235"/>
      <c r="I132" s="229"/>
      <c r="J132" s="236"/>
      <c r="K132" s="229"/>
      <c r="M132" s="230" t="s">
        <v>161</v>
      </c>
      <c r="O132" s="218"/>
    </row>
    <row r="133" spans="1:80">
      <c r="A133" s="227"/>
      <c r="B133" s="231"/>
      <c r="C133" s="301" t="s">
        <v>239</v>
      </c>
      <c r="D133" s="302"/>
      <c r="E133" s="232">
        <v>1</v>
      </c>
      <c r="F133" s="233"/>
      <c r="G133" s="234"/>
      <c r="H133" s="235"/>
      <c r="I133" s="229"/>
      <c r="J133" s="236"/>
      <c r="K133" s="229"/>
      <c r="M133" s="230" t="s">
        <v>239</v>
      </c>
      <c r="O133" s="218"/>
    </row>
    <row r="134" spans="1:80">
      <c r="A134" s="219">
        <v>39</v>
      </c>
      <c r="B134" s="220" t="s">
        <v>277</v>
      </c>
      <c r="C134" s="221" t="s">
        <v>278</v>
      </c>
      <c r="D134" s="222" t="s">
        <v>135</v>
      </c>
      <c r="E134" s="223">
        <v>2</v>
      </c>
      <c r="F134" s="223"/>
      <c r="G134" s="224">
        <f>E134*F134</f>
        <v>0</v>
      </c>
      <c r="H134" s="225">
        <v>0</v>
      </c>
      <c r="I134" s="226">
        <f>E134*H134</f>
        <v>0</v>
      </c>
      <c r="J134" s="225">
        <v>0</v>
      </c>
      <c r="K134" s="226">
        <f>E134*J134</f>
        <v>0</v>
      </c>
      <c r="O134" s="218">
        <v>2</v>
      </c>
      <c r="AA134" s="191">
        <v>1</v>
      </c>
      <c r="AB134" s="191">
        <v>9</v>
      </c>
      <c r="AC134" s="191">
        <v>9</v>
      </c>
      <c r="AZ134" s="191">
        <v>4</v>
      </c>
      <c r="BA134" s="191">
        <f>IF(AZ134=1,G134,0)</f>
        <v>0</v>
      </c>
      <c r="BB134" s="191">
        <f>IF(AZ134=2,G134,0)</f>
        <v>0</v>
      </c>
      <c r="BC134" s="191">
        <f>IF(AZ134=3,G134,0)</f>
        <v>0</v>
      </c>
      <c r="BD134" s="191">
        <f>IF(AZ134=4,G134,0)</f>
        <v>0</v>
      </c>
      <c r="BE134" s="191">
        <f>IF(AZ134=5,G134,0)</f>
        <v>0</v>
      </c>
      <c r="CA134" s="218">
        <v>1</v>
      </c>
      <c r="CB134" s="218">
        <v>9</v>
      </c>
    </row>
    <row r="135" spans="1:80">
      <c r="A135" s="227"/>
      <c r="B135" s="231"/>
      <c r="C135" s="301" t="s">
        <v>161</v>
      </c>
      <c r="D135" s="302"/>
      <c r="E135" s="232">
        <v>1</v>
      </c>
      <c r="F135" s="233"/>
      <c r="G135" s="234"/>
      <c r="H135" s="235"/>
      <c r="I135" s="229"/>
      <c r="J135" s="236"/>
      <c r="K135" s="229"/>
      <c r="M135" s="230" t="s">
        <v>161</v>
      </c>
      <c r="O135" s="218"/>
    </row>
    <row r="136" spans="1:80">
      <c r="A136" s="227"/>
      <c r="B136" s="231"/>
      <c r="C136" s="301" t="s">
        <v>161</v>
      </c>
      <c r="D136" s="302"/>
      <c r="E136" s="232">
        <v>1</v>
      </c>
      <c r="F136" s="233"/>
      <c r="G136" s="234"/>
      <c r="H136" s="235"/>
      <c r="I136" s="229"/>
      <c r="J136" s="236"/>
      <c r="K136" s="229"/>
      <c r="M136" s="230" t="s">
        <v>161</v>
      </c>
      <c r="O136" s="218"/>
    </row>
    <row r="137" spans="1:80">
      <c r="A137" s="219">
        <v>40</v>
      </c>
      <c r="B137" s="220" t="s">
        <v>279</v>
      </c>
      <c r="C137" s="221" t="s">
        <v>280</v>
      </c>
      <c r="D137" s="222" t="s">
        <v>135</v>
      </c>
      <c r="E137" s="223">
        <v>9</v>
      </c>
      <c r="F137" s="223"/>
      <c r="G137" s="224">
        <f>E137*F137</f>
        <v>0</v>
      </c>
      <c r="H137" s="225">
        <v>0</v>
      </c>
      <c r="I137" s="226">
        <f>E137*H137</f>
        <v>0</v>
      </c>
      <c r="J137" s="225">
        <v>0</v>
      </c>
      <c r="K137" s="226">
        <f>E137*J137</f>
        <v>0</v>
      </c>
      <c r="O137" s="218">
        <v>2</v>
      </c>
      <c r="AA137" s="191">
        <v>1</v>
      </c>
      <c r="AB137" s="191">
        <v>9</v>
      </c>
      <c r="AC137" s="191">
        <v>9</v>
      </c>
      <c r="AZ137" s="191">
        <v>4</v>
      </c>
      <c r="BA137" s="191">
        <f>IF(AZ137=1,G137,0)</f>
        <v>0</v>
      </c>
      <c r="BB137" s="191">
        <f>IF(AZ137=2,G137,0)</f>
        <v>0</v>
      </c>
      <c r="BC137" s="191">
        <f>IF(AZ137=3,G137,0)</f>
        <v>0</v>
      </c>
      <c r="BD137" s="191">
        <f>IF(AZ137=4,G137,0)</f>
        <v>0</v>
      </c>
      <c r="BE137" s="191">
        <f>IF(AZ137=5,G137,0)</f>
        <v>0</v>
      </c>
      <c r="CA137" s="218">
        <v>1</v>
      </c>
      <c r="CB137" s="218">
        <v>9</v>
      </c>
    </row>
    <row r="138" spans="1:80">
      <c r="A138" s="227"/>
      <c r="B138" s="231"/>
      <c r="C138" s="301" t="s">
        <v>256</v>
      </c>
      <c r="D138" s="302"/>
      <c r="E138" s="232">
        <v>1</v>
      </c>
      <c r="F138" s="233"/>
      <c r="G138" s="234"/>
      <c r="H138" s="235"/>
      <c r="I138" s="229"/>
      <c r="J138" s="236"/>
      <c r="K138" s="229"/>
      <c r="M138" s="230" t="s">
        <v>256</v>
      </c>
      <c r="O138" s="218"/>
    </row>
    <row r="139" spans="1:80">
      <c r="A139" s="227"/>
      <c r="B139" s="231"/>
      <c r="C139" s="301" t="s">
        <v>250</v>
      </c>
      <c r="D139" s="302"/>
      <c r="E139" s="232">
        <v>4</v>
      </c>
      <c r="F139" s="233"/>
      <c r="G139" s="234"/>
      <c r="H139" s="235"/>
      <c r="I139" s="229"/>
      <c r="J139" s="236"/>
      <c r="K139" s="229"/>
      <c r="M139" s="230" t="s">
        <v>250</v>
      </c>
      <c r="O139" s="218"/>
    </row>
    <row r="140" spans="1:80">
      <c r="A140" s="227"/>
      <c r="B140" s="231"/>
      <c r="C140" s="301" t="s">
        <v>174</v>
      </c>
      <c r="D140" s="302"/>
      <c r="E140" s="232">
        <v>4</v>
      </c>
      <c r="F140" s="233"/>
      <c r="G140" s="234"/>
      <c r="H140" s="235"/>
      <c r="I140" s="229"/>
      <c r="J140" s="236"/>
      <c r="K140" s="229"/>
      <c r="M140" s="230" t="s">
        <v>174</v>
      </c>
      <c r="O140" s="218"/>
    </row>
    <row r="141" spans="1:80">
      <c r="A141" s="219">
        <v>41</v>
      </c>
      <c r="B141" s="220" t="s">
        <v>281</v>
      </c>
      <c r="C141" s="221" t="s">
        <v>282</v>
      </c>
      <c r="D141" s="222" t="s">
        <v>135</v>
      </c>
      <c r="E141" s="223">
        <v>7</v>
      </c>
      <c r="F141" s="223"/>
      <c r="G141" s="224">
        <f>E141*F141</f>
        <v>0</v>
      </c>
      <c r="H141" s="225">
        <v>0</v>
      </c>
      <c r="I141" s="226">
        <f>E141*H141</f>
        <v>0</v>
      </c>
      <c r="J141" s="225">
        <v>0</v>
      </c>
      <c r="K141" s="226">
        <f>E141*J141</f>
        <v>0</v>
      </c>
      <c r="O141" s="218">
        <v>2</v>
      </c>
      <c r="AA141" s="191">
        <v>1</v>
      </c>
      <c r="AB141" s="191">
        <v>9</v>
      </c>
      <c r="AC141" s="191">
        <v>9</v>
      </c>
      <c r="AZ141" s="191">
        <v>4</v>
      </c>
      <c r="BA141" s="191">
        <f>IF(AZ141=1,G141,0)</f>
        <v>0</v>
      </c>
      <c r="BB141" s="191">
        <f>IF(AZ141=2,G141,0)</f>
        <v>0</v>
      </c>
      <c r="BC141" s="191">
        <f>IF(AZ141=3,G141,0)</f>
        <v>0</v>
      </c>
      <c r="BD141" s="191">
        <f>IF(AZ141=4,G141,0)</f>
        <v>0</v>
      </c>
      <c r="BE141" s="191">
        <f>IF(AZ141=5,G141,0)</f>
        <v>0</v>
      </c>
      <c r="CA141" s="218">
        <v>1</v>
      </c>
      <c r="CB141" s="218">
        <v>9</v>
      </c>
    </row>
    <row r="142" spans="1:80">
      <c r="A142" s="227"/>
      <c r="B142" s="231"/>
      <c r="C142" s="301" t="s">
        <v>153</v>
      </c>
      <c r="D142" s="302"/>
      <c r="E142" s="232">
        <v>5</v>
      </c>
      <c r="F142" s="233"/>
      <c r="G142" s="234"/>
      <c r="H142" s="235"/>
      <c r="I142" s="229"/>
      <c r="J142" s="236"/>
      <c r="K142" s="229"/>
      <c r="M142" s="230" t="s">
        <v>153</v>
      </c>
      <c r="O142" s="218"/>
    </row>
    <row r="143" spans="1:80">
      <c r="A143" s="227"/>
      <c r="B143" s="231"/>
      <c r="C143" s="301" t="s">
        <v>149</v>
      </c>
      <c r="D143" s="302"/>
      <c r="E143" s="232">
        <v>2</v>
      </c>
      <c r="F143" s="233"/>
      <c r="G143" s="234"/>
      <c r="H143" s="235"/>
      <c r="I143" s="229"/>
      <c r="J143" s="236"/>
      <c r="K143" s="229"/>
      <c r="M143" s="230" t="s">
        <v>149</v>
      </c>
      <c r="O143" s="218"/>
    </row>
    <row r="144" spans="1:80">
      <c r="A144" s="219">
        <v>42</v>
      </c>
      <c r="B144" s="220" t="s">
        <v>283</v>
      </c>
      <c r="C144" s="221" t="s">
        <v>284</v>
      </c>
      <c r="D144" s="222" t="s">
        <v>135</v>
      </c>
      <c r="E144" s="223">
        <v>11</v>
      </c>
      <c r="F144" s="223"/>
      <c r="G144" s="224">
        <f>E144*F144</f>
        <v>0</v>
      </c>
      <c r="H144" s="225">
        <v>0</v>
      </c>
      <c r="I144" s="226">
        <f>E144*H144</f>
        <v>0</v>
      </c>
      <c r="J144" s="225">
        <v>0</v>
      </c>
      <c r="K144" s="226">
        <f>E144*J144</f>
        <v>0</v>
      </c>
      <c r="O144" s="218">
        <v>2</v>
      </c>
      <c r="AA144" s="191">
        <v>1</v>
      </c>
      <c r="AB144" s="191">
        <v>9</v>
      </c>
      <c r="AC144" s="191">
        <v>9</v>
      </c>
      <c r="AZ144" s="191">
        <v>4</v>
      </c>
      <c r="BA144" s="191">
        <f>IF(AZ144=1,G144,0)</f>
        <v>0</v>
      </c>
      <c r="BB144" s="191">
        <f>IF(AZ144=2,G144,0)</f>
        <v>0</v>
      </c>
      <c r="BC144" s="191">
        <f>IF(AZ144=3,G144,0)</f>
        <v>0</v>
      </c>
      <c r="BD144" s="191">
        <f>IF(AZ144=4,G144,0)</f>
        <v>0</v>
      </c>
      <c r="BE144" s="191">
        <f>IF(AZ144=5,G144,0)</f>
        <v>0</v>
      </c>
      <c r="CA144" s="218">
        <v>1</v>
      </c>
      <c r="CB144" s="218">
        <v>9</v>
      </c>
    </row>
    <row r="145" spans="1:80">
      <c r="A145" s="227"/>
      <c r="B145" s="231"/>
      <c r="C145" s="301" t="s">
        <v>148</v>
      </c>
      <c r="D145" s="302"/>
      <c r="E145" s="232">
        <v>10</v>
      </c>
      <c r="F145" s="233"/>
      <c r="G145" s="234"/>
      <c r="H145" s="235"/>
      <c r="I145" s="229"/>
      <c r="J145" s="236"/>
      <c r="K145" s="229"/>
      <c r="M145" s="230" t="s">
        <v>148</v>
      </c>
      <c r="O145" s="218"/>
    </row>
    <row r="146" spans="1:80">
      <c r="A146" s="227"/>
      <c r="B146" s="231"/>
      <c r="C146" s="301" t="s">
        <v>239</v>
      </c>
      <c r="D146" s="302"/>
      <c r="E146" s="232">
        <v>1</v>
      </c>
      <c r="F146" s="233"/>
      <c r="G146" s="234"/>
      <c r="H146" s="235"/>
      <c r="I146" s="229"/>
      <c r="J146" s="236"/>
      <c r="K146" s="229"/>
      <c r="M146" s="230" t="s">
        <v>239</v>
      </c>
      <c r="O146" s="218"/>
    </row>
    <row r="147" spans="1:80">
      <c r="A147" s="219">
        <v>43</v>
      </c>
      <c r="B147" s="220" t="s">
        <v>285</v>
      </c>
      <c r="C147" s="221" t="s">
        <v>286</v>
      </c>
      <c r="D147" s="222" t="s">
        <v>89</v>
      </c>
      <c r="E147" s="223">
        <v>2</v>
      </c>
      <c r="F147" s="223"/>
      <c r="G147" s="224">
        <f>E147*F147</f>
        <v>0</v>
      </c>
      <c r="H147" s="225">
        <v>0</v>
      </c>
      <c r="I147" s="226">
        <f>E147*H147</f>
        <v>0</v>
      </c>
      <c r="J147" s="225">
        <v>0</v>
      </c>
      <c r="K147" s="226">
        <f>E147*J147</f>
        <v>0</v>
      </c>
      <c r="O147" s="218">
        <v>2</v>
      </c>
      <c r="AA147" s="191">
        <v>1</v>
      </c>
      <c r="AB147" s="191">
        <v>9</v>
      </c>
      <c r="AC147" s="191">
        <v>9</v>
      </c>
      <c r="AZ147" s="191">
        <v>4</v>
      </c>
      <c r="BA147" s="191">
        <f>IF(AZ147=1,G147,0)</f>
        <v>0</v>
      </c>
      <c r="BB147" s="191">
        <f>IF(AZ147=2,G147,0)</f>
        <v>0</v>
      </c>
      <c r="BC147" s="191">
        <f>IF(AZ147=3,G147,0)</f>
        <v>0</v>
      </c>
      <c r="BD147" s="191">
        <f>IF(AZ147=4,G147,0)</f>
        <v>0</v>
      </c>
      <c r="BE147" s="191">
        <f>IF(AZ147=5,G147,0)</f>
        <v>0</v>
      </c>
      <c r="CA147" s="218">
        <v>1</v>
      </c>
      <c r="CB147" s="218">
        <v>9</v>
      </c>
    </row>
    <row r="148" spans="1:80">
      <c r="A148" s="227"/>
      <c r="B148" s="231"/>
      <c r="C148" s="301" t="s">
        <v>238</v>
      </c>
      <c r="D148" s="302"/>
      <c r="E148" s="232">
        <v>2</v>
      </c>
      <c r="F148" s="233"/>
      <c r="G148" s="234"/>
      <c r="H148" s="235"/>
      <c r="I148" s="229"/>
      <c r="J148" s="236"/>
      <c r="K148" s="229"/>
      <c r="M148" s="230" t="s">
        <v>238</v>
      </c>
      <c r="O148" s="218"/>
    </row>
    <row r="149" spans="1:80">
      <c r="A149" s="219">
        <v>44</v>
      </c>
      <c r="B149" s="220" t="s">
        <v>287</v>
      </c>
      <c r="C149" s="221" t="s">
        <v>288</v>
      </c>
      <c r="D149" s="222" t="s">
        <v>89</v>
      </c>
      <c r="E149" s="223">
        <v>46</v>
      </c>
      <c r="F149" s="223"/>
      <c r="G149" s="224">
        <f>E149*F149</f>
        <v>0</v>
      </c>
      <c r="H149" s="225">
        <v>0</v>
      </c>
      <c r="I149" s="226">
        <f>E149*H149</f>
        <v>0</v>
      </c>
      <c r="J149" s="225">
        <v>0</v>
      </c>
      <c r="K149" s="226">
        <f>E149*J149</f>
        <v>0</v>
      </c>
      <c r="O149" s="218">
        <v>2</v>
      </c>
      <c r="AA149" s="191">
        <v>1</v>
      </c>
      <c r="AB149" s="191">
        <v>9</v>
      </c>
      <c r="AC149" s="191">
        <v>9</v>
      </c>
      <c r="AZ149" s="191">
        <v>4</v>
      </c>
      <c r="BA149" s="191">
        <f>IF(AZ149=1,G149,0)</f>
        <v>0</v>
      </c>
      <c r="BB149" s="191">
        <f>IF(AZ149=2,G149,0)</f>
        <v>0</v>
      </c>
      <c r="BC149" s="191">
        <f>IF(AZ149=3,G149,0)</f>
        <v>0</v>
      </c>
      <c r="BD149" s="191">
        <f>IF(AZ149=4,G149,0)</f>
        <v>0</v>
      </c>
      <c r="BE149" s="191">
        <f>IF(AZ149=5,G149,0)</f>
        <v>0</v>
      </c>
      <c r="CA149" s="218">
        <v>1</v>
      </c>
      <c r="CB149" s="218">
        <v>9</v>
      </c>
    </row>
    <row r="150" spans="1:80">
      <c r="A150" s="227"/>
      <c r="B150" s="231"/>
      <c r="C150" s="301" t="s">
        <v>289</v>
      </c>
      <c r="D150" s="302"/>
      <c r="E150" s="232">
        <v>5</v>
      </c>
      <c r="F150" s="233"/>
      <c r="G150" s="234"/>
      <c r="H150" s="235"/>
      <c r="I150" s="229"/>
      <c r="J150" s="236"/>
      <c r="K150" s="229"/>
      <c r="M150" s="230" t="s">
        <v>289</v>
      </c>
      <c r="O150" s="218"/>
    </row>
    <row r="151" spans="1:80">
      <c r="A151" s="227"/>
      <c r="B151" s="231"/>
      <c r="C151" s="301" t="s">
        <v>290</v>
      </c>
      <c r="D151" s="302"/>
      <c r="E151" s="232">
        <v>21</v>
      </c>
      <c r="F151" s="233"/>
      <c r="G151" s="234"/>
      <c r="H151" s="235"/>
      <c r="I151" s="229"/>
      <c r="J151" s="236"/>
      <c r="K151" s="229"/>
      <c r="M151" s="230" t="s">
        <v>290</v>
      </c>
      <c r="O151" s="218"/>
    </row>
    <row r="152" spans="1:80">
      <c r="A152" s="227"/>
      <c r="B152" s="231"/>
      <c r="C152" s="301" t="s">
        <v>190</v>
      </c>
      <c r="D152" s="302"/>
      <c r="E152" s="232">
        <v>20</v>
      </c>
      <c r="F152" s="233"/>
      <c r="G152" s="234"/>
      <c r="H152" s="235"/>
      <c r="I152" s="229"/>
      <c r="J152" s="236"/>
      <c r="K152" s="229"/>
      <c r="M152" s="230" t="s">
        <v>190</v>
      </c>
      <c r="O152" s="218"/>
    </row>
    <row r="153" spans="1:80">
      <c r="A153" s="219">
        <v>45</v>
      </c>
      <c r="B153" s="220" t="s">
        <v>291</v>
      </c>
      <c r="C153" s="221" t="s">
        <v>292</v>
      </c>
      <c r="D153" s="222" t="s">
        <v>89</v>
      </c>
      <c r="E153" s="223">
        <v>37</v>
      </c>
      <c r="F153" s="223"/>
      <c r="G153" s="224">
        <f>E153*F153</f>
        <v>0</v>
      </c>
      <c r="H153" s="225">
        <v>0</v>
      </c>
      <c r="I153" s="226">
        <f>E153*H153</f>
        <v>0</v>
      </c>
      <c r="J153" s="225">
        <v>0</v>
      </c>
      <c r="K153" s="226">
        <f>E153*J153</f>
        <v>0</v>
      </c>
      <c r="O153" s="218">
        <v>2</v>
      </c>
      <c r="AA153" s="191">
        <v>1</v>
      </c>
      <c r="AB153" s="191">
        <v>9</v>
      </c>
      <c r="AC153" s="191">
        <v>9</v>
      </c>
      <c r="AZ153" s="191">
        <v>4</v>
      </c>
      <c r="BA153" s="191">
        <f>IF(AZ153=1,G153,0)</f>
        <v>0</v>
      </c>
      <c r="BB153" s="191">
        <f>IF(AZ153=2,G153,0)</f>
        <v>0</v>
      </c>
      <c r="BC153" s="191">
        <f>IF(AZ153=3,G153,0)</f>
        <v>0</v>
      </c>
      <c r="BD153" s="191">
        <f>IF(AZ153=4,G153,0)</f>
        <v>0</v>
      </c>
      <c r="BE153" s="191">
        <f>IF(AZ153=5,G153,0)</f>
        <v>0</v>
      </c>
      <c r="CA153" s="218">
        <v>1</v>
      </c>
      <c r="CB153" s="218">
        <v>9</v>
      </c>
    </row>
    <row r="154" spans="1:80">
      <c r="A154" s="227"/>
      <c r="B154" s="231"/>
      <c r="C154" s="301" t="s">
        <v>293</v>
      </c>
      <c r="D154" s="302"/>
      <c r="E154" s="232">
        <v>4</v>
      </c>
      <c r="F154" s="233"/>
      <c r="G154" s="234"/>
      <c r="H154" s="235"/>
      <c r="I154" s="229"/>
      <c r="J154" s="236"/>
      <c r="K154" s="229"/>
      <c r="M154" s="230" t="s">
        <v>293</v>
      </c>
      <c r="O154" s="218"/>
    </row>
    <row r="155" spans="1:80">
      <c r="A155" s="227"/>
      <c r="B155" s="231"/>
      <c r="C155" s="301" t="s">
        <v>294</v>
      </c>
      <c r="D155" s="302"/>
      <c r="E155" s="232">
        <v>23</v>
      </c>
      <c r="F155" s="233"/>
      <c r="G155" s="234"/>
      <c r="H155" s="235"/>
      <c r="I155" s="229"/>
      <c r="J155" s="236"/>
      <c r="K155" s="229"/>
      <c r="M155" s="230" t="s">
        <v>294</v>
      </c>
      <c r="O155" s="218"/>
    </row>
    <row r="156" spans="1:80">
      <c r="A156" s="227"/>
      <c r="B156" s="231"/>
      <c r="C156" s="301" t="s">
        <v>202</v>
      </c>
      <c r="D156" s="302"/>
      <c r="E156" s="232">
        <v>10</v>
      </c>
      <c r="F156" s="233"/>
      <c r="G156" s="234"/>
      <c r="H156" s="235"/>
      <c r="I156" s="229"/>
      <c r="J156" s="236"/>
      <c r="K156" s="229"/>
      <c r="M156" s="230" t="s">
        <v>202</v>
      </c>
      <c r="O156" s="218"/>
    </row>
    <row r="157" spans="1:80">
      <c r="A157" s="219">
        <v>46</v>
      </c>
      <c r="B157" s="220" t="s">
        <v>295</v>
      </c>
      <c r="C157" s="221" t="s">
        <v>296</v>
      </c>
      <c r="D157" s="222" t="s">
        <v>89</v>
      </c>
      <c r="E157" s="223">
        <v>8</v>
      </c>
      <c r="F157" s="223"/>
      <c r="G157" s="224">
        <f>E157*F157</f>
        <v>0</v>
      </c>
      <c r="H157" s="225">
        <v>0</v>
      </c>
      <c r="I157" s="226">
        <f>E157*H157</f>
        <v>0</v>
      </c>
      <c r="J157" s="225">
        <v>0</v>
      </c>
      <c r="K157" s="226">
        <f>E157*J157</f>
        <v>0</v>
      </c>
      <c r="O157" s="218">
        <v>2</v>
      </c>
      <c r="AA157" s="191">
        <v>1</v>
      </c>
      <c r="AB157" s="191">
        <v>9</v>
      </c>
      <c r="AC157" s="191">
        <v>9</v>
      </c>
      <c r="AZ157" s="191">
        <v>4</v>
      </c>
      <c r="BA157" s="191">
        <f>IF(AZ157=1,G157,0)</f>
        <v>0</v>
      </c>
      <c r="BB157" s="191">
        <f>IF(AZ157=2,G157,0)</f>
        <v>0</v>
      </c>
      <c r="BC157" s="191">
        <f>IF(AZ157=3,G157,0)</f>
        <v>0</v>
      </c>
      <c r="BD157" s="191">
        <f>IF(AZ157=4,G157,0)</f>
        <v>0</v>
      </c>
      <c r="BE157" s="191">
        <f>IF(AZ157=5,G157,0)</f>
        <v>0</v>
      </c>
      <c r="CA157" s="218">
        <v>1</v>
      </c>
      <c r="CB157" s="218">
        <v>9</v>
      </c>
    </row>
    <row r="158" spans="1:80">
      <c r="A158" s="227"/>
      <c r="B158" s="231"/>
      <c r="C158" s="301" t="s">
        <v>264</v>
      </c>
      <c r="D158" s="302"/>
      <c r="E158" s="232">
        <v>8</v>
      </c>
      <c r="F158" s="233"/>
      <c r="G158" s="234"/>
      <c r="H158" s="235"/>
      <c r="I158" s="229"/>
      <c r="J158" s="236"/>
      <c r="K158" s="229"/>
      <c r="M158" s="230" t="s">
        <v>264</v>
      </c>
      <c r="O158" s="218"/>
    </row>
    <row r="159" spans="1:80">
      <c r="A159" s="219">
        <v>47</v>
      </c>
      <c r="B159" s="220" t="s">
        <v>297</v>
      </c>
      <c r="C159" s="221" t="s">
        <v>298</v>
      </c>
      <c r="D159" s="222" t="s">
        <v>135</v>
      </c>
      <c r="E159" s="223">
        <v>14</v>
      </c>
      <c r="F159" s="223"/>
      <c r="G159" s="224">
        <f>E159*F159</f>
        <v>0</v>
      </c>
      <c r="H159" s="225">
        <v>0</v>
      </c>
      <c r="I159" s="226">
        <f>E159*H159</f>
        <v>0</v>
      </c>
      <c r="J159" s="225">
        <v>0</v>
      </c>
      <c r="K159" s="226">
        <f>E159*J159</f>
        <v>0</v>
      </c>
      <c r="O159" s="218">
        <v>2</v>
      </c>
      <c r="AA159" s="191">
        <v>1</v>
      </c>
      <c r="AB159" s="191">
        <v>9</v>
      </c>
      <c r="AC159" s="191">
        <v>9</v>
      </c>
      <c r="AZ159" s="191">
        <v>4</v>
      </c>
      <c r="BA159" s="191">
        <f>IF(AZ159=1,G159,0)</f>
        <v>0</v>
      </c>
      <c r="BB159" s="191">
        <f>IF(AZ159=2,G159,0)</f>
        <v>0</v>
      </c>
      <c r="BC159" s="191">
        <f>IF(AZ159=3,G159,0)</f>
        <v>0</v>
      </c>
      <c r="BD159" s="191">
        <f>IF(AZ159=4,G159,0)</f>
        <v>0</v>
      </c>
      <c r="BE159" s="191">
        <f>IF(AZ159=5,G159,0)</f>
        <v>0</v>
      </c>
      <c r="CA159" s="218">
        <v>1</v>
      </c>
      <c r="CB159" s="218">
        <v>9</v>
      </c>
    </row>
    <row r="160" spans="1:80">
      <c r="A160" s="227"/>
      <c r="B160" s="231"/>
      <c r="C160" s="301" t="s">
        <v>238</v>
      </c>
      <c r="D160" s="302"/>
      <c r="E160" s="232">
        <v>2</v>
      </c>
      <c r="F160" s="233"/>
      <c r="G160" s="234"/>
      <c r="H160" s="235"/>
      <c r="I160" s="229"/>
      <c r="J160" s="236"/>
      <c r="K160" s="229"/>
      <c r="M160" s="230" t="s">
        <v>238</v>
      </c>
      <c r="O160" s="218"/>
    </row>
    <row r="161" spans="1:80">
      <c r="A161" s="227"/>
      <c r="B161" s="231"/>
      <c r="C161" s="301" t="s">
        <v>158</v>
      </c>
      <c r="D161" s="302"/>
      <c r="E161" s="232">
        <v>12</v>
      </c>
      <c r="F161" s="233"/>
      <c r="G161" s="234"/>
      <c r="H161" s="235"/>
      <c r="I161" s="229"/>
      <c r="J161" s="236"/>
      <c r="K161" s="229"/>
      <c r="M161" s="230" t="s">
        <v>158</v>
      </c>
      <c r="O161" s="218"/>
    </row>
    <row r="162" spans="1:80">
      <c r="A162" s="219">
        <v>48</v>
      </c>
      <c r="B162" s="220" t="s">
        <v>299</v>
      </c>
      <c r="C162" s="221" t="s">
        <v>300</v>
      </c>
      <c r="D162" s="222" t="s">
        <v>135</v>
      </c>
      <c r="E162" s="223">
        <v>10</v>
      </c>
      <c r="F162" s="223"/>
      <c r="G162" s="224">
        <f>E162*F162</f>
        <v>0</v>
      </c>
      <c r="H162" s="225">
        <v>0</v>
      </c>
      <c r="I162" s="226">
        <f>E162*H162</f>
        <v>0</v>
      </c>
      <c r="J162" s="225">
        <v>0</v>
      </c>
      <c r="K162" s="226">
        <f>E162*J162</f>
        <v>0</v>
      </c>
      <c r="O162" s="218">
        <v>2</v>
      </c>
      <c r="AA162" s="191">
        <v>1</v>
      </c>
      <c r="AB162" s="191">
        <v>9</v>
      </c>
      <c r="AC162" s="191">
        <v>9</v>
      </c>
      <c r="AZ162" s="191">
        <v>4</v>
      </c>
      <c r="BA162" s="191">
        <f>IF(AZ162=1,G162,0)</f>
        <v>0</v>
      </c>
      <c r="BB162" s="191">
        <f>IF(AZ162=2,G162,0)</f>
        <v>0</v>
      </c>
      <c r="BC162" s="191">
        <f>IF(AZ162=3,G162,0)</f>
        <v>0</v>
      </c>
      <c r="BD162" s="191">
        <f>IF(AZ162=4,G162,0)</f>
        <v>0</v>
      </c>
      <c r="BE162" s="191">
        <f>IF(AZ162=5,G162,0)</f>
        <v>0</v>
      </c>
      <c r="CA162" s="218">
        <v>1</v>
      </c>
      <c r="CB162" s="218">
        <v>9</v>
      </c>
    </row>
    <row r="163" spans="1:80">
      <c r="A163" s="227"/>
      <c r="B163" s="231"/>
      <c r="C163" s="301" t="s">
        <v>157</v>
      </c>
      <c r="D163" s="302"/>
      <c r="E163" s="232">
        <v>2</v>
      </c>
      <c r="F163" s="233"/>
      <c r="G163" s="234"/>
      <c r="H163" s="235"/>
      <c r="I163" s="229"/>
      <c r="J163" s="236"/>
      <c r="K163" s="229"/>
      <c r="M163" s="230" t="s">
        <v>157</v>
      </c>
      <c r="O163" s="218"/>
    </row>
    <row r="164" spans="1:80">
      <c r="A164" s="227"/>
      <c r="B164" s="231"/>
      <c r="C164" s="301" t="s">
        <v>250</v>
      </c>
      <c r="D164" s="302"/>
      <c r="E164" s="232">
        <v>4</v>
      </c>
      <c r="F164" s="233"/>
      <c r="G164" s="234"/>
      <c r="H164" s="235"/>
      <c r="I164" s="229"/>
      <c r="J164" s="236"/>
      <c r="K164" s="229"/>
      <c r="M164" s="230" t="s">
        <v>250</v>
      </c>
      <c r="O164" s="218"/>
    </row>
    <row r="165" spans="1:80">
      <c r="A165" s="227"/>
      <c r="B165" s="231"/>
      <c r="C165" s="301" t="s">
        <v>149</v>
      </c>
      <c r="D165" s="302"/>
      <c r="E165" s="232">
        <v>2</v>
      </c>
      <c r="F165" s="233"/>
      <c r="G165" s="234"/>
      <c r="H165" s="235"/>
      <c r="I165" s="229"/>
      <c r="J165" s="236"/>
      <c r="K165" s="229"/>
      <c r="M165" s="230" t="s">
        <v>149</v>
      </c>
      <c r="O165" s="218"/>
    </row>
    <row r="166" spans="1:80">
      <c r="A166" s="227"/>
      <c r="B166" s="231"/>
      <c r="C166" s="301" t="s">
        <v>149</v>
      </c>
      <c r="D166" s="302"/>
      <c r="E166" s="232">
        <v>2</v>
      </c>
      <c r="F166" s="233"/>
      <c r="G166" s="234"/>
      <c r="H166" s="235"/>
      <c r="I166" s="229"/>
      <c r="J166" s="236"/>
      <c r="K166" s="229"/>
      <c r="M166" s="230" t="s">
        <v>149</v>
      </c>
      <c r="O166" s="218"/>
    </row>
    <row r="167" spans="1:80">
      <c r="A167" s="219">
        <v>49</v>
      </c>
      <c r="B167" s="220" t="s">
        <v>301</v>
      </c>
      <c r="C167" s="221" t="s">
        <v>302</v>
      </c>
      <c r="D167" s="222" t="s">
        <v>135</v>
      </c>
      <c r="E167" s="223">
        <v>25</v>
      </c>
      <c r="F167" s="223"/>
      <c r="G167" s="224">
        <f>E167*F167</f>
        <v>0</v>
      </c>
      <c r="H167" s="225">
        <v>0</v>
      </c>
      <c r="I167" s="226">
        <f>E167*H167</f>
        <v>0</v>
      </c>
      <c r="J167" s="225">
        <v>0</v>
      </c>
      <c r="K167" s="226">
        <f>E167*J167</f>
        <v>0</v>
      </c>
      <c r="O167" s="218">
        <v>2</v>
      </c>
      <c r="AA167" s="191">
        <v>1</v>
      </c>
      <c r="AB167" s="191">
        <v>9</v>
      </c>
      <c r="AC167" s="191">
        <v>9</v>
      </c>
      <c r="AZ167" s="191">
        <v>4</v>
      </c>
      <c r="BA167" s="191">
        <f>IF(AZ167=1,G167,0)</f>
        <v>0</v>
      </c>
      <c r="BB167" s="191">
        <f>IF(AZ167=2,G167,0)</f>
        <v>0</v>
      </c>
      <c r="BC167" s="191">
        <f>IF(AZ167=3,G167,0)</f>
        <v>0</v>
      </c>
      <c r="BD167" s="191">
        <f>IF(AZ167=4,G167,0)</f>
        <v>0</v>
      </c>
      <c r="BE167" s="191">
        <f>IF(AZ167=5,G167,0)</f>
        <v>0</v>
      </c>
      <c r="CA167" s="218">
        <v>1</v>
      </c>
      <c r="CB167" s="218">
        <v>9</v>
      </c>
    </row>
    <row r="168" spans="1:80">
      <c r="A168" s="227"/>
      <c r="B168" s="231"/>
      <c r="C168" s="301" t="s">
        <v>293</v>
      </c>
      <c r="D168" s="302"/>
      <c r="E168" s="232">
        <v>4</v>
      </c>
      <c r="F168" s="233"/>
      <c r="G168" s="234"/>
      <c r="H168" s="235"/>
      <c r="I168" s="229"/>
      <c r="J168" s="236"/>
      <c r="K168" s="229"/>
      <c r="M168" s="230" t="s">
        <v>293</v>
      </c>
      <c r="O168" s="218"/>
    </row>
    <row r="169" spans="1:80">
      <c r="A169" s="227"/>
      <c r="B169" s="231"/>
      <c r="C169" s="301" t="s">
        <v>217</v>
      </c>
      <c r="D169" s="302"/>
      <c r="E169" s="232">
        <v>15</v>
      </c>
      <c r="F169" s="233"/>
      <c r="G169" s="234"/>
      <c r="H169" s="235"/>
      <c r="I169" s="229"/>
      <c r="J169" s="236"/>
      <c r="K169" s="229"/>
      <c r="M169" s="230" t="s">
        <v>217</v>
      </c>
      <c r="O169" s="218"/>
    </row>
    <row r="170" spans="1:80">
      <c r="A170" s="227"/>
      <c r="B170" s="231"/>
      <c r="C170" s="301" t="s">
        <v>154</v>
      </c>
      <c r="D170" s="302"/>
      <c r="E170" s="232">
        <v>6</v>
      </c>
      <c r="F170" s="233"/>
      <c r="G170" s="234"/>
      <c r="H170" s="235"/>
      <c r="I170" s="229"/>
      <c r="J170" s="236"/>
      <c r="K170" s="229"/>
      <c r="M170" s="230" t="s">
        <v>154</v>
      </c>
      <c r="O170" s="218"/>
    </row>
    <row r="171" spans="1:80">
      <c r="A171" s="219">
        <v>50</v>
      </c>
      <c r="B171" s="220" t="s">
        <v>303</v>
      </c>
      <c r="C171" s="221" t="s">
        <v>304</v>
      </c>
      <c r="D171" s="222" t="s">
        <v>89</v>
      </c>
      <c r="E171" s="223">
        <v>9</v>
      </c>
      <c r="F171" s="223"/>
      <c r="G171" s="224">
        <f>E171*F171</f>
        <v>0</v>
      </c>
      <c r="H171" s="225">
        <v>0</v>
      </c>
      <c r="I171" s="226">
        <f>E171*H171</f>
        <v>0</v>
      </c>
      <c r="J171" s="225">
        <v>0</v>
      </c>
      <c r="K171" s="226">
        <f>E171*J171</f>
        <v>0</v>
      </c>
      <c r="O171" s="218">
        <v>2</v>
      </c>
      <c r="AA171" s="191">
        <v>1</v>
      </c>
      <c r="AB171" s="191">
        <v>9</v>
      </c>
      <c r="AC171" s="191">
        <v>9</v>
      </c>
      <c r="AZ171" s="191">
        <v>4</v>
      </c>
      <c r="BA171" s="191">
        <f>IF(AZ171=1,G171,0)</f>
        <v>0</v>
      </c>
      <c r="BB171" s="191">
        <f>IF(AZ171=2,G171,0)</f>
        <v>0</v>
      </c>
      <c r="BC171" s="191">
        <f>IF(AZ171=3,G171,0)</f>
        <v>0</v>
      </c>
      <c r="BD171" s="191">
        <f>IF(AZ171=4,G171,0)</f>
        <v>0</v>
      </c>
      <c r="BE171" s="191">
        <f>IF(AZ171=5,G171,0)</f>
        <v>0</v>
      </c>
      <c r="CA171" s="218">
        <v>1</v>
      </c>
      <c r="CB171" s="218">
        <v>9</v>
      </c>
    </row>
    <row r="172" spans="1:80">
      <c r="A172" s="227"/>
      <c r="B172" s="231"/>
      <c r="C172" s="301" t="s">
        <v>256</v>
      </c>
      <c r="D172" s="302"/>
      <c r="E172" s="232">
        <v>1</v>
      </c>
      <c r="F172" s="233"/>
      <c r="G172" s="234"/>
      <c r="H172" s="235"/>
      <c r="I172" s="229"/>
      <c r="J172" s="236"/>
      <c r="K172" s="229"/>
      <c r="M172" s="230" t="s">
        <v>256</v>
      </c>
      <c r="O172" s="218"/>
    </row>
    <row r="173" spans="1:80">
      <c r="A173" s="227"/>
      <c r="B173" s="231"/>
      <c r="C173" s="301" t="s">
        <v>250</v>
      </c>
      <c r="D173" s="302"/>
      <c r="E173" s="232">
        <v>4</v>
      </c>
      <c r="F173" s="233"/>
      <c r="G173" s="234"/>
      <c r="H173" s="235"/>
      <c r="I173" s="229"/>
      <c r="J173" s="236"/>
      <c r="K173" s="229"/>
      <c r="M173" s="230" t="s">
        <v>250</v>
      </c>
      <c r="O173" s="218"/>
    </row>
    <row r="174" spans="1:80">
      <c r="A174" s="227"/>
      <c r="B174" s="231"/>
      <c r="C174" s="301" t="s">
        <v>174</v>
      </c>
      <c r="D174" s="302"/>
      <c r="E174" s="232">
        <v>4</v>
      </c>
      <c r="F174" s="233"/>
      <c r="G174" s="234"/>
      <c r="H174" s="235"/>
      <c r="I174" s="229"/>
      <c r="J174" s="236"/>
      <c r="K174" s="229"/>
      <c r="M174" s="230" t="s">
        <v>174</v>
      </c>
      <c r="O174" s="218"/>
    </row>
    <row r="175" spans="1:80">
      <c r="A175" s="219">
        <v>51</v>
      </c>
      <c r="B175" s="220" t="s">
        <v>305</v>
      </c>
      <c r="C175" s="221" t="s">
        <v>306</v>
      </c>
      <c r="D175" s="222" t="s">
        <v>89</v>
      </c>
      <c r="E175" s="223">
        <v>6</v>
      </c>
      <c r="F175" s="223"/>
      <c r="G175" s="224">
        <f>E175*F175</f>
        <v>0</v>
      </c>
      <c r="H175" s="225">
        <v>0</v>
      </c>
      <c r="I175" s="226">
        <f>E175*H175</f>
        <v>0</v>
      </c>
      <c r="J175" s="225">
        <v>0</v>
      </c>
      <c r="K175" s="226">
        <f>E175*J175</f>
        <v>0</v>
      </c>
      <c r="O175" s="218">
        <v>2</v>
      </c>
      <c r="AA175" s="191">
        <v>1</v>
      </c>
      <c r="AB175" s="191">
        <v>9</v>
      </c>
      <c r="AC175" s="191">
        <v>9</v>
      </c>
      <c r="AZ175" s="191">
        <v>4</v>
      </c>
      <c r="BA175" s="191">
        <f>IF(AZ175=1,G175,0)</f>
        <v>0</v>
      </c>
      <c r="BB175" s="191">
        <f>IF(AZ175=2,G175,0)</f>
        <v>0</v>
      </c>
      <c r="BC175" s="191">
        <f>IF(AZ175=3,G175,0)</f>
        <v>0</v>
      </c>
      <c r="BD175" s="191">
        <f>IF(AZ175=4,G175,0)</f>
        <v>0</v>
      </c>
      <c r="BE175" s="191">
        <f>IF(AZ175=5,G175,0)</f>
        <v>0</v>
      </c>
      <c r="CA175" s="218">
        <v>1</v>
      </c>
      <c r="CB175" s="218">
        <v>9</v>
      </c>
    </row>
    <row r="176" spans="1:80">
      <c r="A176" s="227"/>
      <c r="B176" s="231"/>
      <c r="C176" s="301" t="s">
        <v>173</v>
      </c>
      <c r="D176" s="302"/>
      <c r="E176" s="232">
        <v>3</v>
      </c>
      <c r="F176" s="233"/>
      <c r="G176" s="234"/>
      <c r="H176" s="235"/>
      <c r="I176" s="229"/>
      <c r="J176" s="236"/>
      <c r="K176" s="229"/>
      <c r="M176" s="230" t="s">
        <v>173</v>
      </c>
      <c r="O176" s="218"/>
    </row>
    <row r="177" spans="1:80">
      <c r="A177" s="227"/>
      <c r="B177" s="231"/>
      <c r="C177" s="301" t="s">
        <v>261</v>
      </c>
      <c r="D177" s="302"/>
      <c r="E177" s="232">
        <v>3</v>
      </c>
      <c r="F177" s="233"/>
      <c r="G177" s="234"/>
      <c r="H177" s="235"/>
      <c r="I177" s="229"/>
      <c r="J177" s="236"/>
      <c r="K177" s="229"/>
      <c r="M177" s="230" t="s">
        <v>261</v>
      </c>
      <c r="O177" s="218"/>
    </row>
    <row r="178" spans="1:80">
      <c r="A178" s="219">
        <v>52</v>
      </c>
      <c r="B178" s="220" t="s">
        <v>307</v>
      </c>
      <c r="C178" s="221" t="s">
        <v>308</v>
      </c>
      <c r="D178" s="222" t="s">
        <v>89</v>
      </c>
      <c r="E178" s="223">
        <v>3</v>
      </c>
      <c r="F178" s="223"/>
      <c r="G178" s="224">
        <f>E178*F178</f>
        <v>0</v>
      </c>
      <c r="H178" s="225">
        <v>0</v>
      </c>
      <c r="I178" s="226">
        <f>E178*H178</f>
        <v>0</v>
      </c>
      <c r="J178" s="225">
        <v>0</v>
      </c>
      <c r="K178" s="226">
        <f>E178*J178</f>
        <v>0</v>
      </c>
      <c r="O178" s="218">
        <v>2</v>
      </c>
      <c r="AA178" s="191">
        <v>1</v>
      </c>
      <c r="AB178" s="191">
        <v>9</v>
      </c>
      <c r="AC178" s="191">
        <v>9</v>
      </c>
      <c r="AZ178" s="191">
        <v>4</v>
      </c>
      <c r="BA178" s="191">
        <f>IF(AZ178=1,G178,0)</f>
        <v>0</v>
      </c>
      <c r="BB178" s="191">
        <f>IF(AZ178=2,G178,0)</f>
        <v>0</v>
      </c>
      <c r="BC178" s="191">
        <f>IF(AZ178=3,G178,0)</f>
        <v>0</v>
      </c>
      <c r="BD178" s="191">
        <f>IF(AZ178=4,G178,0)</f>
        <v>0</v>
      </c>
      <c r="BE178" s="191">
        <f>IF(AZ178=5,G178,0)</f>
        <v>0</v>
      </c>
      <c r="CA178" s="218">
        <v>1</v>
      </c>
      <c r="CB178" s="218">
        <v>9</v>
      </c>
    </row>
    <row r="179" spans="1:80">
      <c r="A179" s="227"/>
      <c r="B179" s="231"/>
      <c r="C179" s="301" t="s">
        <v>256</v>
      </c>
      <c r="D179" s="302"/>
      <c r="E179" s="232">
        <v>1</v>
      </c>
      <c r="F179" s="233"/>
      <c r="G179" s="234"/>
      <c r="H179" s="235"/>
      <c r="I179" s="229"/>
      <c r="J179" s="236"/>
      <c r="K179" s="229"/>
      <c r="M179" s="230" t="s">
        <v>256</v>
      </c>
      <c r="O179" s="218"/>
    </row>
    <row r="180" spans="1:80">
      <c r="A180" s="227"/>
      <c r="B180" s="231"/>
      <c r="C180" s="301" t="s">
        <v>161</v>
      </c>
      <c r="D180" s="302"/>
      <c r="E180" s="232">
        <v>1</v>
      </c>
      <c r="F180" s="233"/>
      <c r="G180" s="234"/>
      <c r="H180" s="235"/>
      <c r="I180" s="229"/>
      <c r="J180" s="236"/>
      <c r="K180" s="229"/>
      <c r="M180" s="230" t="s">
        <v>161</v>
      </c>
      <c r="O180" s="218"/>
    </row>
    <row r="181" spans="1:80">
      <c r="A181" s="227"/>
      <c r="B181" s="231"/>
      <c r="C181" s="301" t="s">
        <v>239</v>
      </c>
      <c r="D181" s="302"/>
      <c r="E181" s="232">
        <v>1</v>
      </c>
      <c r="F181" s="233"/>
      <c r="G181" s="234"/>
      <c r="H181" s="235"/>
      <c r="I181" s="229"/>
      <c r="J181" s="236"/>
      <c r="K181" s="229"/>
      <c r="M181" s="230" t="s">
        <v>239</v>
      </c>
      <c r="O181" s="218"/>
    </row>
    <row r="182" spans="1:80">
      <c r="A182" s="219">
        <v>53</v>
      </c>
      <c r="B182" s="220" t="s">
        <v>309</v>
      </c>
      <c r="C182" s="221" t="s">
        <v>310</v>
      </c>
      <c r="D182" s="222" t="s">
        <v>135</v>
      </c>
      <c r="E182" s="223">
        <v>1</v>
      </c>
      <c r="F182" s="223"/>
      <c r="G182" s="224">
        <f>E182*F182</f>
        <v>0</v>
      </c>
      <c r="H182" s="225">
        <v>0</v>
      </c>
      <c r="I182" s="226">
        <f>E182*H182</f>
        <v>0</v>
      </c>
      <c r="J182" s="225">
        <v>0</v>
      </c>
      <c r="K182" s="226">
        <f>E182*J182</f>
        <v>0</v>
      </c>
      <c r="O182" s="218">
        <v>2</v>
      </c>
      <c r="AA182" s="191">
        <v>1</v>
      </c>
      <c r="AB182" s="191">
        <v>9</v>
      </c>
      <c r="AC182" s="191">
        <v>9</v>
      </c>
      <c r="AZ182" s="191">
        <v>4</v>
      </c>
      <c r="BA182" s="191">
        <f>IF(AZ182=1,G182,0)</f>
        <v>0</v>
      </c>
      <c r="BB182" s="191">
        <f>IF(AZ182=2,G182,0)</f>
        <v>0</v>
      </c>
      <c r="BC182" s="191">
        <f>IF(AZ182=3,G182,0)</f>
        <v>0</v>
      </c>
      <c r="BD182" s="191">
        <f>IF(AZ182=4,G182,0)</f>
        <v>0</v>
      </c>
      <c r="BE182" s="191">
        <f>IF(AZ182=5,G182,0)</f>
        <v>0</v>
      </c>
      <c r="CA182" s="218">
        <v>1</v>
      </c>
      <c r="CB182" s="218">
        <v>9</v>
      </c>
    </row>
    <row r="183" spans="1:80">
      <c r="A183" s="227"/>
      <c r="B183" s="231"/>
      <c r="C183" s="301" t="s">
        <v>161</v>
      </c>
      <c r="D183" s="302"/>
      <c r="E183" s="232">
        <v>1</v>
      </c>
      <c r="F183" s="233"/>
      <c r="G183" s="234"/>
      <c r="H183" s="235"/>
      <c r="I183" s="229"/>
      <c r="J183" s="236"/>
      <c r="K183" s="229"/>
      <c r="M183" s="230" t="s">
        <v>161</v>
      </c>
      <c r="O183" s="218"/>
    </row>
    <row r="184" spans="1:80">
      <c r="A184" s="219">
        <v>54</v>
      </c>
      <c r="B184" s="220" t="s">
        <v>311</v>
      </c>
      <c r="C184" s="221" t="s">
        <v>312</v>
      </c>
      <c r="D184" s="222" t="s">
        <v>177</v>
      </c>
      <c r="E184" s="223">
        <v>420</v>
      </c>
      <c r="F184" s="223"/>
      <c r="G184" s="224">
        <f>E184*F184</f>
        <v>0</v>
      </c>
      <c r="H184" s="225">
        <v>0</v>
      </c>
      <c r="I184" s="226">
        <f>E184*H184</f>
        <v>0</v>
      </c>
      <c r="J184" s="225">
        <v>0</v>
      </c>
      <c r="K184" s="226">
        <f>E184*J184</f>
        <v>0</v>
      </c>
      <c r="O184" s="218">
        <v>2</v>
      </c>
      <c r="AA184" s="191">
        <v>1</v>
      </c>
      <c r="AB184" s="191">
        <v>9</v>
      </c>
      <c r="AC184" s="191">
        <v>9</v>
      </c>
      <c r="AZ184" s="191">
        <v>4</v>
      </c>
      <c r="BA184" s="191">
        <f>IF(AZ184=1,G184,0)</f>
        <v>0</v>
      </c>
      <c r="BB184" s="191">
        <f>IF(AZ184=2,G184,0)</f>
        <v>0</v>
      </c>
      <c r="BC184" s="191">
        <f>IF(AZ184=3,G184,0)</f>
        <v>0</v>
      </c>
      <c r="BD184" s="191">
        <f>IF(AZ184=4,G184,0)</f>
        <v>0</v>
      </c>
      <c r="BE184" s="191">
        <f>IF(AZ184=5,G184,0)</f>
        <v>0</v>
      </c>
      <c r="CA184" s="218">
        <v>1</v>
      </c>
      <c r="CB184" s="218">
        <v>9</v>
      </c>
    </row>
    <row r="185" spans="1:80">
      <c r="A185" s="227"/>
      <c r="B185" s="231"/>
      <c r="C185" s="301" t="s">
        <v>313</v>
      </c>
      <c r="D185" s="302"/>
      <c r="E185" s="232">
        <v>74</v>
      </c>
      <c r="F185" s="233"/>
      <c r="G185" s="234"/>
      <c r="H185" s="235"/>
      <c r="I185" s="229"/>
      <c r="J185" s="236"/>
      <c r="K185" s="229"/>
      <c r="M185" s="230" t="s">
        <v>313</v>
      </c>
      <c r="O185" s="218"/>
    </row>
    <row r="186" spans="1:80">
      <c r="A186" s="227"/>
      <c r="B186" s="231"/>
      <c r="C186" s="301" t="s">
        <v>314</v>
      </c>
      <c r="D186" s="302"/>
      <c r="E186" s="232">
        <v>250</v>
      </c>
      <c r="F186" s="233"/>
      <c r="G186" s="234"/>
      <c r="H186" s="235"/>
      <c r="I186" s="229"/>
      <c r="J186" s="236"/>
      <c r="K186" s="229"/>
      <c r="M186" s="230" t="s">
        <v>314</v>
      </c>
      <c r="O186" s="218"/>
    </row>
    <row r="187" spans="1:80">
      <c r="A187" s="227"/>
      <c r="B187" s="231"/>
      <c r="C187" s="301" t="s">
        <v>315</v>
      </c>
      <c r="D187" s="302"/>
      <c r="E187" s="232">
        <v>96</v>
      </c>
      <c r="F187" s="233"/>
      <c r="G187" s="234"/>
      <c r="H187" s="235"/>
      <c r="I187" s="229"/>
      <c r="J187" s="236"/>
      <c r="K187" s="229"/>
      <c r="M187" s="230" t="s">
        <v>315</v>
      </c>
      <c r="O187" s="218"/>
    </row>
    <row r="188" spans="1:80">
      <c r="A188" s="219">
        <v>55</v>
      </c>
      <c r="B188" s="220" t="s">
        <v>316</v>
      </c>
      <c r="C188" s="221" t="s">
        <v>317</v>
      </c>
      <c r="D188" s="222" t="s">
        <v>177</v>
      </c>
      <c r="E188" s="223">
        <v>1885</v>
      </c>
      <c r="F188" s="223"/>
      <c r="G188" s="224">
        <f>E188*F188</f>
        <v>0</v>
      </c>
      <c r="H188" s="225">
        <v>0</v>
      </c>
      <c r="I188" s="226">
        <f>E188*H188</f>
        <v>0</v>
      </c>
      <c r="J188" s="225">
        <v>0</v>
      </c>
      <c r="K188" s="226">
        <f>E188*J188</f>
        <v>0</v>
      </c>
      <c r="O188" s="218">
        <v>2</v>
      </c>
      <c r="AA188" s="191">
        <v>1</v>
      </c>
      <c r="AB188" s="191">
        <v>9</v>
      </c>
      <c r="AC188" s="191">
        <v>9</v>
      </c>
      <c r="AZ188" s="191">
        <v>4</v>
      </c>
      <c r="BA188" s="191">
        <f>IF(AZ188=1,G188,0)</f>
        <v>0</v>
      </c>
      <c r="BB188" s="191">
        <f>IF(AZ188=2,G188,0)</f>
        <v>0</v>
      </c>
      <c r="BC188" s="191">
        <f>IF(AZ188=3,G188,0)</f>
        <v>0</v>
      </c>
      <c r="BD188" s="191">
        <f>IF(AZ188=4,G188,0)</f>
        <v>0</v>
      </c>
      <c r="BE188" s="191">
        <f>IF(AZ188=5,G188,0)</f>
        <v>0</v>
      </c>
      <c r="CA188" s="218">
        <v>1</v>
      </c>
      <c r="CB188" s="218">
        <v>9</v>
      </c>
    </row>
    <row r="189" spans="1:80">
      <c r="A189" s="227"/>
      <c r="B189" s="231"/>
      <c r="C189" s="301" t="s">
        <v>318</v>
      </c>
      <c r="D189" s="302"/>
      <c r="E189" s="232">
        <v>265</v>
      </c>
      <c r="F189" s="233"/>
      <c r="G189" s="234"/>
      <c r="H189" s="235"/>
      <c r="I189" s="229"/>
      <c r="J189" s="236"/>
      <c r="K189" s="229"/>
      <c r="M189" s="230" t="s">
        <v>318</v>
      </c>
      <c r="O189" s="218"/>
    </row>
    <row r="190" spans="1:80">
      <c r="A190" s="227"/>
      <c r="B190" s="231"/>
      <c r="C190" s="301" t="s">
        <v>319</v>
      </c>
      <c r="D190" s="302"/>
      <c r="E190" s="232">
        <v>980</v>
      </c>
      <c r="F190" s="233"/>
      <c r="G190" s="234"/>
      <c r="H190" s="235"/>
      <c r="I190" s="229"/>
      <c r="J190" s="236"/>
      <c r="K190" s="229"/>
      <c r="M190" s="230" t="s">
        <v>319</v>
      </c>
      <c r="O190" s="218"/>
    </row>
    <row r="191" spans="1:80">
      <c r="A191" s="227"/>
      <c r="B191" s="231"/>
      <c r="C191" s="301" t="s">
        <v>320</v>
      </c>
      <c r="D191" s="302"/>
      <c r="E191" s="232">
        <v>270</v>
      </c>
      <c r="F191" s="233"/>
      <c r="G191" s="234"/>
      <c r="H191" s="235"/>
      <c r="I191" s="229"/>
      <c r="J191" s="236"/>
      <c r="K191" s="229"/>
      <c r="M191" s="230" t="s">
        <v>320</v>
      </c>
      <c r="O191" s="218"/>
    </row>
    <row r="192" spans="1:80">
      <c r="A192" s="227"/>
      <c r="B192" s="231"/>
      <c r="C192" s="301" t="s">
        <v>321</v>
      </c>
      <c r="D192" s="302"/>
      <c r="E192" s="232">
        <v>300</v>
      </c>
      <c r="F192" s="233"/>
      <c r="G192" s="234"/>
      <c r="H192" s="235"/>
      <c r="I192" s="229"/>
      <c r="J192" s="236"/>
      <c r="K192" s="229"/>
      <c r="M192" s="230" t="s">
        <v>321</v>
      </c>
      <c r="O192" s="218"/>
    </row>
    <row r="193" spans="1:80">
      <c r="A193" s="227"/>
      <c r="B193" s="231"/>
      <c r="C193" s="301" t="s">
        <v>322</v>
      </c>
      <c r="D193" s="302"/>
      <c r="E193" s="232">
        <v>70</v>
      </c>
      <c r="F193" s="233"/>
      <c r="G193" s="234"/>
      <c r="H193" s="235"/>
      <c r="I193" s="229"/>
      <c r="J193" s="236"/>
      <c r="K193" s="229"/>
      <c r="M193" s="230" t="s">
        <v>322</v>
      </c>
      <c r="O193" s="218"/>
    </row>
    <row r="194" spans="1:80">
      <c r="A194" s="219">
        <v>56</v>
      </c>
      <c r="B194" s="220" t="s">
        <v>323</v>
      </c>
      <c r="C194" s="221" t="s">
        <v>324</v>
      </c>
      <c r="D194" s="222" t="s">
        <v>177</v>
      </c>
      <c r="E194" s="223">
        <v>2020</v>
      </c>
      <c r="F194" s="223"/>
      <c r="G194" s="224">
        <f>E194*F194</f>
        <v>0</v>
      </c>
      <c r="H194" s="225">
        <v>0</v>
      </c>
      <c r="I194" s="226">
        <f>E194*H194</f>
        <v>0</v>
      </c>
      <c r="J194" s="225">
        <v>0</v>
      </c>
      <c r="K194" s="226">
        <f>E194*J194</f>
        <v>0</v>
      </c>
      <c r="O194" s="218">
        <v>2</v>
      </c>
      <c r="AA194" s="191">
        <v>1</v>
      </c>
      <c r="AB194" s="191">
        <v>9</v>
      </c>
      <c r="AC194" s="191">
        <v>9</v>
      </c>
      <c r="AZ194" s="191">
        <v>4</v>
      </c>
      <c r="BA194" s="191">
        <f>IF(AZ194=1,G194,0)</f>
        <v>0</v>
      </c>
      <c r="BB194" s="191">
        <f>IF(AZ194=2,G194,0)</f>
        <v>0</v>
      </c>
      <c r="BC194" s="191">
        <f>IF(AZ194=3,G194,0)</f>
        <v>0</v>
      </c>
      <c r="BD194" s="191">
        <f>IF(AZ194=4,G194,0)</f>
        <v>0</v>
      </c>
      <c r="BE194" s="191">
        <f>IF(AZ194=5,G194,0)</f>
        <v>0</v>
      </c>
      <c r="CA194" s="218">
        <v>1</v>
      </c>
      <c r="CB194" s="218">
        <v>9</v>
      </c>
    </row>
    <row r="195" spans="1:80">
      <c r="A195" s="227"/>
      <c r="B195" s="231"/>
      <c r="C195" s="301" t="s">
        <v>325</v>
      </c>
      <c r="D195" s="302"/>
      <c r="E195" s="232">
        <v>360</v>
      </c>
      <c r="F195" s="233"/>
      <c r="G195" s="234"/>
      <c r="H195" s="235"/>
      <c r="I195" s="229"/>
      <c r="J195" s="236"/>
      <c r="K195" s="229"/>
      <c r="M195" s="230" t="s">
        <v>325</v>
      </c>
      <c r="O195" s="218"/>
    </row>
    <row r="196" spans="1:80">
      <c r="A196" s="227"/>
      <c r="B196" s="231"/>
      <c r="C196" s="301" t="s">
        <v>326</v>
      </c>
      <c r="D196" s="302"/>
      <c r="E196" s="232">
        <v>1150</v>
      </c>
      <c r="F196" s="233"/>
      <c r="G196" s="234"/>
      <c r="H196" s="235"/>
      <c r="I196" s="229"/>
      <c r="J196" s="236"/>
      <c r="K196" s="229"/>
      <c r="M196" s="230" t="s">
        <v>326</v>
      </c>
      <c r="O196" s="218"/>
    </row>
    <row r="197" spans="1:80">
      <c r="A197" s="227"/>
      <c r="B197" s="231"/>
      <c r="C197" s="301" t="s">
        <v>327</v>
      </c>
      <c r="D197" s="302"/>
      <c r="E197" s="232">
        <v>510</v>
      </c>
      <c r="F197" s="233"/>
      <c r="G197" s="234"/>
      <c r="H197" s="235"/>
      <c r="I197" s="229"/>
      <c r="J197" s="236"/>
      <c r="K197" s="229"/>
      <c r="M197" s="230" t="s">
        <v>327</v>
      </c>
      <c r="O197" s="218"/>
    </row>
    <row r="198" spans="1:80">
      <c r="A198" s="219">
        <v>57</v>
      </c>
      <c r="B198" s="220" t="s">
        <v>328</v>
      </c>
      <c r="C198" s="221" t="s">
        <v>329</v>
      </c>
      <c r="D198" s="222" t="s">
        <v>177</v>
      </c>
      <c r="E198" s="223">
        <v>130</v>
      </c>
      <c r="F198" s="223"/>
      <c r="G198" s="224">
        <f>E198*F198</f>
        <v>0</v>
      </c>
      <c r="H198" s="225">
        <v>0</v>
      </c>
      <c r="I198" s="226">
        <f>E198*H198</f>
        <v>0</v>
      </c>
      <c r="J198" s="225">
        <v>0</v>
      </c>
      <c r="K198" s="226">
        <f>E198*J198</f>
        <v>0</v>
      </c>
      <c r="O198" s="218">
        <v>2</v>
      </c>
      <c r="AA198" s="191">
        <v>1</v>
      </c>
      <c r="AB198" s="191">
        <v>9</v>
      </c>
      <c r="AC198" s="191">
        <v>9</v>
      </c>
      <c r="AZ198" s="191">
        <v>4</v>
      </c>
      <c r="BA198" s="191">
        <f>IF(AZ198=1,G198,0)</f>
        <v>0</v>
      </c>
      <c r="BB198" s="191">
        <f>IF(AZ198=2,G198,0)</f>
        <v>0</v>
      </c>
      <c r="BC198" s="191">
        <f>IF(AZ198=3,G198,0)</f>
        <v>0</v>
      </c>
      <c r="BD198" s="191">
        <f>IF(AZ198=4,G198,0)</f>
        <v>0</v>
      </c>
      <c r="BE198" s="191">
        <f>IF(AZ198=5,G198,0)</f>
        <v>0</v>
      </c>
      <c r="CA198" s="218">
        <v>1</v>
      </c>
      <c r="CB198" s="218">
        <v>9</v>
      </c>
    </row>
    <row r="199" spans="1:80">
      <c r="A199" s="227"/>
      <c r="B199" s="231"/>
      <c r="C199" s="301" t="s">
        <v>196</v>
      </c>
      <c r="D199" s="302"/>
      <c r="E199" s="232">
        <v>50</v>
      </c>
      <c r="F199" s="233"/>
      <c r="G199" s="234"/>
      <c r="H199" s="235"/>
      <c r="I199" s="229"/>
      <c r="J199" s="236"/>
      <c r="K199" s="229"/>
      <c r="M199" s="230" t="s">
        <v>196</v>
      </c>
      <c r="O199" s="218"/>
    </row>
    <row r="200" spans="1:80">
      <c r="A200" s="227"/>
      <c r="B200" s="231"/>
      <c r="C200" s="301" t="s">
        <v>330</v>
      </c>
      <c r="D200" s="302"/>
      <c r="E200" s="232">
        <v>80</v>
      </c>
      <c r="F200" s="233"/>
      <c r="G200" s="234"/>
      <c r="H200" s="235"/>
      <c r="I200" s="229"/>
      <c r="J200" s="236"/>
      <c r="K200" s="229"/>
      <c r="M200" s="230" t="s">
        <v>330</v>
      </c>
      <c r="O200" s="218"/>
    </row>
    <row r="201" spans="1:80">
      <c r="A201" s="219">
        <v>58</v>
      </c>
      <c r="B201" s="220" t="s">
        <v>331</v>
      </c>
      <c r="C201" s="221" t="s">
        <v>332</v>
      </c>
      <c r="D201" s="222" t="s">
        <v>177</v>
      </c>
      <c r="E201" s="223">
        <v>120</v>
      </c>
      <c r="F201" s="223"/>
      <c r="G201" s="224">
        <f>E201*F201</f>
        <v>0</v>
      </c>
      <c r="H201" s="225">
        <v>0</v>
      </c>
      <c r="I201" s="226">
        <f>E201*H201</f>
        <v>0</v>
      </c>
      <c r="J201" s="225">
        <v>0</v>
      </c>
      <c r="K201" s="226">
        <f>E201*J201</f>
        <v>0</v>
      </c>
      <c r="O201" s="218">
        <v>2</v>
      </c>
      <c r="AA201" s="191">
        <v>1</v>
      </c>
      <c r="AB201" s="191">
        <v>9</v>
      </c>
      <c r="AC201" s="191">
        <v>9</v>
      </c>
      <c r="AZ201" s="191">
        <v>4</v>
      </c>
      <c r="BA201" s="191">
        <f>IF(AZ201=1,G201,0)</f>
        <v>0</v>
      </c>
      <c r="BB201" s="191">
        <f>IF(AZ201=2,G201,0)</f>
        <v>0</v>
      </c>
      <c r="BC201" s="191">
        <f>IF(AZ201=3,G201,0)</f>
        <v>0</v>
      </c>
      <c r="BD201" s="191">
        <f>IF(AZ201=4,G201,0)</f>
        <v>0</v>
      </c>
      <c r="BE201" s="191">
        <f>IF(AZ201=5,G201,0)</f>
        <v>0</v>
      </c>
      <c r="CA201" s="218">
        <v>1</v>
      </c>
      <c r="CB201" s="218">
        <v>9</v>
      </c>
    </row>
    <row r="202" spans="1:80">
      <c r="A202" s="227"/>
      <c r="B202" s="231"/>
      <c r="C202" s="301" t="s">
        <v>333</v>
      </c>
      <c r="D202" s="302"/>
      <c r="E202" s="232">
        <v>120</v>
      </c>
      <c r="F202" s="233"/>
      <c r="G202" s="234"/>
      <c r="H202" s="235"/>
      <c r="I202" s="229"/>
      <c r="J202" s="236"/>
      <c r="K202" s="229"/>
      <c r="M202" s="230" t="s">
        <v>333</v>
      </c>
      <c r="O202" s="218"/>
    </row>
    <row r="203" spans="1:80">
      <c r="A203" s="219">
        <v>59</v>
      </c>
      <c r="B203" s="220" t="s">
        <v>334</v>
      </c>
      <c r="C203" s="221" t="s">
        <v>335</v>
      </c>
      <c r="D203" s="222" t="s">
        <v>177</v>
      </c>
      <c r="E203" s="223">
        <v>30</v>
      </c>
      <c r="F203" s="223"/>
      <c r="G203" s="224">
        <f>E203*F203</f>
        <v>0</v>
      </c>
      <c r="H203" s="225">
        <v>0</v>
      </c>
      <c r="I203" s="226">
        <f>E203*H203</f>
        <v>0</v>
      </c>
      <c r="J203" s="225">
        <v>0</v>
      </c>
      <c r="K203" s="226">
        <f>E203*J203</f>
        <v>0</v>
      </c>
      <c r="O203" s="218">
        <v>2</v>
      </c>
      <c r="AA203" s="191">
        <v>1</v>
      </c>
      <c r="AB203" s="191">
        <v>9</v>
      </c>
      <c r="AC203" s="191">
        <v>9</v>
      </c>
      <c r="AZ203" s="191">
        <v>4</v>
      </c>
      <c r="BA203" s="191">
        <f>IF(AZ203=1,G203,0)</f>
        <v>0</v>
      </c>
      <c r="BB203" s="191">
        <f>IF(AZ203=2,G203,0)</f>
        <v>0</v>
      </c>
      <c r="BC203" s="191">
        <f>IF(AZ203=3,G203,0)</f>
        <v>0</v>
      </c>
      <c r="BD203" s="191">
        <f>IF(AZ203=4,G203,0)</f>
        <v>0</v>
      </c>
      <c r="BE203" s="191">
        <f>IF(AZ203=5,G203,0)</f>
        <v>0</v>
      </c>
      <c r="CA203" s="218">
        <v>1</v>
      </c>
      <c r="CB203" s="218">
        <v>9</v>
      </c>
    </row>
    <row r="204" spans="1:80">
      <c r="A204" s="227"/>
      <c r="B204" s="231"/>
      <c r="C204" s="301" t="s">
        <v>336</v>
      </c>
      <c r="D204" s="302"/>
      <c r="E204" s="232">
        <v>30</v>
      </c>
      <c r="F204" s="233"/>
      <c r="G204" s="234"/>
      <c r="H204" s="235"/>
      <c r="I204" s="229"/>
      <c r="J204" s="236"/>
      <c r="K204" s="229"/>
      <c r="M204" s="230" t="s">
        <v>336</v>
      </c>
      <c r="O204" s="218"/>
    </row>
    <row r="205" spans="1:80">
      <c r="A205" s="219">
        <v>60</v>
      </c>
      <c r="B205" s="220" t="s">
        <v>337</v>
      </c>
      <c r="C205" s="221" t="s">
        <v>338</v>
      </c>
      <c r="D205" s="222" t="s">
        <v>177</v>
      </c>
      <c r="E205" s="223">
        <v>25</v>
      </c>
      <c r="F205" s="223"/>
      <c r="G205" s="224">
        <f>E205*F205</f>
        <v>0</v>
      </c>
      <c r="H205" s="225">
        <v>0</v>
      </c>
      <c r="I205" s="226">
        <f>E205*H205</f>
        <v>0</v>
      </c>
      <c r="J205" s="225">
        <v>0</v>
      </c>
      <c r="K205" s="226">
        <f>E205*J205</f>
        <v>0</v>
      </c>
      <c r="O205" s="218">
        <v>2</v>
      </c>
      <c r="AA205" s="191">
        <v>1</v>
      </c>
      <c r="AB205" s="191">
        <v>9</v>
      </c>
      <c r="AC205" s="191">
        <v>9</v>
      </c>
      <c r="AZ205" s="191">
        <v>4</v>
      </c>
      <c r="BA205" s="191">
        <f>IF(AZ205=1,G205,0)</f>
        <v>0</v>
      </c>
      <c r="BB205" s="191">
        <f>IF(AZ205=2,G205,0)</f>
        <v>0</v>
      </c>
      <c r="BC205" s="191">
        <f>IF(AZ205=3,G205,0)</f>
        <v>0</v>
      </c>
      <c r="BD205" s="191">
        <f>IF(AZ205=4,G205,0)</f>
        <v>0</v>
      </c>
      <c r="BE205" s="191">
        <f>IF(AZ205=5,G205,0)</f>
        <v>0</v>
      </c>
      <c r="CA205" s="218">
        <v>1</v>
      </c>
      <c r="CB205" s="218">
        <v>9</v>
      </c>
    </row>
    <row r="206" spans="1:80">
      <c r="A206" s="227"/>
      <c r="B206" s="231"/>
      <c r="C206" s="301" t="s">
        <v>209</v>
      </c>
      <c r="D206" s="302"/>
      <c r="E206" s="232">
        <v>25</v>
      </c>
      <c r="F206" s="233"/>
      <c r="G206" s="234"/>
      <c r="H206" s="235"/>
      <c r="I206" s="229"/>
      <c r="J206" s="236"/>
      <c r="K206" s="229"/>
      <c r="M206" s="230" t="s">
        <v>209</v>
      </c>
      <c r="O206" s="218"/>
    </row>
    <row r="207" spans="1:80">
      <c r="A207" s="219">
        <v>61</v>
      </c>
      <c r="B207" s="220" t="s">
        <v>339</v>
      </c>
      <c r="C207" s="221" t="s">
        <v>340</v>
      </c>
      <c r="D207" s="222" t="s">
        <v>177</v>
      </c>
      <c r="E207" s="223">
        <v>20</v>
      </c>
      <c r="F207" s="223"/>
      <c r="G207" s="224">
        <f>E207*F207</f>
        <v>0</v>
      </c>
      <c r="H207" s="225">
        <v>0</v>
      </c>
      <c r="I207" s="226">
        <f>E207*H207</f>
        <v>0</v>
      </c>
      <c r="J207" s="225">
        <v>0</v>
      </c>
      <c r="K207" s="226">
        <f>E207*J207</f>
        <v>0</v>
      </c>
      <c r="O207" s="218">
        <v>2</v>
      </c>
      <c r="AA207" s="191">
        <v>1</v>
      </c>
      <c r="AB207" s="191">
        <v>9</v>
      </c>
      <c r="AC207" s="191">
        <v>9</v>
      </c>
      <c r="AZ207" s="191">
        <v>4</v>
      </c>
      <c r="BA207" s="191">
        <f>IF(AZ207=1,G207,0)</f>
        <v>0</v>
      </c>
      <c r="BB207" s="191">
        <f>IF(AZ207=2,G207,0)</f>
        <v>0</v>
      </c>
      <c r="BC207" s="191">
        <f>IF(AZ207=3,G207,0)</f>
        <v>0</v>
      </c>
      <c r="BD207" s="191">
        <f>IF(AZ207=4,G207,0)</f>
        <v>0</v>
      </c>
      <c r="BE207" s="191">
        <f>IF(AZ207=5,G207,0)</f>
        <v>0</v>
      </c>
      <c r="CA207" s="218">
        <v>1</v>
      </c>
      <c r="CB207" s="218">
        <v>9</v>
      </c>
    </row>
    <row r="208" spans="1:80">
      <c r="A208" s="227"/>
      <c r="B208" s="231"/>
      <c r="C208" s="301" t="s">
        <v>189</v>
      </c>
      <c r="D208" s="302"/>
      <c r="E208" s="232">
        <v>20</v>
      </c>
      <c r="F208" s="233"/>
      <c r="G208" s="234"/>
      <c r="H208" s="235"/>
      <c r="I208" s="229"/>
      <c r="J208" s="236"/>
      <c r="K208" s="229"/>
      <c r="M208" s="230" t="s">
        <v>189</v>
      </c>
      <c r="O208" s="218"/>
    </row>
    <row r="209" spans="1:80">
      <c r="A209" s="219">
        <v>62</v>
      </c>
      <c r="B209" s="220" t="s">
        <v>341</v>
      </c>
      <c r="C209" s="221" t="s">
        <v>342</v>
      </c>
      <c r="D209" s="222" t="s">
        <v>177</v>
      </c>
      <c r="E209" s="223">
        <v>12</v>
      </c>
      <c r="F209" s="223"/>
      <c r="G209" s="224">
        <f>E209*F209</f>
        <v>0</v>
      </c>
      <c r="H209" s="225">
        <v>0</v>
      </c>
      <c r="I209" s="226">
        <f>E209*H209</f>
        <v>0</v>
      </c>
      <c r="J209" s="225">
        <v>0</v>
      </c>
      <c r="K209" s="226">
        <f>E209*J209</f>
        <v>0</v>
      </c>
      <c r="O209" s="218">
        <v>2</v>
      </c>
      <c r="AA209" s="191">
        <v>1</v>
      </c>
      <c r="AB209" s="191">
        <v>0</v>
      </c>
      <c r="AC209" s="191">
        <v>0</v>
      </c>
      <c r="AZ209" s="191">
        <v>4</v>
      </c>
      <c r="BA209" s="191">
        <f>IF(AZ209=1,G209,0)</f>
        <v>0</v>
      </c>
      <c r="BB209" s="191">
        <f>IF(AZ209=2,G209,0)</f>
        <v>0</v>
      </c>
      <c r="BC209" s="191">
        <f>IF(AZ209=3,G209,0)</f>
        <v>0</v>
      </c>
      <c r="BD209" s="191">
        <f>IF(AZ209=4,G209,0)</f>
        <v>0</v>
      </c>
      <c r="BE209" s="191">
        <f>IF(AZ209=5,G209,0)</f>
        <v>0</v>
      </c>
      <c r="CA209" s="218">
        <v>1</v>
      </c>
      <c r="CB209" s="218">
        <v>0</v>
      </c>
    </row>
    <row r="210" spans="1:80">
      <c r="A210" s="227"/>
      <c r="B210" s="231"/>
      <c r="C210" s="301" t="s">
        <v>343</v>
      </c>
      <c r="D210" s="302"/>
      <c r="E210" s="232">
        <v>12</v>
      </c>
      <c r="F210" s="233"/>
      <c r="G210" s="234"/>
      <c r="H210" s="235"/>
      <c r="I210" s="229"/>
      <c r="J210" s="236"/>
      <c r="K210" s="229"/>
      <c r="M210" s="230" t="s">
        <v>343</v>
      </c>
      <c r="O210" s="218"/>
    </row>
    <row r="211" spans="1:80">
      <c r="A211" s="219">
        <v>63</v>
      </c>
      <c r="B211" s="220" t="s">
        <v>344</v>
      </c>
      <c r="C211" s="221" t="s">
        <v>345</v>
      </c>
      <c r="D211" s="222" t="s">
        <v>177</v>
      </c>
      <c r="E211" s="223">
        <v>15</v>
      </c>
      <c r="F211" s="223"/>
      <c r="G211" s="224">
        <f>E211*F211</f>
        <v>0</v>
      </c>
      <c r="H211" s="225">
        <v>0</v>
      </c>
      <c r="I211" s="226">
        <f>E211*H211</f>
        <v>0</v>
      </c>
      <c r="J211" s="225">
        <v>0</v>
      </c>
      <c r="K211" s="226">
        <f>E211*J211</f>
        <v>0</v>
      </c>
      <c r="O211" s="218">
        <v>2</v>
      </c>
      <c r="AA211" s="191">
        <v>1</v>
      </c>
      <c r="AB211" s="191">
        <v>9</v>
      </c>
      <c r="AC211" s="191">
        <v>9</v>
      </c>
      <c r="AZ211" s="191">
        <v>4</v>
      </c>
      <c r="BA211" s="191">
        <f>IF(AZ211=1,G211,0)</f>
        <v>0</v>
      </c>
      <c r="BB211" s="191">
        <f>IF(AZ211=2,G211,0)</f>
        <v>0</v>
      </c>
      <c r="BC211" s="191">
        <f>IF(AZ211=3,G211,0)</f>
        <v>0</v>
      </c>
      <c r="BD211" s="191">
        <f>IF(AZ211=4,G211,0)</f>
        <v>0</v>
      </c>
      <c r="BE211" s="191">
        <f>IF(AZ211=5,G211,0)</f>
        <v>0</v>
      </c>
      <c r="CA211" s="218">
        <v>1</v>
      </c>
      <c r="CB211" s="218">
        <v>9</v>
      </c>
    </row>
    <row r="212" spans="1:80">
      <c r="A212" s="227"/>
      <c r="B212" s="231"/>
      <c r="C212" s="301" t="s">
        <v>217</v>
      </c>
      <c r="D212" s="302"/>
      <c r="E212" s="232">
        <v>15</v>
      </c>
      <c r="F212" s="233"/>
      <c r="G212" s="234"/>
      <c r="H212" s="235"/>
      <c r="I212" s="229"/>
      <c r="J212" s="236"/>
      <c r="K212" s="229"/>
      <c r="M212" s="230" t="s">
        <v>217</v>
      </c>
      <c r="O212" s="218"/>
    </row>
    <row r="213" spans="1:80">
      <c r="A213" s="219">
        <v>64</v>
      </c>
      <c r="B213" s="220" t="s">
        <v>346</v>
      </c>
      <c r="C213" s="221" t="s">
        <v>347</v>
      </c>
      <c r="D213" s="222" t="s">
        <v>177</v>
      </c>
      <c r="E213" s="223">
        <v>120</v>
      </c>
      <c r="F213" s="223"/>
      <c r="G213" s="224">
        <f>E213*F213</f>
        <v>0</v>
      </c>
      <c r="H213" s="225">
        <v>0</v>
      </c>
      <c r="I213" s="226">
        <f>E213*H213</f>
        <v>0</v>
      </c>
      <c r="J213" s="225">
        <v>0</v>
      </c>
      <c r="K213" s="226">
        <f>E213*J213</f>
        <v>0</v>
      </c>
      <c r="O213" s="218">
        <v>2</v>
      </c>
      <c r="AA213" s="191">
        <v>1</v>
      </c>
      <c r="AB213" s="191">
        <v>9</v>
      </c>
      <c r="AC213" s="191">
        <v>9</v>
      </c>
      <c r="AZ213" s="191">
        <v>4</v>
      </c>
      <c r="BA213" s="191">
        <f>IF(AZ213=1,G213,0)</f>
        <v>0</v>
      </c>
      <c r="BB213" s="191">
        <f>IF(AZ213=2,G213,0)</f>
        <v>0</v>
      </c>
      <c r="BC213" s="191">
        <f>IF(AZ213=3,G213,0)</f>
        <v>0</v>
      </c>
      <c r="BD213" s="191">
        <f>IF(AZ213=4,G213,0)</f>
        <v>0</v>
      </c>
      <c r="BE213" s="191">
        <f>IF(AZ213=5,G213,0)</f>
        <v>0</v>
      </c>
      <c r="CA213" s="218">
        <v>1</v>
      </c>
      <c r="CB213" s="218">
        <v>9</v>
      </c>
    </row>
    <row r="214" spans="1:80">
      <c r="A214" s="227"/>
      <c r="B214" s="231"/>
      <c r="C214" s="301" t="s">
        <v>348</v>
      </c>
      <c r="D214" s="302"/>
      <c r="E214" s="232">
        <v>30</v>
      </c>
      <c r="F214" s="233"/>
      <c r="G214" s="234"/>
      <c r="H214" s="235"/>
      <c r="I214" s="229"/>
      <c r="J214" s="236"/>
      <c r="K214" s="229"/>
      <c r="M214" s="230" t="s">
        <v>348</v>
      </c>
      <c r="O214" s="218"/>
    </row>
    <row r="215" spans="1:80">
      <c r="A215" s="227"/>
      <c r="B215" s="231"/>
      <c r="C215" s="301" t="s">
        <v>349</v>
      </c>
      <c r="D215" s="302"/>
      <c r="E215" s="232">
        <v>45</v>
      </c>
      <c r="F215" s="233"/>
      <c r="G215" s="234"/>
      <c r="H215" s="235"/>
      <c r="I215" s="229"/>
      <c r="J215" s="236"/>
      <c r="K215" s="229"/>
      <c r="M215" s="230" t="s">
        <v>349</v>
      </c>
      <c r="O215" s="218"/>
    </row>
    <row r="216" spans="1:80">
      <c r="A216" s="227"/>
      <c r="B216" s="231"/>
      <c r="C216" s="301" t="s">
        <v>350</v>
      </c>
      <c r="D216" s="302"/>
      <c r="E216" s="232">
        <v>45</v>
      </c>
      <c r="F216" s="233"/>
      <c r="G216" s="234"/>
      <c r="H216" s="235"/>
      <c r="I216" s="229"/>
      <c r="J216" s="236"/>
      <c r="K216" s="229"/>
      <c r="M216" s="230" t="s">
        <v>350</v>
      </c>
      <c r="O216" s="218"/>
    </row>
    <row r="217" spans="1:80">
      <c r="A217" s="219">
        <v>65</v>
      </c>
      <c r="B217" s="220" t="s">
        <v>351</v>
      </c>
      <c r="C217" s="221" t="s">
        <v>352</v>
      </c>
      <c r="D217" s="222" t="s">
        <v>177</v>
      </c>
      <c r="E217" s="223">
        <v>181</v>
      </c>
      <c r="F217" s="223"/>
      <c r="G217" s="224">
        <f>E217*F217</f>
        <v>0</v>
      </c>
      <c r="H217" s="225">
        <v>0</v>
      </c>
      <c r="I217" s="226">
        <f>E217*H217</f>
        <v>0</v>
      </c>
      <c r="J217" s="225">
        <v>0</v>
      </c>
      <c r="K217" s="226">
        <f>E217*J217</f>
        <v>0</v>
      </c>
      <c r="O217" s="218">
        <v>2</v>
      </c>
      <c r="AA217" s="191">
        <v>1</v>
      </c>
      <c r="AB217" s="191">
        <v>9</v>
      </c>
      <c r="AC217" s="191">
        <v>9</v>
      </c>
      <c r="AZ217" s="191">
        <v>4</v>
      </c>
      <c r="BA217" s="191">
        <f>IF(AZ217=1,G217,0)</f>
        <v>0</v>
      </c>
      <c r="BB217" s="191">
        <f>IF(AZ217=2,G217,0)</f>
        <v>0</v>
      </c>
      <c r="BC217" s="191">
        <f>IF(AZ217=3,G217,0)</f>
        <v>0</v>
      </c>
      <c r="BD217" s="191">
        <f>IF(AZ217=4,G217,0)</f>
        <v>0</v>
      </c>
      <c r="BE217" s="191">
        <f>IF(AZ217=5,G217,0)</f>
        <v>0</v>
      </c>
      <c r="CA217" s="218">
        <v>1</v>
      </c>
      <c r="CB217" s="218">
        <v>9</v>
      </c>
    </row>
    <row r="218" spans="1:80">
      <c r="A218" s="227"/>
      <c r="B218" s="231"/>
      <c r="C218" s="301" t="s">
        <v>353</v>
      </c>
      <c r="D218" s="302"/>
      <c r="E218" s="232">
        <v>15</v>
      </c>
      <c r="F218" s="233"/>
      <c r="G218" s="234"/>
      <c r="H218" s="235"/>
      <c r="I218" s="229"/>
      <c r="J218" s="236"/>
      <c r="K218" s="229"/>
      <c r="M218" s="230" t="s">
        <v>353</v>
      </c>
      <c r="O218" s="218"/>
    </row>
    <row r="219" spans="1:80">
      <c r="A219" s="227"/>
      <c r="B219" s="231"/>
      <c r="C219" s="301" t="s">
        <v>354</v>
      </c>
      <c r="D219" s="302"/>
      <c r="E219" s="232">
        <v>100</v>
      </c>
      <c r="F219" s="233"/>
      <c r="G219" s="234"/>
      <c r="H219" s="235"/>
      <c r="I219" s="229"/>
      <c r="J219" s="236"/>
      <c r="K219" s="229"/>
      <c r="M219" s="230" t="s">
        <v>354</v>
      </c>
      <c r="O219" s="218"/>
    </row>
    <row r="220" spans="1:80">
      <c r="A220" s="227"/>
      <c r="B220" s="231"/>
      <c r="C220" s="301" t="s">
        <v>355</v>
      </c>
      <c r="D220" s="302"/>
      <c r="E220" s="232">
        <v>66</v>
      </c>
      <c r="F220" s="233"/>
      <c r="G220" s="234"/>
      <c r="H220" s="235"/>
      <c r="I220" s="229"/>
      <c r="J220" s="236"/>
      <c r="K220" s="229"/>
      <c r="M220" s="230" t="s">
        <v>355</v>
      </c>
      <c r="O220" s="218"/>
    </row>
    <row r="221" spans="1:80">
      <c r="A221" s="219">
        <v>66</v>
      </c>
      <c r="B221" s="220" t="s">
        <v>356</v>
      </c>
      <c r="C221" s="221" t="s">
        <v>357</v>
      </c>
      <c r="D221" s="222" t="s">
        <v>177</v>
      </c>
      <c r="E221" s="223">
        <v>20</v>
      </c>
      <c r="F221" s="223"/>
      <c r="G221" s="224">
        <f>E221*F221</f>
        <v>0</v>
      </c>
      <c r="H221" s="225">
        <v>0</v>
      </c>
      <c r="I221" s="226">
        <f>E221*H221</f>
        <v>0</v>
      </c>
      <c r="J221" s="225">
        <v>0</v>
      </c>
      <c r="K221" s="226">
        <f>E221*J221</f>
        <v>0</v>
      </c>
      <c r="O221" s="218">
        <v>2</v>
      </c>
      <c r="AA221" s="191">
        <v>1</v>
      </c>
      <c r="AB221" s="191">
        <v>9</v>
      </c>
      <c r="AC221" s="191">
        <v>9</v>
      </c>
      <c r="AZ221" s="191">
        <v>4</v>
      </c>
      <c r="BA221" s="191">
        <f>IF(AZ221=1,G221,0)</f>
        <v>0</v>
      </c>
      <c r="BB221" s="191">
        <f>IF(AZ221=2,G221,0)</f>
        <v>0</v>
      </c>
      <c r="BC221" s="191">
        <f>IF(AZ221=3,G221,0)</f>
        <v>0</v>
      </c>
      <c r="BD221" s="191">
        <f>IF(AZ221=4,G221,0)</f>
        <v>0</v>
      </c>
      <c r="BE221" s="191">
        <f>IF(AZ221=5,G221,0)</f>
        <v>0</v>
      </c>
      <c r="CA221" s="218">
        <v>1</v>
      </c>
      <c r="CB221" s="218">
        <v>9</v>
      </c>
    </row>
    <row r="222" spans="1:80">
      <c r="A222" s="227"/>
      <c r="B222" s="231"/>
      <c r="C222" s="301" t="s">
        <v>189</v>
      </c>
      <c r="D222" s="302"/>
      <c r="E222" s="232">
        <v>20</v>
      </c>
      <c r="F222" s="233"/>
      <c r="G222" s="234"/>
      <c r="H222" s="235"/>
      <c r="I222" s="229"/>
      <c r="J222" s="236"/>
      <c r="K222" s="229"/>
      <c r="M222" s="230" t="s">
        <v>189</v>
      </c>
      <c r="O222" s="218"/>
    </row>
    <row r="223" spans="1:80">
      <c r="A223" s="219">
        <v>67</v>
      </c>
      <c r="B223" s="220" t="s">
        <v>358</v>
      </c>
      <c r="C223" s="221" t="s">
        <v>359</v>
      </c>
      <c r="D223" s="222" t="s">
        <v>177</v>
      </c>
      <c r="E223" s="223">
        <v>10</v>
      </c>
      <c r="F223" s="223"/>
      <c r="G223" s="224">
        <f>E223*F223</f>
        <v>0</v>
      </c>
      <c r="H223" s="225">
        <v>0</v>
      </c>
      <c r="I223" s="226">
        <f>E223*H223</f>
        <v>0</v>
      </c>
      <c r="J223" s="225">
        <v>0</v>
      </c>
      <c r="K223" s="226">
        <f>E223*J223</f>
        <v>0</v>
      </c>
      <c r="O223" s="218">
        <v>2</v>
      </c>
      <c r="AA223" s="191">
        <v>1</v>
      </c>
      <c r="AB223" s="191">
        <v>9</v>
      </c>
      <c r="AC223" s="191">
        <v>9</v>
      </c>
      <c r="AZ223" s="191">
        <v>4</v>
      </c>
      <c r="BA223" s="191">
        <f>IF(AZ223=1,G223,0)</f>
        <v>0</v>
      </c>
      <c r="BB223" s="191">
        <f>IF(AZ223=2,G223,0)</f>
        <v>0</v>
      </c>
      <c r="BC223" s="191">
        <f>IF(AZ223=3,G223,0)</f>
        <v>0</v>
      </c>
      <c r="BD223" s="191">
        <f>IF(AZ223=4,G223,0)</f>
        <v>0</v>
      </c>
      <c r="BE223" s="191">
        <f>IF(AZ223=5,G223,0)</f>
        <v>0</v>
      </c>
      <c r="CA223" s="218">
        <v>1</v>
      </c>
      <c r="CB223" s="218">
        <v>9</v>
      </c>
    </row>
    <row r="224" spans="1:80">
      <c r="A224" s="227"/>
      <c r="B224" s="231"/>
      <c r="C224" s="301" t="s">
        <v>148</v>
      </c>
      <c r="D224" s="302"/>
      <c r="E224" s="232">
        <v>10</v>
      </c>
      <c r="F224" s="233"/>
      <c r="G224" s="234"/>
      <c r="H224" s="235"/>
      <c r="I224" s="229"/>
      <c r="J224" s="236"/>
      <c r="K224" s="229"/>
      <c r="M224" s="230" t="s">
        <v>148</v>
      </c>
      <c r="O224" s="218"/>
    </row>
    <row r="225" spans="1:80">
      <c r="A225" s="219">
        <v>68</v>
      </c>
      <c r="B225" s="220" t="s">
        <v>360</v>
      </c>
      <c r="C225" s="221" t="s">
        <v>361</v>
      </c>
      <c r="D225" s="222" t="s">
        <v>177</v>
      </c>
      <c r="E225" s="223">
        <v>21</v>
      </c>
      <c r="F225" s="223"/>
      <c r="G225" s="224">
        <f>E225*F225</f>
        <v>0</v>
      </c>
      <c r="H225" s="225">
        <v>0</v>
      </c>
      <c r="I225" s="226">
        <f>E225*H225</f>
        <v>0</v>
      </c>
      <c r="J225" s="225">
        <v>0</v>
      </c>
      <c r="K225" s="226">
        <f>E225*J225</f>
        <v>0</v>
      </c>
      <c r="O225" s="218">
        <v>2</v>
      </c>
      <c r="AA225" s="191">
        <v>1</v>
      </c>
      <c r="AB225" s="191">
        <v>9</v>
      </c>
      <c r="AC225" s="191">
        <v>9</v>
      </c>
      <c r="AZ225" s="191">
        <v>4</v>
      </c>
      <c r="BA225" s="191">
        <f>IF(AZ225=1,G225,0)</f>
        <v>0</v>
      </c>
      <c r="BB225" s="191">
        <f>IF(AZ225=2,G225,0)</f>
        <v>0</v>
      </c>
      <c r="BC225" s="191">
        <f>IF(AZ225=3,G225,0)</f>
        <v>0</v>
      </c>
      <c r="BD225" s="191">
        <f>IF(AZ225=4,G225,0)</f>
        <v>0</v>
      </c>
      <c r="BE225" s="191">
        <f>IF(AZ225=5,G225,0)</f>
        <v>0</v>
      </c>
      <c r="CA225" s="218">
        <v>1</v>
      </c>
      <c r="CB225" s="218">
        <v>9</v>
      </c>
    </row>
    <row r="226" spans="1:80">
      <c r="A226" s="227"/>
      <c r="B226" s="231"/>
      <c r="C226" s="301" t="s">
        <v>152</v>
      </c>
      <c r="D226" s="302"/>
      <c r="E226" s="232">
        <v>3</v>
      </c>
      <c r="F226" s="233"/>
      <c r="G226" s="234"/>
      <c r="H226" s="235"/>
      <c r="I226" s="229"/>
      <c r="J226" s="236"/>
      <c r="K226" s="229"/>
      <c r="M226" s="230" t="s">
        <v>152</v>
      </c>
      <c r="O226" s="218"/>
    </row>
    <row r="227" spans="1:80">
      <c r="A227" s="227"/>
      <c r="B227" s="231"/>
      <c r="C227" s="301" t="s">
        <v>217</v>
      </c>
      <c r="D227" s="302"/>
      <c r="E227" s="232">
        <v>15</v>
      </c>
      <c r="F227" s="233"/>
      <c r="G227" s="234"/>
      <c r="H227" s="235"/>
      <c r="I227" s="229"/>
      <c r="J227" s="236"/>
      <c r="K227" s="229"/>
      <c r="M227" s="230" t="s">
        <v>217</v>
      </c>
      <c r="O227" s="218"/>
    </row>
    <row r="228" spans="1:80">
      <c r="A228" s="227"/>
      <c r="B228" s="231"/>
      <c r="C228" s="301" t="s">
        <v>261</v>
      </c>
      <c r="D228" s="302"/>
      <c r="E228" s="232">
        <v>3</v>
      </c>
      <c r="F228" s="233"/>
      <c r="G228" s="234"/>
      <c r="H228" s="235"/>
      <c r="I228" s="229"/>
      <c r="J228" s="236"/>
      <c r="K228" s="229"/>
      <c r="M228" s="230" t="s">
        <v>261</v>
      </c>
      <c r="O228" s="218"/>
    </row>
    <row r="229" spans="1:80">
      <c r="A229" s="219">
        <v>69</v>
      </c>
      <c r="B229" s="220" t="s">
        <v>362</v>
      </c>
      <c r="C229" s="221" t="s">
        <v>363</v>
      </c>
      <c r="D229" s="222" t="s">
        <v>177</v>
      </c>
      <c r="E229" s="223">
        <v>430</v>
      </c>
      <c r="F229" s="223"/>
      <c r="G229" s="224">
        <f>E229*F229</f>
        <v>0</v>
      </c>
      <c r="H229" s="225">
        <v>0</v>
      </c>
      <c r="I229" s="226">
        <f>E229*H229</f>
        <v>0</v>
      </c>
      <c r="J229" s="225">
        <v>0</v>
      </c>
      <c r="K229" s="226">
        <f>E229*J229</f>
        <v>0</v>
      </c>
      <c r="O229" s="218">
        <v>2</v>
      </c>
      <c r="AA229" s="191">
        <v>1</v>
      </c>
      <c r="AB229" s="191">
        <v>9</v>
      </c>
      <c r="AC229" s="191">
        <v>9</v>
      </c>
      <c r="AZ229" s="191">
        <v>4</v>
      </c>
      <c r="BA229" s="191">
        <f>IF(AZ229=1,G229,0)</f>
        <v>0</v>
      </c>
      <c r="BB229" s="191">
        <f>IF(AZ229=2,G229,0)</f>
        <v>0</v>
      </c>
      <c r="BC229" s="191">
        <f>IF(AZ229=3,G229,0)</f>
        <v>0</v>
      </c>
      <c r="BD229" s="191">
        <f>IF(AZ229=4,G229,0)</f>
        <v>0</v>
      </c>
      <c r="BE229" s="191">
        <f>IF(AZ229=5,G229,0)</f>
        <v>0</v>
      </c>
      <c r="CA229" s="218">
        <v>1</v>
      </c>
      <c r="CB229" s="218">
        <v>9</v>
      </c>
    </row>
    <row r="230" spans="1:80">
      <c r="A230" s="227"/>
      <c r="B230" s="231"/>
      <c r="C230" s="301" t="s">
        <v>222</v>
      </c>
      <c r="D230" s="302"/>
      <c r="E230" s="232">
        <v>60</v>
      </c>
      <c r="F230" s="233"/>
      <c r="G230" s="234"/>
      <c r="H230" s="235"/>
      <c r="I230" s="229"/>
      <c r="J230" s="236"/>
      <c r="K230" s="229"/>
      <c r="M230" s="230" t="s">
        <v>222</v>
      </c>
      <c r="O230" s="218"/>
    </row>
    <row r="231" spans="1:80">
      <c r="A231" s="227"/>
      <c r="B231" s="231"/>
      <c r="C231" s="301" t="s">
        <v>314</v>
      </c>
      <c r="D231" s="302"/>
      <c r="E231" s="232">
        <v>250</v>
      </c>
      <c r="F231" s="233"/>
      <c r="G231" s="234"/>
      <c r="H231" s="235"/>
      <c r="I231" s="229"/>
      <c r="J231" s="236"/>
      <c r="K231" s="229"/>
      <c r="M231" s="230" t="s">
        <v>314</v>
      </c>
      <c r="O231" s="218"/>
    </row>
    <row r="232" spans="1:80">
      <c r="A232" s="227"/>
      <c r="B232" s="231"/>
      <c r="C232" s="301" t="s">
        <v>224</v>
      </c>
      <c r="D232" s="302"/>
      <c r="E232" s="232">
        <v>120</v>
      </c>
      <c r="F232" s="233"/>
      <c r="G232" s="234"/>
      <c r="H232" s="235"/>
      <c r="I232" s="229"/>
      <c r="J232" s="236"/>
      <c r="K232" s="229"/>
      <c r="M232" s="230" t="s">
        <v>224</v>
      </c>
      <c r="O232" s="218"/>
    </row>
    <row r="233" spans="1:80">
      <c r="A233" s="219">
        <v>70</v>
      </c>
      <c r="B233" s="220" t="s">
        <v>364</v>
      </c>
      <c r="C233" s="221" t="s">
        <v>365</v>
      </c>
      <c r="D233" s="222" t="s">
        <v>135</v>
      </c>
      <c r="E233" s="223">
        <v>35</v>
      </c>
      <c r="F233" s="223"/>
      <c r="G233" s="224">
        <f>E233*F233</f>
        <v>0</v>
      </c>
      <c r="H233" s="225">
        <v>0</v>
      </c>
      <c r="I233" s="226">
        <f>E233*H233</f>
        <v>0</v>
      </c>
      <c r="J233" s="225">
        <v>0</v>
      </c>
      <c r="K233" s="226">
        <f>E233*J233</f>
        <v>0</v>
      </c>
      <c r="O233" s="218">
        <v>2</v>
      </c>
      <c r="AA233" s="191">
        <v>1</v>
      </c>
      <c r="AB233" s="191">
        <v>9</v>
      </c>
      <c r="AC233" s="191">
        <v>9</v>
      </c>
      <c r="AZ233" s="191">
        <v>4</v>
      </c>
      <c r="BA233" s="191">
        <f>IF(AZ233=1,G233,0)</f>
        <v>0</v>
      </c>
      <c r="BB233" s="191">
        <f>IF(AZ233=2,G233,0)</f>
        <v>0</v>
      </c>
      <c r="BC233" s="191">
        <f>IF(AZ233=3,G233,0)</f>
        <v>0</v>
      </c>
      <c r="BD233" s="191">
        <f>IF(AZ233=4,G233,0)</f>
        <v>0</v>
      </c>
      <c r="BE233" s="191">
        <f>IF(AZ233=5,G233,0)</f>
        <v>0</v>
      </c>
      <c r="CA233" s="218">
        <v>1</v>
      </c>
      <c r="CB233" s="218">
        <v>9</v>
      </c>
    </row>
    <row r="234" spans="1:80">
      <c r="A234" s="227"/>
      <c r="B234" s="231"/>
      <c r="C234" s="301" t="s">
        <v>366</v>
      </c>
      <c r="D234" s="302"/>
      <c r="E234" s="232">
        <v>35</v>
      </c>
      <c r="F234" s="233"/>
      <c r="G234" s="234"/>
      <c r="H234" s="235"/>
      <c r="I234" s="229"/>
      <c r="J234" s="236"/>
      <c r="K234" s="229"/>
      <c r="M234" s="230" t="s">
        <v>366</v>
      </c>
      <c r="O234" s="218"/>
    </row>
    <row r="235" spans="1:80">
      <c r="A235" s="219">
        <v>71</v>
      </c>
      <c r="B235" s="220" t="s">
        <v>367</v>
      </c>
      <c r="C235" s="221" t="s">
        <v>368</v>
      </c>
      <c r="D235" s="222" t="s">
        <v>135</v>
      </c>
      <c r="E235" s="223">
        <v>420</v>
      </c>
      <c r="F235" s="223"/>
      <c r="G235" s="224">
        <f>E235*F235</f>
        <v>0</v>
      </c>
      <c r="H235" s="225">
        <v>0</v>
      </c>
      <c r="I235" s="226">
        <f>E235*H235</f>
        <v>0</v>
      </c>
      <c r="J235" s="225">
        <v>0</v>
      </c>
      <c r="K235" s="226">
        <f>E235*J235</f>
        <v>0</v>
      </c>
      <c r="O235" s="218">
        <v>2</v>
      </c>
      <c r="AA235" s="191">
        <v>1</v>
      </c>
      <c r="AB235" s="191">
        <v>9</v>
      </c>
      <c r="AC235" s="191">
        <v>9</v>
      </c>
      <c r="AZ235" s="191">
        <v>4</v>
      </c>
      <c r="BA235" s="191">
        <f>IF(AZ235=1,G235,0)</f>
        <v>0</v>
      </c>
      <c r="BB235" s="191">
        <f>IF(AZ235=2,G235,0)</f>
        <v>0</v>
      </c>
      <c r="BC235" s="191">
        <f>IF(AZ235=3,G235,0)</f>
        <v>0</v>
      </c>
      <c r="BD235" s="191">
        <f>IF(AZ235=4,G235,0)</f>
        <v>0</v>
      </c>
      <c r="BE235" s="191">
        <f>IF(AZ235=5,G235,0)</f>
        <v>0</v>
      </c>
      <c r="CA235" s="218">
        <v>1</v>
      </c>
      <c r="CB235" s="218">
        <v>9</v>
      </c>
    </row>
    <row r="236" spans="1:80">
      <c r="A236" s="227"/>
      <c r="B236" s="231"/>
      <c r="C236" s="301" t="s">
        <v>196</v>
      </c>
      <c r="D236" s="302"/>
      <c r="E236" s="232">
        <v>50</v>
      </c>
      <c r="F236" s="233"/>
      <c r="G236" s="234"/>
      <c r="H236" s="235"/>
      <c r="I236" s="229"/>
      <c r="J236" s="236"/>
      <c r="K236" s="229"/>
      <c r="M236" s="230" t="s">
        <v>196</v>
      </c>
      <c r="O236" s="218"/>
    </row>
    <row r="237" spans="1:80">
      <c r="A237" s="227"/>
      <c r="B237" s="231"/>
      <c r="C237" s="301" t="s">
        <v>314</v>
      </c>
      <c r="D237" s="302"/>
      <c r="E237" s="232">
        <v>250</v>
      </c>
      <c r="F237" s="233"/>
      <c r="G237" s="234"/>
      <c r="H237" s="235"/>
      <c r="I237" s="229"/>
      <c r="J237" s="236"/>
      <c r="K237" s="229"/>
      <c r="M237" s="230" t="s">
        <v>314</v>
      </c>
      <c r="O237" s="218"/>
    </row>
    <row r="238" spans="1:80">
      <c r="A238" s="227"/>
      <c r="B238" s="231"/>
      <c r="C238" s="301" t="s">
        <v>224</v>
      </c>
      <c r="D238" s="302"/>
      <c r="E238" s="232">
        <v>120</v>
      </c>
      <c r="F238" s="233"/>
      <c r="G238" s="234"/>
      <c r="H238" s="235"/>
      <c r="I238" s="229"/>
      <c r="J238" s="236"/>
      <c r="K238" s="229"/>
      <c r="M238" s="230" t="s">
        <v>224</v>
      </c>
      <c r="O238" s="218"/>
    </row>
    <row r="239" spans="1:80">
      <c r="A239" s="219">
        <v>72</v>
      </c>
      <c r="B239" s="220" t="s">
        <v>369</v>
      </c>
      <c r="C239" s="221" t="s">
        <v>370</v>
      </c>
      <c r="D239" s="222" t="s">
        <v>89</v>
      </c>
      <c r="E239" s="223">
        <v>59</v>
      </c>
      <c r="F239" s="223"/>
      <c r="G239" s="224">
        <f>E239*F239</f>
        <v>0</v>
      </c>
      <c r="H239" s="225">
        <v>0</v>
      </c>
      <c r="I239" s="226">
        <f>E239*H239</f>
        <v>0</v>
      </c>
      <c r="J239" s="225">
        <v>0</v>
      </c>
      <c r="K239" s="226">
        <f>E239*J239</f>
        <v>0</v>
      </c>
      <c r="O239" s="218">
        <v>2</v>
      </c>
      <c r="AA239" s="191">
        <v>1</v>
      </c>
      <c r="AB239" s="191">
        <v>9</v>
      </c>
      <c r="AC239" s="191">
        <v>9</v>
      </c>
      <c r="AZ239" s="191">
        <v>4</v>
      </c>
      <c r="BA239" s="191">
        <f>IF(AZ239=1,G239,0)</f>
        <v>0</v>
      </c>
      <c r="BB239" s="191">
        <f>IF(AZ239=2,G239,0)</f>
        <v>0</v>
      </c>
      <c r="BC239" s="191">
        <f>IF(AZ239=3,G239,0)</f>
        <v>0</v>
      </c>
      <c r="BD239" s="191">
        <f>IF(AZ239=4,G239,0)</f>
        <v>0</v>
      </c>
      <c r="BE239" s="191">
        <f>IF(AZ239=5,G239,0)</f>
        <v>0</v>
      </c>
      <c r="CA239" s="218">
        <v>1</v>
      </c>
      <c r="CB239" s="218">
        <v>9</v>
      </c>
    </row>
    <row r="240" spans="1:80">
      <c r="A240" s="227"/>
      <c r="B240" s="231"/>
      <c r="C240" s="301" t="s">
        <v>371</v>
      </c>
      <c r="D240" s="302"/>
      <c r="E240" s="232">
        <v>10</v>
      </c>
      <c r="F240" s="233"/>
      <c r="G240" s="234"/>
      <c r="H240" s="235"/>
      <c r="I240" s="229"/>
      <c r="J240" s="236"/>
      <c r="K240" s="229"/>
      <c r="M240" s="230" t="s">
        <v>371</v>
      </c>
      <c r="O240" s="218"/>
    </row>
    <row r="241" spans="1:80">
      <c r="A241" s="227"/>
      <c r="B241" s="231"/>
      <c r="C241" s="301" t="s">
        <v>366</v>
      </c>
      <c r="D241" s="302"/>
      <c r="E241" s="232">
        <v>35</v>
      </c>
      <c r="F241" s="233"/>
      <c r="G241" s="234"/>
      <c r="H241" s="235"/>
      <c r="I241" s="229"/>
      <c r="J241" s="236"/>
      <c r="K241" s="229"/>
      <c r="M241" s="230" t="s">
        <v>366</v>
      </c>
      <c r="O241" s="218"/>
    </row>
    <row r="242" spans="1:80">
      <c r="A242" s="227"/>
      <c r="B242" s="231"/>
      <c r="C242" s="301" t="s">
        <v>268</v>
      </c>
      <c r="D242" s="302"/>
      <c r="E242" s="232">
        <v>14</v>
      </c>
      <c r="F242" s="233"/>
      <c r="G242" s="234"/>
      <c r="H242" s="235"/>
      <c r="I242" s="229"/>
      <c r="J242" s="236"/>
      <c r="K242" s="229"/>
      <c r="M242" s="230" t="s">
        <v>268</v>
      </c>
      <c r="O242" s="218"/>
    </row>
    <row r="243" spans="1:80">
      <c r="A243" s="219">
        <v>73</v>
      </c>
      <c r="B243" s="220" t="s">
        <v>372</v>
      </c>
      <c r="C243" s="221" t="s">
        <v>373</v>
      </c>
      <c r="D243" s="222" t="s">
        <v>135</v>
      </c>
      <c r="E243" s="223">
        <v>10</v>
      </c>
      <c r="F243" s="223"/>
      <c r="G243" s="224">
        <f>E243*F243</f>
        <v>0</v>
      </c>
      <c r="H243" s="225">
        <v>0</v>
      </c>
      <c r="I243" s="226">
        <f>E243*H243</f>
        <v>0</v>
      </c>
      <c r="J243" s="225">
        <v>0</v>
      </c>
      <c r="K243" s="226">
        <f>E243*J243</f>
        <v>0</v>
      </c>
      <c r="O243" s="218">
        <v>2</v>
      </c>
      <c r="AA243" s="191">
        <v>1</v>
      </c>
      <c r="AB243" s="191">
        <v>9</v>
      </c>
      <c r="AC243" s="191">
        <v>9</v>
      </c>
      <c r="AZ243" s="191">
        <v>4</v>
      </c>
      <c r="BA243" s="191">
        <f>IF(AZ243=1,G243,0)</f>
        <v>0</v>
      </c>
      <c r="BB243" s="191">
        <f>IF(AZ243=2,G243,0)</f>
        <v>0</v>
      </c>
      <c r="BC243" s="191">
        <f>IF(AZ243=3,G243,0)</f>
        <v>0</v>
      </c>
      <c r="BD243" s="191">
        <f>IF(AZ243=4,G243,0)</f>
        <v>0</v>
      </c>
      <c r="BE243" s="191">
        <f>IF(AZ243=5,G243,0)</f>
        <v>0</v>
      </c>
      <c r="CA243" s="218">
        <v>1</v>
      </c>
      <c r="CB243" s="218">
        <v>9</v>
      </c>
    </row>
    <row r="244" spans="1:80">
      <c r="A244" s="227"/>
      <c r="B244" s="231"/>
      <c r="C244" s="301" t="s">
        <v>148</v>
      </c>
      <c r="D244" s="302"/>
      <c r="E244" s="232">
        <v>10</v>
      </c>
      <c r="F244" s="233"/>
      <c r="G244" s="234"/>
      <c r="H244" s="235"/>
      <c r="I244" s="229"/>
      <c r="J244" s="236"/>
      <c r="K244" s="229"/>
      <c r="M244" s="230" t="s">
        <v>148</v>
      </c>
      <c r="O244" s="218"/>
    </row>
    <row r="245" spans="1:80">
      <c r="A245" s="219">
        <v>74</v>
      </c>
      <c r="B245" s="220" t="s">
        <v>374</v>
      </c>
      <c r="C245" s="221" t="s">
        <v>375</v>
      </c>
      <c r="D245" s="222" t="s">
        <v>89</v>
      </c>
      <c r="E245" s="223">
        <v>1</v>
      </c>
      <c r="F245" s="223"/>
      <c r="G245" s="224">
        <f>E245*F245</f>
        <v>0</v>
      </c>
      <c r="H245" s="225">
        <v>0</v>
      </c>
      <c r="I245" s="226">
        <f>E245*H245</f>
        <v>0</v>
      </c>
      <c r="J245" s="225"/>
      <c r="K245" s="226">
        <f>E245*J245</f>
        <v>0</v>
      </c>
      <c r="O245" s="218">
        <v>2</v>
      </c>
      <c r="AA245" s="191">
        <v>12</v>
      </c>
      <c r="AB245" s="191">
        <v>0</v>
      </c>
      <c r="AC245" s="191">
        <v>320</v>
      </c>
      <c r="AZ245" s="191">
        <v>4</v>
      </c>
      <c r="BA245" s="191">
        <f>IF(AZ245=1,G245,0)</f>
        <v>0</v>
      </c>
      <c r="BB245" s="191">
        <f>IF(AZ245=2,G245,0)</f>
        <v>0</v>
      </c>
      <c r="BC245" s="191">
        <f>IF(AZ245=3,G245,0)</f>
        <v>0</v>
      </c>
      <c r="BD245" s="191">
        <f>IF(AZ245=4,G245,0)</f>
        <v>0</v>
      </c>
      <c r="BE245" s="191">
        <f>IF(AZ245=5,G245,0)</f>
        <v>0</v>
      </c>
      <c r="CA245" s="218">
        <v>12</v>
      </c>
      <c r="CB245" s="218">
        <v>0</v>
      </c>
    </row>
    <row r="246" spans="1:80">
      <c r="A246" s="219">
        <v>75</v>
      </c>
      <c r="B246" s="220" t="s">
        <v>376</v>
      </c>
      <c r="C246" s="221" t="s">
        <v>377</v>
      </c>
      <c r="D246" s="222" t="s">
        <v>89</v>
      </c>
      <c r="E246" s="223">
        <v>1</v>
      </c>
      <c r="F246" s="223"/>
      <c r="G246" s="224">
        <f>E246*F246</f>
        <v>0</v>
      </c>
      <c r="H246" s="225">
        <v>0</v>
      </c>
      <c r="I246" s="226">
        <f>E246*H246</f>
        <v>0</v>
      </c>
      <c r="J246" s="225"/>
      <c r="K246" s="226">
        <f>E246*J246</f>
        <v>0</v>
      </c>
      <c r="O246" s="218">
        <v>2</v>
      </c>
      <c r="AA246" s="191">
        <v>12</v>
      </c>
      <c r="AB246" s="191">
        <v>0</v>
      </c>
      <c r="AC246" s="191">
        <v>321</v>
      </c>
      <c r="AZ246" s="191">
        <v>4</v>
      </c>
      <c r="BA246" s="191">
        <f>IF(AZ246=1,G246,0)</f>
        <v>0</v>
      </c>
      <c r="BB246" s="191">
        <f>IF(AZ246=2,G246,0)</f>
        <v>0</v>
      </c>
      <c r="BC246" s="191">
        <f>IF(AZ246=3,G246,0)</f>
        <v>0</v>
      </c>
      <c r="BD246" s="191">
        <f>IF(AZ246=4,G246,0)</f>
        <v>0</v>
      </c>
      <c r="BE246" s="191">
        <f>IF(AZ246=5,G246,0)</f>
        <v>0</v>
      </c>
      <c r="CA246" s="218">
        <v>12</v>
      </c>
      <c r="CB246" s="218">
        <v>0</v>
      </c>
    </row>
    <row r="247" spans="1:80">
      <c r="A247" s="219">
        <v>76</v>
      </c>
      <c r="B247" s="220" t="s">
        <v>378</v>
      </c>
      <c r="C247" s="221" t="s">
        <v>379</v>
      </c>
      <c r="D247" s="222" t="s">
        <v>380</v>
      </c>
      <c r="E247" s="223">
        <v>100</v>
      </c>
      <c r="F247" s="223"/>
      <c r="G247" s="224">
        <f>E247*F247</f>
        <v>0</v>
      </c>
      <c r="H247" s="225">
        <v>0</v>
      </c>
      <c r="I247" s="226">
        <f>E247*H247</f>
        <v>0</v>
      </c>
      <c r="J247" s="225"/>
      <c r="K247" s="226">
        <f>E247*J247</f>
        <v>0</v>
      </c>
      <c r="O247" s="218">
        <v>2</v>
      </c>
      <c r="AA247" s="191">
        <v>12</v>
      </c>
      <c r="AB247" s="191">
        <v>0</v>
      </c>
      <c r="AC247" s="191">
        <v>322</v>
      </c>
      <c r="AZ247" s="191">
        <v>4</v>
      </c>
      <c r="BA247" s="191">
        <f>IF(AZ247=1,G247,0)</f>
        <v>0</v>
      </c>
      <c r="BB247" s="191">
        <f>IF(AZ247=2,G247,0)</f>
        <v>0</v>
      </c>
      <c r="BC247" s="191">
        <f>IF(AZ247=3,G247,0)</f>
        <v>0</v>
      </c>
      <c r="BD247" s="191">
        <f>IF(AZ247=4,G247,0)</f>
        <v>0</v>
      </c>
      <c r="BE247" s="191">
        <f>IF(AZ247=5,G247,0)</f>
        <v>0</v>
      </c>
      <c r="CA247" s="218">
        <v>12</v>
      </c>
      <c r="CB247" s="218">
        <v>0</v>
      </c>
    </row>
    <row r="248" spans="1:80">
      <c r="A248" s="237"/>
      <c r="B248" s="238" t="s">
        <v>90</v>
      </c>
      <c r="C248" s="239" t="s">
        <v>193</v>
      </c>
      <c r="D248" s="240"/>
      <c r="E248" s="241"/>
      <c r="F248" s="242"/>
      <c r="G248" s="243">
        <f>SUM(G44:G247)</f>
        <v>0</v>
      </c>
      <c r="H248" s="244"/>
      <c r="I248" s="245">
        <f>SUM(I44:I247)</f>
        <v>0</v>
      </c>
      <c r="J248" s="244"/>
      <c r="K248" s="245">
        <f>SUM(K44:K247)</f>
        <v>0</v>
      </c>
      <c r="O248" s="218">
        <v>4</v>
      </c>
      <c r="BA248" s="246">
        <f>SUM(BA44:BA247)</f>
        <v>0</v>
      </c>
      <c r="BB248" s="246">
        <f>SUM(BB44:BB247)</f>
        <v>0</v>
      </c>
      <c r="BC248" s="246">
        <f>SUM(BC44:BC247)</f>
        <v>0</v>
      </c>
      <c r="BD248" s="246">
        <f>SUM(BD44:BD247)</f>
        <v>0</v>
      </c>
      <c r="BE248" s="246">
        <f>SUM(BE44:BE247)</f>
        <v>0</v>
      </c>
    </row>
    <row r="249" spans="1:80">
      <c r="A249" s="208" t="s">
        <v>86</v>
      </c>
      <c r="B249" s="209" t="s">
        <v>381</v>
      </c>
      <c r="C249" s="210" t="s">
        <v>382</v>
      </c>
      <c r="D249" s="211"/>
      <c r="E249" s="212"/>
      <c r="F249" s="212"/>
      <c r="G249" s="213"/>
      <c r="H249" s="214"/>
      <c r="I249" s="215"/>
      <c r="J249" s="216"/>
      <c r="K249" s="217"/>
      <c r="O249" s="218">
        <v>1</v>
      </c>
    </row>
    <row r="250" spans="1:80">
      <c r="A250" s="219">
        <v>77</v>
      </c>
      <c r="B250" s="220" t="s">
        <v>384</v>
      </c>
      <c r="C250" s="221" t="s">
        <v>385</v>
      </c>
      <c r="D250" s="222" t="s">
        <v>177</v>
      </c>
      <c r="E250" s="223">
        <v>300</v>
      </c>
      <c r="F250" s="223"/>
      <c r="G250" s="224">
        <f>E250*F250</f>
        <v>0</v>
      </c>
      <c r="H250" s="225">
        <v>0</v>
      </c>
      <c r="I250" s="226">
        <f>E250*H250</f>
        <v>0</v>
      </c>
      <c r="J250" s="225"/>
      <c r="K250" s="226">
        <f>E250*J250</f>
        <v>0</v>
      </c>
      <c r="O250" s="218">
        <v>2</v>
      </c>
      <c r="AA250" s="191">
        <v>12</v>
      </c>
      <c r="AB250" s="191">
        <v>1</v>
      </c>
      <c r="AC250" s="191">
        <v>42</v>
      </c>
      <c r="AZ250" s="191">
        <v>3</v>
      </c>
      <c r="BA250" s="191">
        <f>IF(AZ250=1,G250,0)</f>
        <v>0</v>
      </c>
      <c r="BB250" s="191">
        <f>IF(AZ250=2,G250,0)</f>
        <v>0</v>
      </c>
      <c r="BC250" s="191">
        <f>IF(AZ250=3,G250,0)</f>
        <v>0</v>
      </c>
      <c r="BD250" s="191">
        <f>IF(AZ250=4,G250,0)</f>
        <v>0</v>
      </c>
      <c r="BE250" s="191">
        <f>IF(AZ250=5,G250,0)</f>
        <v>0</v>
      </c>
      <c r="CA250" s="218">
        <v>12</v>
      </c>
      <c r="CB250" s="218">
        <v>1</v>
      </c>
    </row>
    <row r="251" spans="1:80">
      <c r="A251" s="227"/>
      <c r="B251" s="231"/>
      <c r="C251" s="301" t="s">
        <v>196</v>
      </c>
      <c r="D251" s="302"/>
      <c r="E251" s="232">
        <v>50</v>
      </c>
      <c r="F251" s="233"/>
      <c r="G251" s="234"/>
      <c r="H251" s="235"/>
      <c r="I251" s="229"/>
      <c r="J251" s="236"/>
      <c r="K251" s="229"/>
      <c r="M251" s="230" t="s">
        <v>196</v>
      </c>
      <c r="O251" s="218"/>
    </row>
    <row r="252" spans="1:80">
      <c r="A252" s="227"/>
      <c r="B252" s="231"/>
      <c r="C252" s="301" t="s">
        <v>179</v>
      </c>
      <c r="D252" s="302"/>
      <c r="E252" s="232">
        <v>150</v>
      </c>
      <c r="F252" s="233"/>
      <c r="G252" s="234"/>
      <c r="H252" s="235"/>
      <c r="I252" s="229"/>
      <c r="J252" s="236"/>
      <c r="K252" s="229"/>
      <c r="M252" s="230" t="s">
        <v>179</v>
      </c>
      <c r="O252" s="218"/>
    </row>
    <row r="253" spans="1:80">
      <c r="A253" s="227"/>
      <c r="B253" s="231"/>
      <c r="C253" s="301" t="s">
        <v>197</v>
      </c>
      <c r="D253" s="302"/>
      <c r="E253" s="232">
        <v>100</v>
      </c>
      <c r="F253" s="233"/>
      <c r="G253" s="234"/>
      <c r="H253" s="235"/>
      <c r="I253" s="229"/>
      <c r="J253" s="236"/>
      <c r="K253" s="229"/>
      <c r="M253" s="230" t="s">
        <v>197</v>
      </c>
      <c r="O253" s="218"/>
    </row>
    <row r="254" spans="1:80">
      <c r="A254" s="219">
        <v>78</v>
      </c>
      <c r="B254" s="220" t="s">
        <v>386</v>
      </c>
      <c r="C254" s="221" t="s">
        <v>387</v>
      </c>
      <c r="D254" s="222" t="s">
        <v>177</v>
      </c>
      <c r="E254" s="223">
        <v>20</v>
      </c>
      <c r="F254" s="223"/>
      <c r="G254" s="224">
        <f>E254*F254</f>
        <v>0</v>
      </c>
      <c r="H254" s="225">
        <v>0</v>
      </c>
      <c r="I254" s="226">
        <f>E254*H254</f>
        <v>0</v>
      </c>
      <c r="J254" s="225"/>
      <c r="K254" s="226">
        <f>E254*J254</f>
        <v>0</v>
      </c>
      <c r="O254" s="218">
        <v>2</v>
      </c>
      <c r="AA254" s="191">
        <v>12</v>
      </c>
      <c r="AB254" s="191">
        <v>1</v>
      </c>
      <c r="AC254" s="191">
        <v>159</v>
      </c>
      <c r="AZ254" s="191">
        <v>3</v>
      </c>
      <c r="BA254" s="191">
        <f>IF(AZ254=1,G254,0)</f>
        <v>0</v>
      </c>
      <c r="BB254" s="191">
        <f>IF(AZ254=2,G254,0)</f>
        <v>0</v>
      </c>
      <c r="BC254" s="191">
        <f>IF(AZ254=3,G254,0)</f>
        <v>0</v>
      </c>
      <c r="BD254" s="191">
        <f>IF(AZ254=4,G254,0)</f>
        <v>0</v>
      </c>
      <c r="BE254" s="191">
        <f>IF(AZ254=5,G254,0)</f>
        <v>0</v>
      </c>
      <c r="CA254" s="218">
        <v>12</v>
      </c>
      <c r="CB254" s="218">
        <v>1</v>
      </c>
    </row>
    <row r="255" spans="1:80">
      <c r="A255" s="227"/>
      <c r="B255" s="231"/>
      <c r="C255" s="301" t="s">
        <v>148</v>
      </c>
      <c r="D255" s="302"/>
      <c r="E255" s="232">
        <v>10</v>
      </c>
      <c r="F255" s="233"/>
      <c r="G255" s="234"/>
      <c r="H255" s="235"/>
      <c r="I255" s="229"/>
      <c r="J255" s="236"/>
      <c r="K255" s="229"/>
      <c r="M255" s="230" t="s">
        <v>148</v>
      </c>
      <c r="O255" s="218"/>
    </row>
    <row r="256" spans="1:80">
      <c r="A256" s="227"/>
      <c r="B256" s="231"/>
      <c r="C256" s="301" t="s">
        <v>202</v>
      </c>
      <c r="D256" s="302"/>
      <c r="E256" s="232">
        <v>10</v>
      </c>
      <c r="F256" s="233"/>
      <c r="G256" s="234"/>
      <c r="H256" s="235"/>
      <c r="I256" s="229"/>
      <c r="J256" s="236"/>
      <c r="K256" s="229"/>
      <c r="M256" s="230" t="s">
        <v>202</v>
      </c>
      <c r="O256" s="218"/>
    </row>
    <row r="257" spans="1:80">
      <c r="A257" s="219">
        <v>79</v>
      </c>
      <c r="B257" s="220" t="s">
        <v>388</v>
      </c>
      <c r="C257" s="221" t="s">
        <v>389</v>
      </c>
      <c r="D257" s="222" t="s">
        <v>89</v>
      </c>
      <c r="E257" s="223">
        <v>3</v>
      </c>
      <c r="F257" s="223"/>
      <c r="G257" s="224">
        <f>E257*F257</f>
        <v>0</v>
      </c>
      <c r="H257" s="225">
        <v>0</v>
      </c>
      <c r="I257" s="226">
        <f>E257*H257</f>
        <v>0</v>
      </c>
      <c r="J257" s="225"/>
      <c r="K257" s="226">
        <f>E257*J257</f>
        <v>0</v>
      </c>
      <c r="O257" s="218">
        <v>2</v>
      </c>
      <c r="AA257" s="191">
        <v>12</v>
      </c>
      <c r="AB257" s="191">
        <v>1</v>
      </c>
      <c r="AC257" s="191">
        <v>160</v>
      </c>
      <c r="AZ257" s="191">
        <v>3</v>
      </c>
      <c r="BA257" s="191">
        <f>IF(AZ257=1,G257,0)</f>
        <v>0</v>
      </c>
      <c r="BB257" s="191">
        <f>IF(AZ257=2,G257,0)</f>
        <v>0</v>
      </c>
      <c r="BC257" s="191">
        <f>IF(AZ257=3,G257,0)</f>
        <v>0</v>
      </c>
      <c r="BD257" s="191">
        <f>IF(AZ257=4,G257,0)</f>
        <v>0</v>
      </c>
      <c r="BE257" s="191">
        <f>IF(AZ257=5,G257,0)</f>
        <v>0</v>
      </c>
      <c r="CA257" s="218">
        <v>12</v>
      </c>
      <c r="CB257" s="218">
        <v>1</v>
      </c>
    </row>
    <row r="258" spans="1:80">
      <c r="A258" s="227"/>
      <c r="B258" s="231"/>
      <c r="C258" s="301" t="s">
        <v>173</v>
      </c>
      <c r="D258" s="302"/>
      <c r="E258" s="232">
        <v>3</v>
      </c>
      <c r="F258" s="233"/>
      <c r="G258" s="234"/>
      <c r="H258" s="235"/>
      <c r="I258" s="229"/>
      <c r="J258" s="236"/>
      <c r="K258" s="229"/>
      <c r="M258" s="230" t="s">
        <v>173</v>
      </c>
      <c r="O258" s="218"/>
    </row>
    <row r="259" spans="1:80">
      <c r="A259" s="219">
        <v>80</v>
      </c>
      <c r="B259" s="220" t="s">
        <v>390</v>
      </c>
      <c r="C259" s="221" t="s">
        <v>391</v>
      </c>
      <c r="D259" s="222" t="s">
        <v>89</v>
      </c>
      <c r="E259" s="223">
        <v>123</v>
      </c>
      <c r="F259" s="223"/>
      <c r="G259" s="224">
        <f>E259*F259</f>
        <v>0</v>
      </c>
      <c r="H259" s="225">
        <v>0</v>
      </c>
      <c r="I259" s="226">
        <f>E259*H259</f>
        <v>0</v>
      </c>
      <c r="J259" s="225"/>
      <c r="K259" s="226">
        <f>E259*J259</f>
        <v>0</v>
      </c>
      <c r="O259" s="218">
        <v>2</v>
      </c>
      <c r="AA259" s="191">
        <v>12</v>
      </c>
      <c r="AB259" s="191">
        <v>1</v>
      </c>
      <c r="AC259" s="191">
        <v>43</v>
      </c>
      <c r="AZ259" s="191">
        <v>3</v>
      </c>
      <c r="BA259" s="191">
        <f>IF(AZ259=1,G259,0)</f>
        <v>0</v>
      </c>
      <c r="BB259" s="191">
        <f>IF(AZ259=2,G259,0)</f>
        <v>0</v>
      </c>
      <c r="BC259" s="191">
        <f>IF(AZ259=3,G259,0)</f>
        <v>0</v>
      </c>
      <c r="BD259" s="191">
        <f>IF(AZ259=4,G259,0)</f>
        <v>0</v>
      </c>
      <c r="BE259" s="191">
        <f>IF(AZ259=5,G259,0)</f>
        <v>0</v>
      </c>
      <c r="CA259" s="218">
        <v>12</v>
      </c>
      <c r="CB259" s="218">
        <v>1</v>
      </c>
    </row>
    <row r="260" spans="1:80">
      <c r="A260" s="227"/>
      <c r="B260" s="231"/>
      <c r="C260" s="301" t="s">
        <v>157</v>
      </c>
      <c r="D260" s="302"/>
      <c r="E260" s="232">
        <v>2</v>
      </c>
      <c r="F260" s="233"/>
      <c r="G260" s="234"/>
      <c r="H260" s="235"/>
      <c r="I260" s="229"/>
      <c r="J260" s="236"/>
      <c r="K260" s="229"/>
      <c r="M260" s="230" t="s">
        <v>157</v>
      </c>
      <c r="O260" s="218"/>
    </row>
    <row r="261" spans="1:80">
      <c r="A261" s="227"/>
      <c r="B261" s="231"/>
      <c r="C261" s="301" t="s">
        <v>205</v>
      </c>
      <c r="D261" s="302"/>
      <c r="E261" s="232">
        <v>83</v>
      </c>
      <c r="F261" s="233"/>
      <c r="G261" s="234"/>
      <c r="H261" s="235"/>
      <c r="I261" s="229"/>
      <c r="J261" s="236"/>
      <c r="K261" s="229"/>
      <c r="M261" s="230" t="s">
        <v>205</v>
      </c>
      <c r="O261" s="218"/>
    </row>
    <row r="262" spans="1:80">
      <c r="A262" s="227"/>
      <c r="B262" s="231"/>
      <c r="C262" s="301" t="s">
        <v>206</v>
      </c>
      <c r="D262" s="302"/>
      <c r="E262" s="232">
        <v>38</v>
      </c>
      <c r="F262" s="233"/>
      <c r="G262" s="234"/>
      <c r="H262" s="235"/>
      <c r="I262" s="229"/>
      <c r="J262" s="236"/>
      <c r="K262" s="229"/>
      <c r="M262" s="230" t="s">
        <v>206</v>
      </c>
      <c r="O262" s="218"/>
    </row>
    <row r="263" spans="1:80">
      <c r="A263" s="219">
        <v>81</v>
      </c>
      <c r="B263" s="220" t="s">
        <v>392</v>
      </c>
      <c r="C263" s="221" t="s">
        <v>393</v>
      </c>
      <c r="D263" s="222" t="s">
        <v>89</v>
      </c>
      <c r="E263" s="223">
        <v>25</v>
      </c>
      <c r="F263" s="223"/>
      <c r="G263" s="224">
        <f>E263*F263</f>
        <v>0</v>
      </c>
      <c r="H263" s="225">
        <v>0</v>
      </c>
      <c r="I263" s="226">
        <f>E263*H263</f>
        <v>0</v>
      </c>
      <c r="J263" s="225"/>
      <c r="K263" s="226">
        <f>E263*J263</f>
        <v>0</v>
      </c>
      <c r="O263" s="218">
        <v>2</v>
      </c>
      <c r="AA263" s="191">
        <v>12</v>
      </c>
      <c r="AB263" s="191">
        <v>1</v>
      </c>
      <c r="AC263" s="191">
        <v>162</v>
      </c>
      <c r="AZ263" s="191">
        <v>3</v>
      </c>
      <c r="BA263" s="191">
        <f>IF(AZ263=1,G263,0)</f>
        <v>0</v>
      </c>
      <c r="BB263" s="191">
        <f>IF(AZ263=2,G263,0)</f>
        <v>0</v>
      </c>
      <c r="BC263" s="191">
        <f>IF(AZ263=3,G263,0)</f>
        <v>0</v>
      </c>
      <c r="BD263" s="191">
        <f>IF(AZ263=4,G263,0)</f>
        <v>0</v>
      </c>
      <c r="BE263" s="191">
        <f>IF(AZ263=5,G263,0)</f>
        <v>0</v>
      </c>
      <c r="CA263" s="218">
        <v>12</v>
      </c>
      <c r="CB263" s="218">
        <v>1</v>
      </c>
    </row>
    <row r="264" spans="1:80">
      <c r="A264" s="227"/>
      <c r="B264" s="231"/>
      <c r="C264" s="301" t="s">
        <v>217</v>
      </c>
      <c r="D264" s="302"/>
      <c r="E264" s="232">
        <v>15</v>
      </c>
      <c r="F264" s="233"/>
      <c r="G264" s="234"/>
      <c r="H264" s="235"/>
      <c r="I264" s="229"/>
      <c r="J264" s="236"/>
      <c r="K264" s="229"/>
      <c r="M264" s="230" t="s">
        <v>217</v>
      </c>
      <c r="O264" s="218"/>
    </row>
    <row r="265" spans="1:80">
      <c r="A265" s="227"/>
      <c r="B265" s="231"/>
      <c r="C265" s="301" t="s">
        <v>202</v>
      </c>
      <c r="D265" s="302"/>
      <c r="E265" s="232">
        <v>10</v>
      </c>
      <c r="F265" s="233"/>
      <c r="G265" s="234"/>
      <c r="H265" s="235"/>
      <c r="I265" s="229"/>
      <c r="J265" s="236"/>
      <c r="K265" s="229"/>
      <c r="M265" s="230" t="s">
        <v>202</v>
      </c>
      <c r="O265" s="218"/>
    </row>
    <row r="266" spans="1:80">
      <c r="A266" s="219">
        <v>82</v>
      </c>
      <c r="B266" s="220" t="s">
        <v>394</v>
      </c>
      <c r="C266" s="221" t="s">
        <v>395</v>
      </c>
      <c r="D266" s="222" t="s">
        <v>89</v>
      </c>
      <c r="E266" s="223">
        <v>4</v>
      </c>
      <c r="F266" s="223"/>
      <c r="G266" s="224">
        <f>E266*F266</f>
        <v>0</v>
      </c>
      <c r="H266" s="225">
        <v>0</v>
      </c>
      <c r="I266" s="226">
        <f>E266*H266</f>
        <v>0</v>
      </c>
      <c r="J266" s="225"/>
      <c r="K266" s="226">
        <f>E266*J266</f>
        <v>0</v>
      </c>
      <c r="O266" s="218">
        <v>2</v>
      </c>
      <c r="AA266" s="191">
        <v>12</v>
      </c>
      <c r="AB266" s="191">
        <v>1</v>
      </c>
      <c r="AC266" s="191">
        <v>284</v>
      </c>
      <c r="AZ266" s="191">
        <v>3</v>
      </c>
      <c r="BA266" s="191">
        <f>IF(AZ266=1,G266,0)</f>
        <v>0</v>
      </c>
      <c r="BB266" s="191">
        <f>IF(AZ266=2,G266,0)</f>
        <v>0</v>
      </c>
      <c r="BC266" s="191">
        <f>IF(AZ266=3,G266,0)</f>
        <v>0</v>
      </c>
      <c r="BD266" s="191">
        <f>IF(AZ266=4,G266,0)</f>
        <v>0</v>
      </c>
      <c r="BE266" s="191">
        <f>IF(AZ266=5,G266,0)</f>
        <v>0</v>
      </c>
      <c r="CA266" s="218">
        <v>12</v>
      </c>
      <c r="CB266" s="218">
        <v>1</v>
      </c>
    </row>
    <row r="267" spans="1:80">
      <c r="A267" s="227"/>
      <c r="B267" s="231"/>
      <c r="C267" s="301" t="s">
        <v>174</v>
      </c>
      <c r="D267" s="302"/>
      <c r="E267" s="232">
        <v>4</v>
      </c>
      <c r="F267" s="233"/>
      <c r="G267" s="234"/>
      <c r="H267" s="235"/>
      <c r="I267" s="229"/>
      <c r="J267" s="236"/>
      <c r="K267" s="229"/>
      <c r="M267" s="230" t="s">
        <v>174</v>
      </c>
      <c r="O267" s="218"/>
    </row>
    <row r="268" spans="1:80" ht="22.5">
      <c r="A268" s="219">
        <v>83</v>
      </c>
      <c r="B268" s="220" t="s">
        <v>396</v>
      </c>
      <c r="C268" s="221" t="s">
        <v>397</v>
      </c>
      <c r="D268" s="222" t="s">
        <v>89</v>
      </c>
      <c r="E268" s="223">
        <v>9</v>
      </c>
      <c r="F268" s="223"/>
      <c r="G268" s="224">
        <f>E268*F268</f>
        <v>0</v>
      </c>
      <c r="H268" s="225">
        <v>0</v>
      </c>
      <c r="I268" s="226">
        <f>E268*H268</f>
        <v>0</v>
      </c>
      <c r="J268" s="225"/>
      <c r="K268" s="226">
        <f>E268*J268</f>
        <v>0</v>
      </c>
      <c r="O268" s="218">
        <v>2</v>
      </c>
      <c r="AA268" s="191">
        <v>12</v>
      </c>
      <c r="AB268" s="191">
        <v>1</v>
      </c>
      <c r="AC268" s="191">
        <v>44</v>
      </c>
      <c r="AZ268" s="191">
        <v>3</v>
      </c>
      <c r="BA268" s="191">
        <f>IF(AZ268=1,G268,0)</f>
        <v>0</v>
      </c>
      <c r="BB268" s="191">
        <f>IF(AZ268=2,G268,0)</f>
        <v>0</v>
      </c>
      <c r="BC268" s="191">
        <f>IF(AZ268=3,G268,0)</f>
        <v>0</v>
      </c>
      <c r="BD268" s="191">
        <f>IF(AZ268=4,G268,0)</f>
        <v>0</v>
      </c>
      <c r="BE268" s="191">
        <f>IF(AZ268=5,G268,0)</f>
        <v>0</v>
      </c>
      <c r="CA268" s="218">
        <v>12</v>
      </c>
      <c r="CB268" s="218">
        <v>1</v>
      </c>
    </row>
    <row r="269" spans="1:80">
      <c r="A269" s="227"/>
      <c r="B269" s="231"/>
      <c r="C269" s="301" t="s">
        <v>256</v>
      </c>
      <c r="D269" s="302"/>
      <c r="E269" s="232">
        <v>1</v>
      </c>
      <c r="F269" s="233"/>
      <c r="G269" s="234"/>
      <c r="H269" s="235"/>
      <c r="I269" s="229"/>
      <c r="J269" s="236"/>
      <c r="K269" s="229"/>
      <c r="M269" s="230" t="s">
        <v>256</v>
      </c>
      <c r="O269" s="218"/>
    </row>
    <row r="270" spans="1:80">
      <c r="A270" s="227"/>
      <c r="B270" s="231"/>
      <c r="C270" s="301" t="s">
        <v>250</v>
      </c>
      <c r="D270" s="302"/>
      <c r="E270" s="232">
        <v>4</v>
      </c>
      <c r="F270" s="233"/>
      <c r="G270" s="234"/>
      <c r="H270" s="235"/>
      <c r="I270" s="229"/>
      <c r="J270" s="236"/>
      <c r="K270" s="229"/>
      <c r="M270" s="230" t="s">
        <v>250</v>
      </c>
      <c r="O270" s="218"/>
    </row>
    <row r="271" spans="1:80">
      <c r="A271" s="227"/>
      <c r="B271" s="231"/>
      <c r="C271" s="301" t="s">
        <v>174</v>
      </c>
      <c r="D271" s="302"/>
      <c r="E271" s="232">
        <v>4</v>
      </c>
      <c r="F271" s="233"/>
      <c r="G271" s="234"/>
      <c r="H271" s="235"/>
      <c r="I271" s="229"/>
      <c r="J271" s="236"/>
      <c r="K271" s="229"/>
      <c r="M271" s="230" t="s">
        <v>174</v>
      </c>
      <c r="O271" s="218"/>
    </row>
    <row r="272" spans="1:80">
      <c r="A272" s="219">
        <v>84</v>
      </c>
      <c r="B272" s="220" t="s">
        <v>398</v>
      </c>
      <c r="C272" s="221" t="s">
        <v>399</v>
      </c>
      <c r="D272" s="222" t="s">
        <v>89</v>
      </c>
      <c r="E272" s="223">
        <v>1</v>
      </c>
      <c r="F272" s="223"/>
      <c r="G272" s="224">
        <f>E272*F272</f>
        <v>0</v>
      </c>
      <c r="H272" s="225">
        <v>0</v>
      </c>
      <c r="I272" s="226">
        <f>E272*H272</f>
        <v>0</v>
      </c>
      <c r="J272" s="225"/>
      <c r="K272" s="226">
        <f>E272*J272</f>
        <v>0</v>
      </c>
      <c r="O272" s="218">
        <v>2</v>
      </c>
      <c r="AA272" s="191">
        <v>12</v>
      </c>
      <c r="AB272" s="191">
        <v>1</v>
      </c>
      <c r="AC272" s="191">
        <v>164</v>
      </c>
      <c r="AZ272" s="191">
        <v>3</v>
      </c>
      <c r="BA272" s="191">
        <f>IF(AZ272=1,G272,0)</f>
        <v>0</v>
      </c>
      <c r="BB272" s="191">
        <f>IF(AZ272=2,G272,0)</f>
        <v>0</v>
      </c>
      <c r="BC272" s="191">
        <f>IF(AZ272=3,G272,0)</f>
        <v>0</v>
      </c>
      <c r="BD272" s="191">
        <f>IF(AZ272=4,G272,0)</f>
        <v>0</v>
      </c>
      <c r="BE272" s="191">
        <f>IF(AZ272=5,G272,0)</f>
        <v>0</v>
      </c>
      <c r="CA272" s="218">
        <v>12</v>
      </c>
      <c r="CB272" s="218">
        <v>1</v>
      </c>
    </row>
    <row r="273" spans="1:80">
      <c r="A273" s="227"/>
      <c r="B273" s="231"/>
      <c r="C273" s="301" t="s">
        <v>161</v>
      </c>
      <c r="D273" s="302"/>
      <c r="E273" s="232">
        <v>1</v>
      </c>
      <c r="F273" s="233"/>
      <c r="G273" s="234"/>
      <c r="H273" s="235"/>
      <c r="I273" s="229"/>
      <c r="J273" s="236"/>
      <c r="K273" s="229"/>
      <c r="M273" s="230" t="s">
        <v>161</v>
      </c>
      <c r="O273" s="218"/>
    </row>
    <row r="274" spans="1:80">
      <c r="A274" s="219">
        <v>85</v>
      </c>
      <c r="B274" s="220" t="s">
        <v>400</v>
      </c>
      <c r="C274" s="221" t="s">
        <v>401</v>
      </c>
      <c r="D274" s="222" t="s">
        <v>89</v>
      </c>
      <c r="E274" s="223">
        <v>3</v>
      </c>
      <c r="F274" s="223"/>
      <c r="G274" s="224">
        <f>E274*F274</f>
        <v>0</v>
      </c>
      <c r="H274" s="225">
        <v>0</v>
      </c>
      <c r="I274" s="226">
        <f>E274*H274</f>
        <v>0</v>
      </c>
      <c r="J274" s="225"/>
      <c r="K274" s="226">
        <f>E274*J274</f>
        <v>0</v>
      </c>
      <c r="O274" s="218">
        <v>2</v>
      </c>
      <c r="AA274" s="191">
        <v>12</v>
      </c>
      <c r="AB274" s="191">
        <v>1</v>
      </c>
      <c r="AC274" s="191">
        <v>45</v>
      </c>
      <c r="AZ274" s="191">
        <v>3</v>
      </c>
      <c r="BA274" s="191">
        <f>IF(AZ274=1,G274,0)</f>
        <v>0</v>
      </c>
      <c r="BB274" s="191">
        <f>IF(AZ274=2,G274,0)</f>
        <v>0</v>
      </c>
      <c r="BC274" s="191">
        <f>IF(AZ274=3,G274,0)</f>
        <v>0</v>
      </c>
      <c r="BD274" s="191">
        <f>IF(AZ274=4,G274,0)</f>
        <v>0</v>
      </c>
      <c r="BE274" s="191">
        <f>IF(AZ274=5,G274,0)</f>
        <v>0</v>
      </c>
      <c r="CA274" s="218">
        <v>12</v>
      </c>
      <c r="CB274" s="218">
        <v>1</v>
      </c>
    </row>
    <row r="275" spans="1:80">
      <c r="A275" s="227"/>
      <c r="B275" s="231"/>
      <c r="C275" s="301" t="s">
        <v>256</v>
      </c>
      <c r="D275" s="302"/>
      <c r="E275" s="232">
        <v>1</v>
      </c>
      <c r="F275" s="233"/>
      <c r="G275" s="234"/>
      <c r="H275" s="235"/>
      <c r="I275" s="229"/>
      <c r="J275" s="236"/>
      <c r="K275" s="229"/>
      <c r="M275" s="230" t="s">
        <v>256</v>
      </c>
      <c r="O275" s="218"/>
    </row>
    <row r="276" spans="1:80">
      <c r="A276" s="227"/>
      <c r="B276" s="231"/>
      <c r="C276" s="301" t="s">
        <v>161</v>
      </c>
      <c r="D276" s="302"/>
      <c r="E276" s="232">
        <v>1</v>
      </c>
      <c r="F276" s="233"/>
      <c r="G276" s="234"/>
      <c r="H276" s="235"/>
      <c r="I276" s="229"/>
      <c r="J276" s="236"/>
      <c r="K276" s="229"/>
      <c r="M276" s="230" t="s">
        <v>161</v>
      </c>
      <c r="O276" s="218"/>
    </row>
    <row r="277" spans="1:80">
      <c r="A277" s="227"/>
      <c r="B277" s="231"/>
      <c r="C277" s="301" t="s">
        <v>239</v>
      </c>
      <c r="D277" s="302"/>
      <c r="E277" s="232">
        <v>1</v>
      </c>
      <c r="F277" s="233"/>
      <c r="G277" s="234"/>
      <c r="H277" s="235"/>
      <c r="I277" s="229"/>
      <c r="J277" s="236"/>
      <c r="K277" s="229"/>
      <c r="M277" s="230" t="s">
        <v>239</v>
      </c>
      <c r="O277" s="218"/>
    </row>
    <row r="278" spans="1:80" ht="22.5">
      <c r="A278" s="219">
        <v>86</v>
      </c>
      <c r="B278" s="220" t="s">
        <v>402</v>
      </c>
      <c r="C278" s="221" t="s">
        <v>403</v>
      </c>
      <c r="D278" s="222" t="s">
        <v>89</v>
      </c>
      <c r="E278" s="223">
        <v>2</v>
      </c>
      <c r="F278" s="223"/>
      <c r="G278" s="224">
        <f>E278*F278</f>
        <v>0</v>
      </c>
      <c r="H278" s="225">
        <v>0</v>
      </c>
      <c r="I278" s="226">
        <f>E278*H278</f>
        <v>0</v>
      </c>
      <c r="J278" s="225"/>
      <c r="K278" s="226">
        <f>E278*J278</f>
        <v>0</v>
      </c>
      <c r="O278" s="218">
        <v>2</v>
      </c>
      <c r="AA278" s="191">
        <v>12</v>
      </c>
      <c r="AB278" s="191">
        <v>1</v>
      </c>
      <c r="AC278" s="191">
        <v>166</v>
      </c>
      <c r="AZ278" s="191">
        <v>3</v>
      </c>
      <c r="BA278" s="191">
        <f>IF(AZ278=1,G278,0)</f>
        <v>0</v>
      </c>
      <c r="BB278" s="191">
        <f>IF(AZ278=2,G278,0)</f>
        <v>0</v>
      </c>
      <c r="BC278" s="191">
        <f>IF(AZ278=3,G278,0)</f>
        <v>0</v>
      </c>
      <c r="BD278" s="191">
        <f>IF(AZ278=4,G278,0)</f>
        <v>0</v>
      </c>
      <c r="BE278" s="191">
        <f>IF(AZ278=5,G278,0)</f>
        <v>0</v>
      </c>
      <c r="CA278" s="218">
        <v>12</v>
      </c>
      <c r="CB278" s="218">
        <v>1</v>
      </c>
    </row>
    <row r="279" spans="1:80">
      <c r="A279" s="227"/>
      <c r="B279" s="231"/>
      <c r="C279" s="301" t="s">
        <v>238</v>
      </c>
      <c r="D279" s="302"/>
      <c r="E279" s="232">
        <v>2</v>
      </c>
      <c r="F279" s="233"/>
      <c r="G279" s="234"/>
      <c r="H279" s="235"/>
      <c r="I279" s="229"/>
      <c r="J279" s="236"/>
      <c r="K279" s="229"/>
      <c r="M279" s="230" t="s">
        <v>238</v>
      </c>
      <c r="O279" s="218"/>
    </row>
    <row r="280" spans="1:80">
      <c r="A280" s="219">
        <v>87</v>
      </c>
      <c r="B280" s="220" t="s">
        <v>404</v>
      </c>
      <c r="C280" s="221" t="s">
        <v>405</v>
      </c>
      <c r="D280" s="222" t="s">
        <v>89</v>
      </c>
      <c r="E280" s="223">
        <v>2</v>
      </c>
      <c r="F280" s="223"/>
      <c r="G280" s="224">
        <f>E280*F280</f>
        <v>0</v>
      </c>
      <c r="H280" s="225">
        <v>0</v>
      </c>
      <c r="I280" s="226">
        <f>E280*H280</f>
        <v>0</v>
      </c>
      <c r="J280" s="225"/>
      <c r="K280" s="226">
        <f>E280*J280</f>
        <v>0</v>
      </c>
      <c r="O280" s="218">
        <v>2</v>
      </c>
      <c r="AA280" s="191">
        <v>12</v>
      </c>
      <c r="AB280" s="191">
        <v>1</v>
      </c>
      <c r="AC280" s="191">
        <v>167</v>
      </c>
      <c r="AZ280" s="191">
        <v>3</v>
      </c>
      <c r="BA280" s="191">
        <f>IF(AZ280=1,G280,0)</f>
        <v>0</v>
      </c>
      <c r="BB280" s="191">
        <f>IF(AZ280=2,G280,0)</f>
        <v>0</v>
      </c>
      <c r="BC280" s="191">
        <f>IF(AZ280=3,G280,0)</f>
        <v>0</v>
      </c>
      <c r="BD280" s="191">
        <f>IF(AZ280=4,G280,0)</f>
        <v>0</v>
      </c>
      <c r="BE280" s="191">
        <f>IF(AZ280=5,G280,0)</f>
        <v>0</v>
      </c>
      <c r="CA280" s="218">
        <v>12</v>
      </c>
      <c r="CB280" s="218">
        <v>1</v>
      </c>
    </row>
    <row r="281" spans="1:80">
      <c r="A281" s="227"/>
      <c r="B281" s="231"/>
      <c r="C281" s="301" t="s">
        <v>238</v>
      </c>
      <c r="D281" s="302"/>
      <c r="E281" s="232">
        <v>2</v>
      </c>
      <c r="F281" s="233"/>
      <c r="G281" s="234"/>
      <c r="H281" s="235"/>
      <c r="I281" s="229"/>
      <c r="J281" s="236"/>
      <c r="K281" s="229"/>
      <c r="M281" s="230" t="s">
        <v>238</v>
      </c>
      <c r="O281" s="218"/>
    </row>
    <row r="282" spans="1:80">
      <c r="A282" s="219">
        <v>88</v>
      </c>
      <c r="B282" s="220" t="s">
        <v>406</v>
      </c>
      <c r="C282" s="221" t="s">
        <v>407</v>
      </c>
      <c r="D282" s="222" t="s">
        <v>89</v>
      </c>
      <c r="E282" s="223">
        <v>9</v>
      </c>
      <c r="F282" s="223"/>
      <c r="G282" s="224">
        <f>E282*F282</f>
        <v>0</v>
      </c>
      <c r="H282" s="225">
        <v>0</v>
      </c>
      <c r="I282" s="226">
        <f>E282*H282</f>
        <v>0</v>
      </c>
      <c r="J282" s="225"/>
      <c r="K282" s="226">
        <f>E282*J282</f>
        <v>0</v>
      </c>
      <c r="O282" s="218">
        <v>2</v>
      </c>
      <c r="AA282" s="191">
        <v>12</v>
      </c>
      <c r="AB282" s="191">
        <v>1</v>
      </c>
      <c r="AC282" s="191">
        <v>168</v>
      </c>
      <c r="AZ282" s="191">
        <v>3</v>
      </c>
      <c r="BA282" s="191">
        <f>IF(AZ282=1,G282,0)</f>
        <v>0</v>
      </c>
      <c r="BB282" s="191">
        <f>IF(AZ282=2,G282,0)</f>
        <v>0</v>
      </c>
      <c r="BC282" s="191">
        <f>IF(AZ282=3,G282,0)</f>
        <v>0</v>
      </c>
      <c r="BD282" s="191">
        <f>IF(AZ282=4,G282,0)</f>
        <v>0</v>
      </c>
      <c r="BE282" s="191">
        <f>IF(AZ282=5,G282,0)</f>
        <v>0</v>
      </c>
      <c r="CA282" s="218">
        <v>12</v>
      </c>
      <c r="CB282" s="218">
        <v>1</v>
      </c>
    </row>
    <row r="283" spans="1:80">
      <c r="A283" s="227"/>
      <c r="B283" s="231"/>
      <c r="C283" s="301" t="s">
        <v>250</v>
      </c>
      <c r="D283" s="302"/>
      <c r="E283" s="232">
        <v>4</v>
      </c>
      <c r="F283" s="233"/>
      <c r="G283" s="234"/>
      <c r="H283" s="235"/>
      <c r="I283" s="229"/>
      <c r="J283" s="236"/>
      <c r="K283" s="229"/>
      <c r="M283" s="230" t="s">
        <v>250</v>
      </c>
      <c r="O283" s="218"/>
    </row>
    <row r="284" spans="1:80">
      <c r="A284" s="227"/>
      <c r="B284" s="231"/>
      <c r="C284" s="301" t="s">
        <v>251</v>
      </c>
      <c r="D284" s="302"/>
      <c r="E284" s="232">
        <v>5</v>
      </c>
      <c r="F284" s="233"/>
      <c r="G284" s="234"/>
      <c r="H284" s="235"/>
      <c r="I284" s="229"/>
      <c r="J284" s="236"/>
      <c r="K284" s="229"/>
      <c r="M284" s="230" t="s">
        <v>251</v>
      </c>
      <c r="O284" s="218"/>
    </row>
    <row r="285" spans="1:80">
      <c r="A285" s="219">
        <v>89</v>
      </c>
      <c r="B285" s="220" t="s">
        <v>408</v>
      </c>
      <c r="C285" s="221" t="s">
        <v>409</v>
      </c>
      <c r="D285" s="222" t="s">
        <v>410</v>
      </c>
      <c r="E285" s="223">
        <v>12</v>
      </c>
      <c r="F285" s="223"/>
      <c r="G285" s="224">
        <f>E285*F285</f>
        <v>0</v>
      </c>
      <c r="H285" s="225">
        <v>0</v>
      </c>
      <c r="I285" s="226">
        <f>E285*H285</f>
        <v>0</v>
      </c>
      <c r="J285" s="225"/>
      <c r="K285" s="226">
        <f>E285*J285</f>
        <v>0</v>
      </c>
      <c r="O285" s="218">
        <v>2</v>
      </c>
      <c r="AA285" s="191">
        <v>12</v>
      </c>
      <c r="AB285" s="191">
        <v>1</v>
      </c>
      <c r="AC285" s="191">
        <v>288</v>
      </c>
      <c r="AZ285" s="191">
        <v>3</v>
      </c>
      <c r="BA285" s="191">
        <f>IF(AZ285=1,G285,0)</f>
        <v>0</v>
      </c>
      <c r="BB285" s="191">
        <f>IF(AZ285=2,G285,0)</f>
        <v>0</v>
      </c>
      <c r="BC285" s="191">
        <f>IF(AZ285=3,G285,0)</f>
        <v>0</v>
      </c>
      <c r="BD285" s="191">
        <f>IF(AZ285=4,G285,0)</f>
        <v>0</v>
      </c>
      <c r="BE285" s="191">
        <f>IF(AZ285=5,G285,0)</f>
        <v>0</v>
      </c>
      <c r="CA285" s="218">
        <v>12</v>
      </c>
      <c r="CB285" s="218">
        <v>1</v>
      </c>
    </row>
    <row r="286" spans="1:80">
      <c r="A286" s="227"/>
      <c r="B286" s="231"/>
      <c r="C286" s="301" t="s">
        <v>343</v>
      </c>
      <c r="D286" s="302"/>
      <c r="E286" s="232">
        <v>12</v>
      </c>
      <c r="F286" s="233"/>
      <c r="G286" s="234"/>
      <c r="H286" s="235"/>
      <c r="I286" s="229"/>
      <c r="J286" s="236"/>
      <c r="K286" s="229"/>
      <c r="M286" s="230" t="s">
        <v>343</v>
      </c>
      <c r="O286" s="218"/>
    </row>
    <row r="287" spans="1:80">
      <c r="A287" s="219">
        <v>90</v>
      </c>
      <c r="B287" s="220" t="s">
        <v>411</v>
      </c>
      <c r="C287" s="221" t="s">
        <v>412</v>
      </c>
      <c r="D287" s="222" t="s">
        <v>410</v>
      </c>
      <c r="E287" s="223">
        <v>15</v>
      </c>
      <c r="F287" s="223"/>
      <c r="G287" s="224">
        <f>E287*F287</f>
        <v>0</v>
      </c>
      <c r="H287" s="225">
        <v>0</v>
      </c>
      <c r="I287" s="226">
        <f>E287*H287</f>
        <v>0</v>
      </c>
      <c r="J287" s="225"/>
      <c r="K287" s="226">
        <f>E287*J287</f>
        <v>0</v>
      </c>
      <c r="O287" s="218">
        <v>2</v>
      </c>
      <c r="AA287" s="191">
        <v>12</v>
      </c>
      <c r="AB287" s="191">
        <v>1</v>
      </c>
      <c r="AC287" s="191">
        <v>169</v>
      </c>
      <c r="AZ287" s="191">
        <v>3</v>
      </c>
      <c r="BA287" s="191">
        <f>IF(AZ287=1,G287,0)</f>
        <v>0</v>
      </c>
      <c r="BB287" s="191">
        <f>IF(AZ287=2,G287,0)</f>
        <v>0</v>
      </c>
      <c r="BC287" s="191">
        <f>IF(AZ287=3,G287,0)</f>
        <v>0</v>
      </c>
      <c r="BD287" s="191">
        <f>IF(AZ287=4,G287,0)</f>
        <v>0</v>
      </c>
      <c r="BE287" s="191">
        <f>IF(AZ287=5,G287,0)</f>
        <v>0</v>
      </c>
      <c r="CA287" s="218">
        <v>12</v>
      </c>
      <c r="CB287" s="218">
        <v>1</v>
      </c>
    </row>
    <row r="288" spans="1:80">
      <c r="A288" s="227"/>
      <c r="B288" s="231"/>
      <c r="C288" s="301" t="s">
        <v>217</v>
      </c>
      <c r="D288" s="302"/>
      <c r="E288" s="232">
        <v>15</v>
      </c>
      <c r="F288" s="233"/>
      <c r="G288" s="234"/>
      <c r="H288" s="235"/>
      <c r="I288" s="229"/>
      <c r="J288" s="236"/>
      <c r="K288" s="229"/>
      <c r="M288" s="230" t="s">
        <v>217</v>
      </c>
      <c r="O288" s="218"/>
    </row>
    <row r="289" spans="1:80">
      <c r="A289" s="219">
        <v>91</v>
      </c>
      <c r="B289" s="220" t="s">
        <v>413</v>
      </c>
      <c r="C289" s="221" t="s">
        <v>414</v>
      </c>
      <c r="D289" s="222" t="s">
        <v>410</v>
      </c>
      <c r="E289" s="223">
        <v>20</v>
      </c>
      <c r="F289" s="223"/>
      <c r="G289" s="224">
        <f>E289*F289</f>
        <v>0</v>
      </c>
      <c r="H289" s="225">
        <v>0</v>
      </c>
      <c r="I289" s="226">
        <f>E289*H289</f>
        <v>0</v>
      </c>
      <c r="J289" s="225"/>
      <c r="K289" s="226">
        <f>E289*J289</f>
        <v>0</v>
      </c>
      <c r="O289" s="218">
        <v>2</v>
      </c>
      <c r="AA289" s="191">
        <v>12</v>
      </c>
      <c r="AB289" s="191">
        <v>1</v>
      </c>
      <c r="AC289" s="191">
        <v>170</v>
      </c>
      <c r="AZ289" s="191">
        <v>3</v>
      </c>
      <c r="BA289" s="191">
        <f>IF(AZ289=1,G289,0)</f>
        <v>0</v>
      </c>
      <c r="BB289" s="191">
        <f>IF(AZ289=2,G289,0)</f>
        <v>0</v>
      </c>
      <c r="BC289" s="191">
        <f>IF(AZ289=3,G289,0)</f>
        <v>0</v>
      </c>
      <c r="BD289" s="191">
        <f>IF(AZ289=4,G289,0)</f>
        <v>0</v>
      </c>
      <c r="BE289" s="191">
        <f>IF(AZ289=5,G289,0)</f>
        <v>0</v>
      </c>
      <c r="CA289" s="218">
        <v>12</v>
      </c>
      <c r="CB289" s="218">
        <v>1</v>
      </c>
    </row>
    <row r="290" spans="1:80">
      <c r="A290" s="227"/>
      <c r="B290" s="231"/>
      <c r="C290" s="301" t="s">
        <v>189</v>
      </c>
      <c r="D290" s="302"/>
      <c r="E290" s="232">
        <v>20</v>
      </c>
      <c r="F290" s="233"/>
      <c r="G290" s="234"/>
      <c r="H290" s="235"/>
      <c r="I290" s="229"/>
      <c r="J290" s="236"/>
      <c r="K290" s="229"/>
      <c r="M290" s="230" t="s">
        <v>189</v>
      </c>
      <c r="O290" s="218"/>
    </row>
    <row r="291" spans="1:80">
      <c r="A291" s="219">
        <v>92</v>
      </c>
      <c r="B291" s="220" t="s">
        <v>415</v>
      </c>
      <c r="C291" s="221" t="s">
        <v>416</v>
      </c>
      <c r="D291" s="222" t="s">
        <v>410</v>
      </c>
      <c r="E291" s="223">
        <v>430</v>
      </c>
      <c r="F291" s="223"/>
      <c r="G291" s="224">
        <f>E291*F291</f>
        <v>0</v>
      </c>
      <c r="H291" s="225">
        <v>0</v>
      </c>
      <c r="I291" s="226">
        <f>E291*H291</f>
        <v>0</v>
      </c>
      <c r="J291" s="225"/>
      <c r="K291" s="226">
        <f>E291*J291</f>
        <v>0</v>
      </c>
      <c r="O291" s="218">
        <v>2</v>
      </c>
      <c r="AA291" s="191">
        <v>12</v>
      </c>
      <c r="AB291" s="191">
        <v>1</v>
      </c>
      <c r="AC291" s="191">
        <v>46</v>
      </c>
      <c r="AZ291" s="191">
        <v>3</v>
      </c>
      <c r="BA291" s="191">
        <f>IF(AZ291=1,G291,0)</f>
        <v>0</v>
      </c>
      <c r="BB291" s="191">
        <f>IF(AZ291=2,G291,0)</f>
        <v>0</v>
      </c>
      <c r="BC291" s="191">
        <f>IF(AZ291=3,G291,0)</f>
        <v>0</v>
      </c>
      <c r="BD291" s="191">
        <f>IF(AZ291=4,G291,0)</f>
        <v>0</v>
      </c>
      <c r="BE291" s="191">
        <f>IF(AZ291=5,G291,0)</f>
        <v>0</v>
      </c>
      <c r="CA291" s="218">
        <v>12</v>
      </c>
      <c r="CB291" s="218">
        <v>1</v>
      </c>
    </row>
    <row r="292" spans="1:80">
      <c r="A292" s="227"/>
      <c r="B292" s="231"/>
      <c r="C292" s="301" t="s">
        <v>222</v>
      </c>
      <c r="D292" s="302"/>
      <c r="E292" s="232">
        <v>60</v>
      </c>
      <c r="F292" s="233"/>
      <c r="G292" s="234"/>
      <c r="H292" s="235"/>
      <c r="I292" s="229"/>
      <c r="J292" s="236"/>
      <c r="K292" s="229"/>
      <c r="M292" s="230" t="s">
        <v>222</v>
      </c>
      <c r="O292" s="218"/>
    </row>
    <row r="293" spans="1:80">
      <c r="A293" s="227"/>
      <c r="B293" s="231"/>
      <c r="C293" s="301" t="s">
        <v>314</v>
      </c>
      <c r="D293" s="302"/>
      <c r="E293" s="232">
        <v>250</v>
      </c>
      <c r="F293" s="233"/>
      <c r="G293" s="234"/>
      <c r="H293" s="235"/>
      <c r="I293" s="229"/>
      <c r="J293" s="236"/>
      <c r="K293" s="229"/>
      <c r="M293" s="230" t="s">
        <v>314</v>
      </c>
      <c r="O293" s="218"/>
    </row>
    <row r="294" spans="1:80">
      <c r="A294" s="227"/>
      <c r="B294" s="231"/>
      <c r="C294" s="301" t="s">
        <v>224</v>
      </c>
      <c r="D294" s="302"/>
      <c r="E294" s="232">
        <v>120</v>
      </c>
      <c r="F294" s="233"/>
      <c r="G294" s="234"/>
      <c r="H294" s="235"/>
      <c r="I294" s="229"/>
      <c r="J294" s="236"/>
      <c r="K294" s="229"/>
      <c r="M294" s="230" t="s">
        <v>224</v>
      </c>
      <c r="O294" s="218"/>
    </row>
    <row r="295" spans="1:80">
      <c r="A295" s="219">
        <v>93</v>
      </c>
      <c r="B295" s="220" t="s">
        <v>417</v>
      </c>
      <c r="C295" s="221" t="s">
        <v>418</v>
      </c>
      <c r="D295" s="222" t="s">
        <v>89</v>
      </c>
      <c r="E295" s="223">
        <v>46</v>
      </c>
      <c r="F295" s="223"/>
      <c r="G295" s="224">
        <f>E295*F295</f>
        <v>0</v>
      </c>
      <c r="H295" s="225">
        <v>0</v>
      </c>
      <c r="I295" s="226">
        <f>E295*H295</f>
        <v>0</v>
      </c>
      <c r="J295" s="225"/>
      <c r="K295" s="226">
        <f>E295*J295</f>
        <v>0</v>
      </c>
      <c r="O295" s="218">
        <v>2</v>
      </c>
      <c r="AA295" s="191">
        <v>12</v>
      </c>
      <c r="AB295" s="191">
        <v>1</v>
      </c>
      <c r="AC295" s="191">
        <v>47</v>
      </c>
      <c r="AZ295" s="191">
        <v>3</v>
      </c>
      <c r="BA295" s="191">
        <f>IF(AZ295=1,G295,0)</f>
        <v>0</v>
      </c>
      <c r="BB295" s="191">
        <f>IF(AZ295=2,G295,0)</f>
        <v>0</v>
      </c>
      <c r="BC295" s="191">
        <f>IF(AZ295=3,G295,0)</f>
        <v>0</v>
      </c>
      <c r="BD295" s="191">
        <f>IF(AZ295=4,G295,0)</f>
        <v>0</v>
      </c>
      <c r="BE295" s="191">
        <f>IF(AZ295=5,G295,0)</f>
        <v>0</v>
      </c>
      <c r="CA295" s="218">
        <v>12</v>
      </c>
      <c r="CB295" s="218">
        <v>1</v>
      </c>
    </row>
    <row r="296" spans="1:80">
      <c r="A296" s="227"/>
      <c r="B296" s="231"/>
      <c r="C296" s="301" t="s">
        <v>289</v>
      </c>
      <c r="D296" s="302"/>
      <c r="E296" s="232">
        <v>5</v>
      </c>
      <c r="F296" s="233"/>
      <c r="G296" s="234"/>
      <c r="H296" s="235"/>
      <c r="I296" s="229"/>
      <c r="J296" s="236"/>
      <c r="K296" s="229"/>
      <c r="M296" s="230" t="s">
        <v>289</v>
      </c>
      <c r="O296" s="218"/>
    </row>
    <row r="297" spans="1:80">
      <c r="A297" s="227"/>
      <c r="B297" s="231"/>
      <c r="C297" s="301" t="s">
        <v>290</v>
      </c>
      <c r="D297" s="302"/>
      <c r="E297" s="232">
        <v>21</v>
      </c>
      <c r="F297" s="233"/>
      <c r="G297" s="234"/>
      <c r="H297" s="235"/>
      <c r="I297" s="229"/>
      <c r="J297" s="236"/>
      <c r="K297" s="229"/>
      <c r="M297" s="230" t="s">
        <v>290</v>
      </c>
      <c r="O297" s="218"/>
    </row>
    <row r="298" spans="1:80">
      <c r="A298" s="227"/>
      <c r="B298" s="231"/>
      <c r="C298" s="301" t="s">
        <v>190</v>
      </c>
      <c r="D298" s="302"/>
      <c r="E298" s="232">
        <v>20</v>
      </c>
      <c r="F298" s="233"/>
      <c r="G298" s="234"/>
      <c r="H298" s="235"/>
      <c r="I298" s="229"/>
      <c r="J298" s="236"/>
      <c r="K298" s="229"/>
      <c r="M298" s="230" t="s">
        <v>190</v>
      </c>
      <c r="O298" s="218"/>
    </row>
    <row r="299" spans="1:80">
      <c r="A299" s="219">
        <v>94</v>
      </c>
      <c r="B299" s="220" t="s">
        <v>419</v>
      </c>
      <c r="C299" s="221" t="s">
        <v>420</v>
      </c>
      <c r="D299" s="222" t="s">
        <v>89</v>
      </c>
      <c r="E299" s="223">
        <v>37</v>
      </c>
      <c r="F299" s="223"/>
      <c r="G299" s="224">
        <f>E299*F299</f>
        <v>0</v>
      </c>
      <c r="H299" s="225">
        <v>0</v>
      </c>
      <c r="I299" s="226">
        <f>E299*H299</f>
        <v>0</v>
      </c>
      <c r="J299" s="225"/>
      <c r="K299" s="226">
        <f>E299*J299</f>
        <v>0</v>
      </c>
      <c r="O299" s="218">
        <v>2</v>
      </c>
      <c r="AA299" s="191">
        <v>12</v>
      </c>
      <c r="AB299" s="191">
        <v>1</v>
      </c>
      <c r="AC299" s="191">
        <v>48</v>
      </c>
      <c r="AZ299" s="191">
        <v>3</v>
      </c>
      <c r="BA299" s="191">
        <f>IF(AZ299=1,G299,0)</f>
        <v>0</v>
      </c>
      <c r="BB299" s="191">
        <f>IF(AZ299=2,G299,0)</f>
        <v>0</v>
      </c>
      <c r="BC299" s="191">
        <f>IF(AZ299=3,G299,0)</f>
        <v>0</v>
      </c>
      <c r="BD299" s="191">
        <f>IF(AZ299=4,G299,0)</f>
        <v>0</v>
      </c>
      <c r="BE299" s="191">
        <f>IF(AZ299=5,G299,0)</f>
        <v>0</v>
      </c>
      <c r="CA299" s="218">
        <v>12</v>
      </c>
      <c r="CB299" s="218">
        <v>1</v>
      </c>
    </row>
    <row r="300" spans="1:80">
      <c r="A300" s="227"/>
      <c r="B300" s="231"/>
      <c r="C300" s="301" t="s">
        <v>293</v>
      </c>
      <c r="D300" s="302"/>
      <c r="E300" s="232">
        <v>4</v>
      </c>
      <c r="F300" s="233"/>
      <c r="G300" s="234"/>
      <c r="H300" s="235"/>
      <c r="I300" s="229"/>
      <c r="J300" s="236"/>
      <c r="K300" s="229"/>
      <c r="M300" s="230" t="s">
        <v>293</v>
      </c>
      <c r="O300" s="218"/>
    </row>
    <row r="301" spans="1:80">
      <c r="A301" s="227"/>
      <c r="B301" s="231"/>
      <c r="C301" s="301" t="s">
        <v>294</v>
      </c>
      <c r="D301" s="302"/>
      <c r="E301" s="232">
        <v>23</v>
      </c>
      <c r="F301" s="233"/>
      <c r="G301" s="234"/>
      <c r="H301" s="235"/>
      <c r="I301" s="229"/>
      <c r="J301" s="236"/>
      <c r="K301" s="229"/>
      <c r="M301" s="230" t="s">
        <v>294</v>
      </c>
      <c r="O301" s="218"/>
    </row>
    <row r="302" spans="1:80">
      <c r="A302" s="227"/>
      <c r="B302" s="231"/>
      <c r="C302" s="301" t="s">
        <v>202</v>
      </c>
      <c r="D302" s="302"/>
      <c r="E302" s="232">
        <v>10</v>
      </c>
      <c r="F302" s="233"/>
      <c r="G302" s="234"/>
      <c r="H302" s="235"/>
      <c r="I302" s="229"/>
      <c r="J302" s="236"/>
      <c r="K302" s="229"/>
      <c r="M302" s="230" t="s">
        <v>202</v>
      </c>
      <c r="O302" s="218"/>
    </row>
    <row r="303" spans="1:80">
      <c r="A303" s="219">
        <v>95</v>
      </c>
      <c r="B303" s="220" t="s">
        <v>421</v>
      </c>
      <c r="C303" s="221" t="s">
        <v>422</v>
      </c>
      <c r="D303" s="222" t="s">
        <v>89</v>
      </c>
      <c r="E303" s="223">
        <v>8</v>
      </c>
      <c r="F303" s="223"/>
      <c r="G303" s="224">
        <f>E303*F303</f>
        <v>0</v>
      </c>
      <c r="H303" s="225">
        <v>0</v>
      </c>
      <c r="I303" s="226">
        <f>E303*H303</f>
        <v>0</v>
      </c>
      <c r="J303" s="225"/>
      <c r="K303" s="226">
        <f>E303*J303</f>
        <v>0</v>
      </c>
      <c r="O303" s="218">
        <v>2</v>
      </c>
      <c r="AA303" s="191">
        <v>12</v>
      </c>
      <c r="AB303" s="191">
        <v>1</v>
      </c>
      <c r="AC303" s="191">
        <v>174</v>
      </c>
      <c r="AZ303" s="191">
        <v>3</v>
      </c>
      <c r="BA303" s="191">
        <f>IF(AZ303=1,G303,0)</f>
        <v>0</v>
      </c>
      <c r="BB303" s="191">
        <f>IF(AZ303=2,G303,0)</f>
        <v>0</v>
      </c>
      <c r="BC303" s="191">
        <f>IF(AZ303=3,G303,0)</f>
        <v>0</v>
      </c>
      <c r="BD303" s="191">
        <f>IF(AZ303=4,G303,0)</f>
        <v>0</v>
      </c>
      <c r="BE303" s="191">
        <f>IF(AZ303=5,G303,0)</f>
        <v>0</v>
      </c>
      <c r="CA303" s="218">
        <v>12</v>
      </c>
      <c r="CB303" s="218">
        <v>1</v>
      </c>
    </row>
    <row r="304" spans="1:80">
      <c r="A304" s="227"/>
      <c r="B304" s="231"/>
      <c r="C304" s="301" t="s">
        <v>264</v>
      </c>
      <c r="D304" s="302"/>
      <c r="E304" s="232">
        <v>8</v>
      </c>
      <c r="F304" s="233"/>
      <c r="G304" s="234"/>
      <c r="H304" s="235"/>
      <c r="I304" s="229"/>
      <c r="J304" s="236"/>
      <c r="K304" s="229"/>
      <c r="M304" s="230" t="s">
        <v>264</v>
      </c>
      <c r="O304" s="218"/>
    </row>
    <row r="305" spans="1:80">
      <c r="A305" s="219">
        <v>96</v>
      </c>
      <c r="B305" s="220" t="s">
        <v>423</v>
      </c>
      <c r="C305" s="221" t="s">
        <v>424</v>
      </c>
      <c r="D305" s="222" t="s">
        <v>89</v>
      </c>
      <c r="E305" s="223">
        <v>2</v>
      </c>
      <c r="F305" s="223"/>
      <c r="G305" s="224">
        <f>E305*F305</f>
        <v>0</v>
      </c>
      <c r="H305" s="225">
        <v>0</v>
      </c>
      <c r="I305" s="226">
        <f>E305*H305</f>
        <v>0</v>
      </c>
      <c r="J305" s="225"/>
      <c r="K305" s="226">
        <f>E305*J305</f>
        <v>0</v>
      </c>
      <c r="O305" s="218">
        <v>2</v>
      </c>
      <c r="AA305" s="191">
        <v>12</v>
      </c>
      <c r="AB305" s="191">
        <v>1</v>
      </c>
      <c r="AC305" s="191">
        <v>175</v>
      </c>
      <c r="AZ305" s="191">
        <v>3</v>
      </c>
      <c r="BA305" s="191">
        <f>IF(AZ305=1,G305,0)</f>
        <v>0</v>
      </c>
      <c r="BB305" s="191">
        <f>IF(AZ305=2,G305,0)</f>
        <v>0</v>
      </c>
      <c r="BC305" s="191">
        <f>IF(AZ305=3,G305,0)</f>
        <v>0</v>
      </c>
      <c r="BD305" s="191">
        <f>IF(AZ305=4,G305,0)</f>
        <v>0</v>
      </c>
      <c r="BE305" s="191">
        <f>IF(AZ305=5,G305,0)</f>
        <v>0</v>
      </c>
      <c r="CA305" s="218">
        <v>12</v>
      </c>
      <c r="CB305" s="218">
        <v>1</v>
      </c>
    </row>
    <row r="306" spans="1:80">
      <c r="A306" s="227"/>
      <c r="B306" s="231"/>
      <c r="C306" s="301" t="s">
        <v>238</v>
      </c>
      <c r="D306" s="302"/>
      <c r="E306" s="232">
        <v>2</v>
      </c>
      <c r="F306" s="233"/>
      <c r="G306" s="234"/>
      <c r="H306" s="235"/>
      <c r="I306" s="229"/>
      <c r="J306" s="236"/>
      <c r="K306" s="229"/>
      <c r="M306" s="230" t="s">
        <v>238</v>
      </c>
      <c r="O306" s="218"/>
    </row>
    <row r="307" spans="1:80">
      <c r="A307" s="219">
        <v>97</v>
      </c>
      <c r="B307" s="220" t="s">
        <v>425</v>
      </c>
      <c r="C307" s="221" t="s">
        <v>426</v>
      </c>
      <c r="D307" s="222" t="s">
        <v>89</v>
      </c>
      <c r="E307" s="223">
        <v>12</v>
      </c>
      <c r="F307" s="223"/>
      <c r="G307" s="224">
        <f>E307*F307</f>
        <v>0</v>
      </c>
      <c r="H307" s="225">
        <v>0</v>
      </c>
      <c r="I307" s="226">
        <f>E307*H307</f>
        <v>0</v>
      </c>
      <c r="J307" s="225"/>
      <c r="K307" s="226">
        <f>E307*J307</f>
        <v>0</v>
      </c>
      <c r="O307" s="218">
        <v>2</v>
      </c>
      <c r="AA307" s="191">
        <v>12</v>
      </c>
      <c r="AB307" s="191">
        <v>1</v>
      </c>
      <c r="AC307" s="191">
        <v>176</v>
      </c>
      <c r="AZ307" s="191">
        <v>3</v>
      </c>
      <c r="BA307" s="191">
        <f>IF(AZ307=1,G307,0)</f>
        <v>0</v>
      </c>
      <c r="BB307" s="191">
        <f>IF(AZ307=2,G307,0)</f>
        <v>0</v>
      </c>
      <c r="BC307" s="191">
        <f>IF(AZ307=3,G307,0)</f>
        <v>0</v>
      </c>
      <c r="BD307" s="191">
        <f>IF(AZ307=4,G307,0)</f>
        <v>0</v>
      </c>
      <c r="BE307" s="191">
        <f>IF(AZ307=5,G307,0)</f>
        <v>0</v>
      </c>
      <c r="CA307" s="218">
        <v>12</v>
      </c>
      <c r="CB307" s="218">
        <v>1</v>
      </c>
    </row>
    <row r="308" spans="1:80">
      <c r="A308" s="227"/>
      <c r="B308" s="231"/>
      <c r="C308" s="301" t="s">
        <v>158</v>
      </c>
      <c r="D308" s="302"/>
      <c r="E308" s="232">
        <v>12</v>
      </c>
      <c r="F308" s="233"/>
      <c r="G308" s="234"/>
      <c r="H308" s="235"/>
      <c r="I308" s="229"/>
      <c r="J308" s="236"/>
      <c r="K308" s="229"/>
      <c r="M308" s="230" t="s">
        <v>158</v>
      </c>
      <c r="O308" s="218"/>
    </row>
    <row r="309" spans="1:80">
      <c r="A309" s="219">
        <v>98</v>
      </c>
      <c r="B309" s="220" t="s">
        <v>427</v>
      </c>
      <c r="C309" s="221" t="s">
        <v>428</v>
      </c>
      <c r="D309" s="222" t="s">
        <v>89</v>
      </c>
      <c r="E309" s="223">
        <v>5</v>
      </c>
      <c r="F309" s="223"/>
      <c r="G309" s="224">
        <f>E309*F309</f>
        <v>0</v>
      </c>
      <c r="H309" s="225">
        <v>0</v>
      </c>
      <c r="I309" s="226">
        <f>E309*H309</f>
        <v>0</v>
      </c>
      <c r="J309" s="225"/>
      <c r="K309" s="226">
        <f>E309*J309</f>
        <v>0</v>
      </c>
      <c r="O309" s="218">
        <v>2</v>
      </c>
      <c r="AA309" s="191">
        <v>12</v>
      </c>
      <c r="AB309" s="191">
        <v>1</v>
      </c>
      <c r="AC309" s="191">
        <v>177</v>
      </c>
      <c r="AZ309" s="191">
        <v>3</v>
      </c>
      <c r="BA309" s="191">
        <f>IF(AZ309=1,G309,0)</f>
        <v>0</v>
      </c>
      <c r="BB309" s="191">
        <f>IF(AZ309=2,G309,0)</f>
        <v>0</v>
      </c>
      <c r="BC309" s="191">
        <f>IF(AZ309=3,G309,0)</f>
        <v>0</v>
      </c>
      <c r="BD309" s="191">
        <f>IF(AZ309=4,G309,0)</f>
        <v>0</v>
      </c>
      <c r="BE309" s="191">
        <f>IF(AZ309=5,G309,0)</f>
        <v>0</v>
      </c>
      <c r="CA309" s="218">
        <v>12</v>
      </c>
      <c r="CB309" s="218">
        <v>1</v>
      </c>
    </row>
    <row r="310" spans="1:80">
      <c r="A310" s="227"/>
      <c r="B310" s="231"/>
      <c r="C310" s="301" t="s">
        <v>153</v>
      </c>
      <c r="D310" s="302"/>
      <c r="E310" s="232">
        <v>5</v>
      </c>
      <c r="F310" s="233"/>
      <c r="G310" s="234"/>
      <c r="H310" s="235"/>
      <c r="I310" s="229"/>
      <c r="J310" s="236"/>
      <c r="K310" s="229"/>
      <c r="M310" s="230" t="s">
        <v>153</v>
      </c>
      <c r="O310" s="218"/>
    </row>
    <row r="311" spans="1:80">
      <c r="A311" s="219">
        <v>99</v>
      </c>
      <c r="B311" s="220" t="s">
        <v>429</v>
      </c>
      <c r="C311" s="221" t="s">
        <v>430</v>
      </c>
      <c r="D311" s="222" t="s">
        <v>89</v>
      </c>
      <c r="E311" s="223">
        <v>2</v>
      </c>
      <c r="F311" s="223"/>
      <c r="G311" s="224">
        <f>E311*F311</f>
        <v>0</v>
      </c>
      <c r="H311" s="225">
        <v>0</v>
      </c>
      <c r="I311" s="226">
        <f>E311*H311</f>
        <v>0</v>
      </c>
      <c r="J311" s="225"/>
      <c r="K311" s="226">
        <f>E311*J311</f>
        <v>0</v>
      </c>
      <c r="O311" s="218">
        <v>2</v>
      </c>
      <c r="AA311" s="191">
        <v>12</v>
      </c>
      <c r="AB311" s="191">
        <v>1</v>
      </c>
      <c r="AC311" s="191">
        <v>178</v>
      </c>
      <c r="AZ311" s="191">
        <v>3</v>
      </c>
      <c r="BA311" s="191">
        <f>IF(AZ311=1,G311,0)</f>
        <v>0</v>
      </c>
      <c r="BB311" s="191">
        <f>IF(AZ311=2,G311,0)</f>
        <v>0</v>
      </c>
      <c r="BC311" s="191">
        <f>IF(AZ311=3,G311,0)</f>
        <v>0</v>
      </c>
      <c r="BD311" s="191">
        <f>IF(AZ311=4,G311,0)</f>
        <v>0</v>
      </c>
      <c r="BE311" s="191">
        <f>IF(AZ311=5,G311,0)</f>
        <v>0</v>
      </c>
      <c r="CA311" s="218">
        <v>12</v>
      </c>
      <c r="CB311" s="218">
        <v>1</v>
      </c>
    </row>
    <row r="312" spans="1:80">
      <c r="A312" s="227"/>
      <c r="B312" s="231"/>
      <c r="C312" s="301" t="s">
        <v>238</v>
      </c>
      <c r="D312" s="302"/>
      <c r="E312" s="232">
        <v>2</v>
      </c>
      <c r="F312" s="233"/>
      <c r="G312" s="234"/>
      <c r="H312" s="235"/>
      <c r="I312" s="229"/>
      <c r="J312" s="236"/>
      <c r="K312" s="229"/>
      <c r="M312" s="230" t="s">
        <v>238</v>
      </c>
      <c r="O312" s="218"/>
    </row>
    <row r="313" spans="1:80">
      <c r="A313" s="219">
        <v>100</v>
      </c>
      <c r="B313" s="220" t="s">
        <v>431</v>
      </c>
      <c r="C313" s="221" t="s">
        <v>432</v>
      </c>
      <c r="D313" s="222" t="s">
        <v>89</v>
      </c>
      <c r="E313" s="223">
        <v>16</v>
      </c>
      <c r="F313" s="223"/>
      <c r="G313" s="224">
        <f>E313*F313</f>
        <v>0</v>
      </c>
      <c r="H313" s="225">
        <v>0</v>
      </c>
      <c r="I313" s="226">
        <f>E313*H313</f>
        <v>0</v>
      </c>
      <c r="J313" s="225"/>
      <c r="K313" s="226">
        <f>E313*J313</f>
        <v>0</v>
      </c>
      <c r="O313" s="218">
        <v>2</v>
      </c>
      <c r="AA313" s="191">
        <v>12</v>
      </c>
      <c r="AB313" s="191">
        <v>1</v>
      </c>
      <c r="AC313" s="191">
        <v>179</v>
      </c>
      <c r="AZ313" s="191">
        <v>3</v>
      </c>
      <c r="BA313" s="191">
        <f>IF(AZ313=1,G313,0)</f>
        <v>0</v>
      </c>
      <c r="BB313" s="191">
        <f>IF(AZ313=2,G313,0)</f>
        <v>0</v>
      </c>
      <c r="BC313" s="191">
        <f>IF(AZ313=3,G313,0)</f>
        <v>0</v>
      </c>
      <c r="BD313" s="191">
        <f>IF(AZ313=4,G313,0)</f>
        <v>0</v>
      </c>
      <c r="BE313" s="191">
        <f>IF(AZ313=5,G313,0)</f>
        <v>0</v>
      </c>
      <c r="CA313" s="218">
        <v>12</v>
      </c>
      <c r="CB313" s="218">
        <v>1</v>
      </c>
    </row>
    <row r="314" spans="1:80">
      <c r="A314" s="227"/>
      <c r="B314" s="231"/>
      <c r="C314" s="301" t="s">
        <v>158</v>
      </c>
      <c r="D314" s="302"/>
      <c r="E314" s="232">
        <v>12</v>
      </c>
      <c r="F314" s="233"/>
      <c r="G314" s="234"/>
      <c r="H314" s="235"/>
      <c r="I314" s="229"/>
      <c r="J314" s="236"/>
      <c r="K314" s="229"/>
      <c r="M314" s="230" t="s">
        <v>158</v>
      </c>
      <c r="O314" s="218"/>
    </row>
    <row r="315" spans="1:80">
      <c r="A315" s="227"/>
      <c r="B315" s="231"/>
      <c r="C315" s="301" t="s">
        <v>174</v>
      </c>
      <c r="D315" s="302"/>
      <c r="E315" s="232">
        <v>4</v>
      </c>
      <c r="F315" s="233"/>
      <c r="G315" s="234"/>
      <c r="H315" s="235"/>
      <c r="I315" s="229"/>
      <c r="J315" s="236"/>
      <c r="K315" s="229"/>
      <c r="M315" s="230" t="s">
        <v>174</v>
      </c>
      <c r="O315" s="218"/>
    </row>
    <row r="316" spans="1:80">
      <c r="A316" s="219">
        <v>101</v>
      </c>
      <c r="B316" s="220" t="s">
        <v>433</v>
      </c>
      <c r="C316" s="221" t="s">
        <v>434</v>
      </c>
      <c r="D316" s="222" t="s">
        <v>89</v>
      </c>
      <c r="E316" s="223">
        <v>5</v>
      </c>
      <c r="F316" s="223"/>
      <c r="G316" s="224">
        <f>E316*F316</f>
        <v>0</v>
      </c>
      <c r="H316" s="225">
        <v>0</v>
      </c>
      <c r="I316" s="226">
        <f>E316*H316</f>
        <v>0</v>
      </c>
      <c r="J316" s="225"/>
      <c r="K316" s="226">
        <f>E316*J316</f>
        <v>0</v>
      </c>
      <c r="O316" s="218">
        <v>2</v>
      </c>
      <c r="AA316" s="191">
        <v>12</v>
      </c>
      <c r="AB316" s="191">
        <v>1</v>
      </c>
      <c r="AC316" s="191">
        <v>180</v>
      </c>
      <c r="AZ316" s="191">
        <v>3</v>
      </c>
      <c r="BA316" s="191">
        <f>IF(AZ316=1,G316,0)</f>
        <v>0</v>
      </c>
      <c r="BB316" s="191">
        <f>IF(AZ316=2,G316,0)</f>
        <v>0</v>
      </c>
      <c r="BC316" s="191">
        <f>IF(AZ316=3,G316,0)</f>
        <v>0</v>
      </c>
      <c r="BD316" s="191">
        <f>IF(AZ316=4,G316,0)</f>
        <v>0</v>
      </c>
      <c r="BE316" s="191">
        <f>IF(AZ316=5,G316,0)</f>
        <v>0</v>
      </c>
      <c r="CA316" s="218">
        <v>12</v>
      </c>
      <c r="CB316" s="218">
        <v>1</v>
      </c>
    </row>
    <row r="317" spans="1:80">
      <c r="A317" s="227"/>
      <c r="B317" s="231"/>
      <c r="C317" s="301" t="s">
        <v>153</v>
      </c>
      <c r="D317" s="302"/>
      <c r="E317" s="232">
        <v>5</v>
      </c>
      <c r="F317" s="233"/>
      <c r="G317" s="234"/>
      <c r="H317" s="235"/>
      <c r="I317" s="229"/>
      <c r="J317" s="236"/>
      <c r="K317" s="229"/>
      <c r="M317" s="230" t="s">
        <v>153</v>
      </c>
      <c r="O317" s="218"/>
    </row>
    <row r="318" spans="1:80">
      <c r="A318" s="219">
        <v>102</v>
      </c>
      <c r="B318" s="220" t="s">
        <v>435</v>
      </c>
      <c r="C318" s="221" t="s">
        <v>436</v>
      </c>
      <c r="D318" s="222" t="s">
        <v>177</v>
      </c>
      <c r="E318" s="223">
        <v>21</v>
      </c>
      <c r="F318" s="223"/>
      <c r="G318" s="224">
        <f>E318*F318</f>
        <v>0</v>
      </c>
      <c r="H318" s="225">
        <v>0</v>
      </c>
      <c r="I318" s="226">
        <f>E318*H318</f>
        <v>0</v>
      </c>
      <c r="J318" s="225"/>
      <c r="K318" s="226">
        <f>E318*J318</f>
        <v>0</v>
      </c>
      <c r="O318" s="218">
        <v>2</v>
      </c>
      <c r="AA318" s="191">
        <v>12</v>
      </c>
      <c r="AB318" s="191">
        <v>1</v>
      </c>
      <c r="AC318" s="191">
        <v>32</v>
      </c>
      <c r="AZ318" s="191">
        <v>3</v>
      </c>
      <c r="BA318" s="191">
        <f>IF(AZ318=1,G318,0)</f>
        <v>0</v>
      </c>
      <c r="BB318" s="191">
        <f>IF(AZ318=2,G318,0)</f>
        <v>0</v>
      </c>
      <c r="BC318" s="191">
        <f>IF(AZ318=3,G318,0)</f>
        <v>0</v>
      </c>
      <c r="BD318" s="191">
        <f>IF(AZ318=4,G318,0)</f>
        <v>0</v>
      </c>
      <c r="BE318" s="191">
        <f>IF(AZ318=5,G318,0)</f>
        <v>0</v>
      </c>
      <c r="CA318" s="218">
        <v>12</v>
      </c>
      <c r="CB318" s="218">
        <v>1</v>
      </c>
    </row>
    <row r="319" spans="1:80">
      <c r="A319" s="227"/>
      <c r="B319" s="231"/>
      <c r="C319" s="301" t="s">
        <v>152</v>
      </c>
      <c r="D319" s="302"/>
      <c r="E319" s="232">
        <v>3</v>
      </c>
      <c r="F319" s="233"/>
      <c r="G319" s="234"/>
      <c r="H319" s="235"/>
      <c r="I319" s="229"/>
      <c r="J319" s="236"/>
      <c r="K319" s="229"/>
      <c r="M319" s="230" t="s">
        <v>152</v>
      </c>
      <c r="O319" s="218"/>
    </row>
    <row r="320" spans="1:80">
      <c r="A320" s="227"/>
      <c r="B320" s="231"/>
      <c r="C320" s="301" t="s">
        <v>217</v>
      </c>
      <c r="D320" s="302"/>
      <c r="E320" s="232">
        <v>15</v>
      </c>
      <c r="F320" s="233"/>
      <c r="G320" s="234"/>
      <c r="H320" s="235"/>
      <c r="I320" s="229"/>
      <c r="J320" s="236"/>
      <c r="K320" s="229"/>
      <c r="M320" s="230" t="s">
        <v>217</v>
      </c>
      <c r="O320" s="218"/>
    </row>
    <row r="321" spans="1:80">
      <c r="A321" s="227"/>
      <c r="B321" s="231"/>
      <c r="C321" s="301" t="s">
        <v>261</v>
      </c>
      <c r="D321" s="302"/>
      <c r="E321" s="232">
        <v>3</v>
      </c>
      <c r="F321" s="233"/>
      <c r="G321" s="234"/>
      <c r="H321" s="235"/>
      <c r="I321" s="229"/>
      <c r="J321" s="236"/>
      <c r="K321" s="229"/>
      <c r="M321" s="230" t="s">
        <v>261</v>
      </c>
      <c r="O321" s="218"/>
    </row>
    <row r="322" spans="1:80">
      <c r="A322" s="219">
        <v>103</v>
      </c>
      <c r="B322" s="220" t="s">
        <v>437</v>
      </c>
      <c r="C322" s="221" t="s">
        <v>438</v>
      </c>
      <c r="D322" s="222" t="s">
        <v>177</v>
      </c>
      <c r="E322" s="223">
        <v>340</v>
      </c>
      <c r="F322" s="223"/>
      <c r="G322" s="224">
        <f>E322*F322</f>
        <v>0</v>
      </c>
      <c r="H322" s="225">
        <v>0</v>
      </c>
      <c r="I322" s="226">
        <f>E322*H322</f>
        <v>0</v>
      </c>
      <c r="J322" s="225"/>
      <c r="K322" s="226">
        <f>E322*J322</f>
        <v>0</v>
      </c>
      <c r="O322" s="218">
        <v>2</v>
      </c>
      <c r="AA322" s="191">
        <v>12</v>
      </c>
      <c r="AB322" s="191">
        <v>1</v>
      </c>
      <c r="AC322" s="191">
        <v>182</v>
      </c>
      <c r="AZ322" s="191">
        <v>3</v>
      </c>
      <c r="BA322" s="191">
        <f>IF(AZ322=1,G322,0)</f>
        <v>0</v>
      </c>
      <c r="BB322" s="191">
        <f>IF(AZ322=2,G322,0)</f>
        <v>0</v>
      </c>
      <c r="BC322" s="191">
        <f>IF(AZ322=3,G322,0)</f>
        <v>0</v>
      </c>
      <c r="BD322" s="191">
        <f>IF(AZ322=4,G322,0)</f>
        <v>0</v>
      </c>
      <c r="BE322" s="191">
        <f>IF(AZ322=5,G322,0)</f>
        <v>0</v>
      </c>
      <c r="CA322" s="218">
        <v>12</v>
      </c>
      <c r="CB322" s="218">
        <v>1</v>
      </c>
    </row>
    <row r="323" spans="1:80">
      <c r="A323" s="227"/>
      <c r="B323" s="231"/>
      <c r="C323" s="301" t="s">
        <v>320</v>
      </c>
      <c r="D323" s="302"/>
      <c r="E323" s="232">
        <v>270</v>
      </c>
      <c r="F323" s="233"/>
      <c r="G323" s="234"/>
      <c r="H323" s="235"/>
      <c r="I323" s="229"/>
      <c r="J323" s="236"/>
      <c r="K323" s="229"/>
      <c r="M323" s="230" t="s">
        <v>320</v>
      </c>
      <c r="O323" s="218"/>
    </row>
    <row r="324" spans="1:80">
      <c r="A324" s="227"/>
      <c r="B324" s="231"/>
      <c r="C324" s="301" t="s">
        <v>322</v>
      </c>
      <c r="D324" s="302"/>
      <c r="E324" s="232">
        <v>70</v>
      </c>
      <c r="F324" s="233"/>
      <c r="G324" s="234"/>
      <c r="H324" s="235"/>
      <c r="I324" s="229"/>
      <c r="J324" s="236"/>
      <c r="K324" s="229"/>
      <c r="M324" s="230" t="s">
        <v>322</v>
      </c>
      <c r="O324" s="218"/>
    </row>
    <row r="325" spans="1:80">
      <c r="A325" s="219">
        <v>104</v>
      </c>
      <c r="B325" s="220" t="s">
        <v>439</v>
      </c>
      <c r="C325" s="221" t="s">
        <v>440</v>
      </c>
      <c r="D325" s="222" t="s">
        <v>177</v>
      </c>
      <c r="E325" s="223">
        <v>120</v>
      </c>
      <c r="F325" s="223"/>
      <c r="G325" s="224">
        <f>E325*F325</f>
        <v>0</v>
      </c>
      <c r="H325" s="225">
        <v>0</v>
      </c>
      <c r="I325" s="226">
        <f>E325*H325</f>
        <v>0</v>
      </c>
      <c r="J325" s="225"/>
      <c r="K325" s="226">
        <f>E325*J325</f>
        <v>0</v>
      </c>
      <c r="O325" s="218">
        <v>2</v>
      </c>
      <c r="AA325" s="191">
        <v>12</v>
      </c>
      <c r="AB325" s="191">
        <v>1</v>
      </c>
      <c r="AC325" s="191">
        <v>183</v>
      </c>
      <c r="AZ325" s="191">
        <v>3</v>
      </c>
      <c r="BA325" s="191">
        <f>IF(AZ325=1,G325,0)</f>
        <v>0</v>
      </c>
      <c r="BB325" s="191">
        <f>IF(AZ325=2,G325,0)</f>
        <v>0</v>
      </c>
      <c r="BC325" s="191">
        <f>IF(AZ325=3,G325,0)</f>
        <v>0</v>
      </c>
      <c r="BD325" s="191">
        <f>IF(AZ325=4,G325,0)</f>
        <v>0</v>
      </c>
      <c r="BE325" s="191">
        <f>IF(AZ325=5,G325,0)</f>
        <v>0</v>
      </c>
      <c r="CA325" s="218">
        <v>12</v>
      </c>
      <c r="CB325" s="218">
        <v>1</v>
      </c>
    </row>
    <row r="326" spans="1:80">
      <c r="A326" s="227"/>
      <c r="B326" s="231"/>
      <c r="C326" s="301" t="s">
        <v>333</v>
      </c>
      <c r="D326" s="302"/>
      <c r="E326" s="232">
        <v>120</v>
      </c>
      <c r="F326" s="233"/>
      <c r="G326" s="234"/>
      <c r="H326" s="235"/>
      <c r="I326" s="229"/>
      <c r="J326" s="236"/>
      <c r="K326" s="229"/>
      <c r="M326" s="230" t="s">
        <v>333</v>
      </c>
      <c r="O326" s="218"/>
    </row>
    <row r="327" spans="1:80">
      <c r="A327" s="219">
        <v>105</v>
      </c>
      <c r="B327" s="220" t="s">
        <v>441</v>
      </c>
      <c r="C327" s="221" t="s">
        <v>442</v>
      </c>
      <c r="D327" s="222" t="s">
        <v>177</v>
      </c>
      <c r="E327" s="223">
        <v>30</v>
      </c>
      <c r="F327" s="223"/>
      <c r="G327" s="224">
        <f>E327*F327</f>
        <v>0</v>
      </c>
      <c r="H327" s="225">
        <v>0</v>
      </c>
      <c r="I327" s="226">
        <f>E327*H327</f>
        <v>0</v>
      </c>
      <c r="J327" s="225"/>
      <c r="K327" s="226">
        <f>E327*J327</f>
        <v>0</v>
      </c>
      <c r="O327" s="218">
        <v>2</v>
      </c>
      <c r="AA327" s="191">
        <v>12</v>
      </c>
      <c r="AB327" s="191">
        <v>1</v>
      </c>
      <c r="AC327" s="191">
        <v>184</v>
      </c>
      <c r="AZ327" s="191">
        <v>3</v>
      </c>
      <c r="BA327" s="191">
        <f>IF(AZ327=1,G327,0)</f>
        <v>0</v>
      </c>
      <c r="BB327" s="191">
        <f>IF(AZ327=2,G327,0)</f>
        <v>0</v>
      </c>
      <c r="BC327" s="191">
        <f>IF(AZ327=3,G327,0)</f>
        <v>0</v>
      </c>
      <c r="BD327" s="191">
        <f>IF(AZ327=4,G327,0)</f>
        <v>0</v>
      </c>
      <c r="BE327" s="191">
        <f>IF(AZ327=5,G327,0)</f>
        <v>0</v>
      </c>
      <c r="CA327" s="218">
        <v>12</v>
      </c>
      <c r="CB327" s="218">
        <v>1</v>
      </c>
    </row>
    <row r="328" spans="1:80">
      <c r="A328" s="227"/>
      <c r="B328" s="231"/>
      <c r="C328" s="301" t="s">
        <v>336</v>
      </c>
      <c r="D328" s="302"/>
      <c r="E328" s="232">
        <v>30</v>
      </c>
      <c r="F328" s="233"/>
      <c r="G328" s="234"/>
      <c r="H328" s="235"/>
      <c r="I328" s="229"/>
      <c r="J328" s="236"/>
      <c r="K328" s="229"/>
      <c r="M328" s="230" t="s">
        <v>336</v>
      </c>
      <c r="O328" s="218"/>
    </row>
    <row r="329" spans="1:80">
      <c r="A329" s="219">
        <v>106</v>
      </c>
      <c r="B329" s="220" t="s">
        <v>443</v>
      </c>
      <c r="C329" s="221" t="s">
        <v>444</v>
      </c>
      <c r="D329" s="222" t="s">
        <v>177</v>
      </c>
      <c r="E329" s="223">
        <v>25</v>
      </c>
      <c r="F329" s="223"/>
      <c r="G329" s="224">
        <f>E329*F329</f>
        <v>0</v>
      </c>
      <c r="H329" s="225">
        <v>0</v>
      </c>
      <c r="I329" s="226">
        <f>E329*H329</f>
        <v>0</v>
      </c>
      <c r="J329" s="225"/>
      <c r="K329" s="226">
        <f>E329*J329</f>
        <v>0</v>
      </c>
      <c r="O329" s="218">
        <v>2</v>
      </c>
      <c r="AA329" s="191">
        <v>12</v>
      </c>
      <c r="AB329" s="191">
        <v>1</v>
      </c>
      <c r="AC329" s="191">
        <v>185</v>
      </c>
      <c r="AZ329" s="191">
        <v>3</v>
      </c>
      <c r="BA329" s="191">
        <f>IF(AZ329=1,G329,0)</f>
        <v>0</v>
      </c>
      <c r="BB329" s="191">
        <f>IF(AZ329=2,G329,0)</f>
        <v>0</v>
      </c>
      <c r="BC329" s="191">
        <f>IF(AZ329=3,G329,0)</f>
        <v>0</v>
      </c>
      <c r="BD329" s="191">
        <f>IF(AZ329=4,G329,0)</f>
        <v>0</v>
      </c>
      <c r="BE329" s="191">
        <f>IF(AZ329=5,G329,0)</f>
        <v>0</v>
      </c>
      <c r="CA329" s="218">
        <v>12</v>
      </c>
      <c r="CB329" s="218">
        <v>1</v>
      </c>
    </row>
    <row r="330" spans="1:80">
      <c r="A330" s="227"/>
      <c r="B330" s="231"/>
      <c r="C330" s="301" t="s">
        <v>209</v>
      </c>
      <c r="D330" s="302"/>
      <c r="E330" s="232">
        <v>25</v>
      </c>
      <c r="F330" s="233"/>
      <c r="G330" s="234"/>
      <c r="H330" s="235"/>
      <c r="I330" s="229"/>
      <c r="J330" s="236"/>
      <c r="K330" s="229"/>
      <c r="M330" s="230" t="s">
        <v>209</v>
      </c>
      <c r="O330" s="218"/>
    </row>
    <row r="331" spans="1:80">
      <c r="A331" s="219">
        <v>107</v>
      </c>
      <c r="B331" s="220" t="s">
        <v>445</v>
      </c>
      <c r="C331" s="221" t="s">
        <v>446</v>
      </c>
      <c r="D331" s="222" t="s">
        <v>89</v>
      </c>
      <c r="E331" s="223">
        <v>7</v>
      </c>
      <c r="F331" s="223"/>
      <c r="G331" s="224">
        <f>E331*F331</f>
        <v>0</v>
      </c>
      <c r="H331" s="225">
        <v>0</v>
      </c>
      <c r="I331" s="226">
        <f>E331*H331</f>
        <v>0</v>
      </c>
      <c r="J331" s="225"/>
      <c r="K331" s="226">
        <f>E331*J331</f>
        <v>0</v>
      </c>
      <c r="O331" s="218">
        <v>2</v>
      </c>
      <c r="AA331" s="191">
        <v>12</v>
      </c>
      <c r="AB331" s="191">
        <v>1</v>
      </c>
      <c r="AC331" s="191">
        <v>186</v>
      </c>
      <c r="AZ331" s="191">
        <v>3</v>
      </c>
      <c r="BA331" s="191">
        <f>IF(AZ331=1,G331,0)</f>
        <v>0</v>
      </c>
      <c r="BB331" s="191">
        <f>IF(AZ331=2,G331,0)</f>
        <v>0</v>
      </c>
      <c r="BC331" s="191">
        <f>IF(AZ331=3,G331,0)</f>
        <v>0</v>
      </c>
      <c r="BD331" s="191">
        <f>IF(AZ331=4,G331,0)</f>
        <v>0</v>
      </c>
      <c r="BE331" s="191">
        <f>IF(AZ331=5,G331,0)</f>
        <v>0</v>
      </c>
      <c r="CA331" s="218">
        <v>12</v>
      </c>
      <c r="CB331" s="218">
        <v>1</v>
      </c>
    </row>
    <row r="332" spans="1:80">
      <c r="A332" s="227"/>
      <c r="B332" s="231"/>
      <c r="C332" s="301" t="s">
        <v>153</v>
      </c>
      <c r="D332" s="302"/>
      <c r="E332" s="232">
        <v>5</v>
      </c>
      <c r="F332" s="233"/>
      <c r="G332" s="234"/>
      <c r="H332" s="235"/>
      <c r="I332" s="229"/>
      <c r="J332" s="236"/>
      <c r="K332" s="229"/>
      <c r="M332" s="230" t="s">
        <v>153</v>
      </c>
      <c r="O332" s="218"/>
    </row>
    <row r="333" spans="1:80">
      <c r="A333" s="227"/>
      <c r="B333" s="231"/>
      <c r="C333" s="301" t="s">
        <v>149</v>
      </c>
      <c r="D333" s="302"/>
      <c r="E333" s="232">
        <v>2</v>
      </c>
      <c r="F333" s="233"/>
      <c r="G333" s="234"/>
      <c r="H333" s="235"/>
      <c r="I333" s="229"/>
      <c r="J333" s="236"/>
      <c r="K333" s="229"/>
      <c r="M333" s="230" t="s">
        <v>149</v>
      </c>
      <c r="O333" s="218"/>
    </row>
    <row r="334" spans="1:80">
      <c r="A334" s="219">
        <v>108</v>
      </c>
      <c r="B334" s="220" t="s">
        <v>447</v>
      </c>
      <c r="C334" s="221" t="s">
        <v>448</v>
      </c>
      <c r="D334" s="222" t="s">
        <v>89</v>
      </c>
      <c r="E334" s="223">
        <v>11</v>
      </c>
      <c r="F334" s="223"/>
      <c r="G334" s="224">
        <f>E334*F334</f>
        <v>0</v>
      </c>
      <c r="H334" s="225">
        <v>0</v>
      </c>
      <c r="I334" s="226">
        <f>E334*H334</f>
        <v>0</v>
      </c>
      <c r="J334" s="225"/>
      <c r="K334" s="226">
        <f>E334*J334</f>
        <v>0</v>
      </c>
      <c r="O334" s="218">
        <v>2</v>
      </c>
      <c r="AA334" s="191">
        <v>12</v>
      </c>
      <c r="AB334" s="191">
        <v>1</v>
      </c>
      <c r="AC334" s="191">
        <v>187</v>
      </c>
      <c r="AZ334" s="191">
        <v>3</v>
      </c>
      <c r="BA334" s="191">
        <f>IF(AZ334=1,G334,0)</f>
        <v>0</v>
      </c>
      <c r="BB334" s="191">
        <f>IF(AZ334=2,G334,0)</f>
        <v>0</v>
      </c>
      <c r="BC334" s="191">
        <f>IF(AZ334=3,G334,0)</f>
        <v>0</v>
      </c>
      <c r="BD334" s="191">
        <f>IF(AZ334=4,G334,0)</f>
        <v>0</v>
      </c>
      <c r="BE334" s="191">
        <f>IF(AZ334=5,G334,0)</f>
        <v>0</v>
      </c>
      <c r="CA334" s="218">
        <v>12</v>
      </c>
      <c r="CB334" s="218">
        <v>1</v>
      </c>
    </row>
    <row r="335" spans="1:80">
      <c r="A335" s="227"/>
      <c r="B335" s="231"/>
      <c r="C335" s="301" t="s">
        <v>148</v>
      </c>
      <c r="D335" s="302"/>
      <c r="E335" s="232">
        <v>10</v>
      </c>
      <c r="F335" s="233"/>
      <c r="G335" s="234"/>
      <c r="H335" s="235"/>
      <c r="I335" s="229"/>
      <c r="J335" s="236"/>
      <c r="K335" s="229"/>
      <c r="M335" s="230" t="s">
        <v>148</v>
      </c>
      <c r="O335" s="218"/>
    </row>
    <row r="336" spans="1:80">
      <c r="A336" s="227"/>
      <c r="B336" s="231"/>
      <c r="C336" s="301" t="s">
        <v>239</v>
      </c>
      <c r="D336" s="302"/>
      <c r="E336" s="232">
        <v>1</v>
      </c>
      <c r="F336" s="233"/>
      <c r="G336" s="234"/>
      <c r="H336" s="235"/>
      <c r="I336" s="229"/>
      <c r="J336" s="236"/>
      <c r="K336" s="229"/>
      <c r="M336" s="230" t="s">
        <v>239</v>
      </c>
      <c r="O336" s="218"/>
    </row>
    <row r="337" spans="1:80">
      <c r="A337" s="219">
        <v>109</v>
      </c>
      <c r="B337" s="220" t="s">
        <v>449</v>
      </c>
      <c r="C337" s="221" t="s">
        <v>450</v>
      </c>
      <c r="D337" s="222" t="s">
        <v>89</v>
      </c>
      <c r="E337" s="223">
        <v>4</v>
      </c>
      <c r="F337" s="223"/>
      <c r="G337" s="224">
        <f>E337*F337</f>
        <v>0</v>
      </c>
      <c r="H337" s="225">
        <v>0</v>
      </c>
      <c r="I337" s="226">
        <f>E337*H337</f>
        <v>0</v>
      </c>
      <c r="J337" s="225"/>
      <c r="K337" s="226">
        <f>E337*J337</f>
        <v>0</v>
      </c>
      <c r="O337" s="218">
        <v>2</v>
      </c>
      <c r="AA337" s="191">
        <v>12</v>
      </c>
      <c r="AB337" s="191">
        <v>1</v>
      </c>
      <c r="AC337" s="191">
        <v>188</v>
      </c>
      <c r="AZ337" s="191">
        <v>3</v>
      </c>
      <c r="BA337" s="191">
        <f>IF(AZ337=1,G337,0)</f>
        <v>0</v>
      </c>
      <c r="BB337" s="191">
        <f>IF(AZ337=2,G337,0)</f>
        <v>0</v>
      </c>
      <c r="BC337" s="191">
        <f>IF(AZ337=3,G337,0)</f>
        <v>0</v>
      </c>
      <c r="BD337" s="191">
        <f>IF(AZ337=4,G337,0)</f>
        <v>0</v>
      </c>
      <c r="BE337" s="191">
        <f>IF(AZ337=5,G337,0)</f>
        <v>0</v>
      </c>
      <c r="CA337" s="218">
        <v>12</v>
      </c>
      <c r="CB337" s="218">
        <v>1</v>
      </c>
    </row>
    <row r="338" spans="1:80">
      <c r="A338" s="227"/>
      <c r="B338" s="231"/>
      <c r="C338" s="301" t="s">
        <v>250</v>
      </c>
      <c r="D338" s="302"/>
      <c r="E338" s="232">
        <v>4</v>
      </c>
      <c r="F338" s="233"/>
      <c r="G338" s="234"/>
      <c r="H338" s="235"/>
      <c r="I338" s="229"/>
      <c r="J338" s="236"/>
      <c r="K338" s="229"/>
      <c r="M338" s="230" t="s">
        <v>250</v>
      </c>
      <c r="O338" s="218"/>
    </row>
    <row r="339" spans="1:80">
      <c r="A339" s="219">
        <v>110</v>
      </c>
      <c r="B339" s="220" t="s">
        <v>451</v>
      </c>
      <c r="C339" s="221" t="s">
        <v>452</v>
      </c>
      <c r="D339" s="222" t="s">
        <v>89</v>
      </c>
      <c r="E339" s="223">
        <v>10</v>
      </c>
      <c r="F339" s="223"/>
      <c r="G339" s="224">
        <f>E339*F339</f>
        <v>0</v>
      </c>
      <c r="H339" s="225">
        <v>0</v>
      </c>
      <c r="I339" s="226">
        <f>E339*H339</f>
        <v>0</v>
      </c>
      <c r="J339" s="225"/>
      <c r="K339" s="226">
        <f>E339*J339</f>
        <v>0</v>
      </c>
      <c r="O339" s="218">
        <v>2</v>
      </c>
      <c r="AA339" s="191">
        <v>12</v>
      </c>
      <c r="AB339" s="191">
        <v>1</v>
      </c>
      <c r="AC339" s="191">
        <v>49</v>
      </c>
      <c r="AZ339" s="191">
        <v>3</v>
      </c>
      <c r="BA339" s="191">
        <f>IF(AZ339=1,G339,0)</f>
        <v>0</v>
      </c>
      <c r="BB339" s="191">
        <f>IF(AZ339=2,G339,0)</f>
        <v>0</v>
      </c>
      <c r="BC339" s="191">
        <f>IF(AZ339=3,G339,0)</f>
        <v>0</v>
      </c>
      <c r="BD339" s="191">
        <f>IF(AZ339=4,G339,0)</f>
        <v>0</v>
      </c>
      <c r="BE339" s="191">
        <f>IF(AZ339=5,G339,0)</f>
        <v>0</v>
      </c>
      <c r="CA339" s="218">
        <v>12</v>
      </c>
      <c r="CB339" s="218">
        <v>1</v>
      </c>
    </row>
    <row r="340" spans="1:80">
      <c r="A340" s="227"/>
      <c r="B340" s="231"/>
      <c r="C340" s="301" t="s">
        <v>157</v>
      </c>
      <c r="D340" s="302"/>
      <c r="E340" s="232">
        <v>2</v>
      </c>
      <c r="F340" s="233"/>
      <c r="G340" s="234"/>
      <c r="H340" s="235"/>
      <c r="I340" s="229"/>
      <c r="J340" s="236"/>
      <c r="K340" s="229"/>
      <c r="M340" s="230" t="s">
        <v>157</v>
      </c>
      <c r="O340" s="218"/>
    </row>
    <row r="341" spans="1:80">
      <c r="A341" s="227"/>
      <c r="B341" s="231"/>
      <c r="C341" s="301" t="s">
        <v>250</v>
      </c>
      <c r="D341" s="302"/>
      <c r="E341" s="232">
        <v>4</v>
      </c>
      <c r="F341" s="233"/>
      <c r="G341" s="234"/>
      <c r="H341" s="235"/>
      <c r="I341" s="229"/>
      <c r="J341" s="236"/>
      <c r="K341" s="229"/>
      <c r="M341" s="230" t="s">
        <v>250</v>
      </c>
      <c r="O341" s="218"/>
    </row>
    <row r="342" spans="1:80">
      <c r="A342" s="227"/>
      <c r="B342" s="231"/>
      <c r="C342" s="301" t="s">
        <v>149</v>
      </c>
      <c r="D342" s="302"/>
      <c r="E342" s="232">
        <v>2</v>
      </c>
      <c r="F342" s="233"/>
      <c r="G342" s="234"/>
      <c r="H342" s="235"/>
      <c r="I342" s="229"/>
      <c r="J342" s="236"/>
      <c r="K342" s="229"/>
      <c r="M342" s="230" t="s">
        <v>149</v>
      </c>
      <c r="O342" s="218"/>
    </row>
    <row r="343" spans="1:80">
      <c r="A343" s="227"/>
      <c r="B343" s="231"/>
      <c r="C343" s="301" t="s">
        <v>149</v>
      </c>
      <c r="D343" s="302"/>
      <c r="E343" s="232">
        <v>2</v>
      </c>
      <c r="F343" s="233"/>
      <c r="G343" s="234"/>
      <c r="H343" s="235"/>
      <c r="I343" s="229"/>
      <c r="J343" s="236"/>
      <c r="K343" s="229"/>
      <c r="M343" s="230" t="s">
        <v>149</v>
      </c>
      <c r="O343" s="218"/>
    </row>
    <row r="344" spans="1:80">
      <c r="A344" s="219">
        <v>111</v>
      </c>
      <c r="B344" s="220" t="s">
        <v>453</v>
      </c>
      <c r="C344" s="221" t="s">
        <v>454</v>
      </c>
      <c r="D344" s="222" t="s">
        <v>455</v>
      </c>
      <c r="E344" s="223">
        <v>480</v>
      </c>
      <c r="F344" s="223"/>
      <c r="G344" s="224">
        <f>E344*F344</f>
        <v>0</v>
      </c>
      <c r="H344" s="225">
        <v>0</v>
      </c>
      <c r="I344" s="226">
        <f>E344*H344</f>
        <v>0</v>
      </c>
      <c r="J344" s="225"/>
      <c r="K344" s="226">
        <f>E344*J344</f>
        <v>0</v>
      </c>
      <c r="O344" s="218">
        <v>2</v>
      </c>
      <c r="AA344" s="191">
        <v>12</v>
      </c>
      <c r="AB344" s="191">
        <v>1</v>
      </c>
      <c r="AC344" s="191">
        <v>50</v>
      </c>
      <c r="AZ344" s="191">
        <v>3</v>
      </c>
      <c r="BA344" s="191">
        <f>IF(AZ344=1,G344,0)</f>
        <v>0</v>
      </c>
      <c r="BB344" s="191">
        <f>IF(AZ344=2,G344,0)</f>
        <v>0</v>
      </c>
      <c r="BC344" s="191">
        <f>IF(AZ344=3,G344,0)</f>
        <v>0</v>
      </c>
      <c r="BD344" s="191">
        <f>IF(AZ344=4,G344,0)</f>
        <v>0</v>
      </c>
      <c r="BE344" s="191">
        <f>IF(AZ344=5,G344,0)</f>
        <v>0</v>
      </c>
      <c r="CA344" s="218">
        <v>12</v>
      </c>
      <c r="CB344" s="218">
        <v>1</v>
      </c>
    </row>
    <row r="345" spans="1:80">
      <c r="A345" s="227"/>
      <c r="B345" s="231"/>
      <c r="C345" s="301" t="s">
        <v>222</v>
      </c>
      <c r="D345" s="302"/>
      <c r="E345" s="232">
        <v>60</v>
      </c>
      <c r="F345" s="233"/>
      <c r="G345" s="234"/>
      <c r="H345" s="235"/>
      <c r="I345" s="229"/>
      <c r="J345" s="236"/>
      <c r="K345" s="229"/>
      <c r="M345" s="230" t="s">
        <v>222</v>
      </c>
      <c r="O345" s="218"/>
    </row>
    <row r="346" spans="1:80">
      <c r="A346" s="227"/>
      <c r="B346" s="231"/>
      <c r="C346" s="301" t="s">
        <v>223</v>
      </c>
      <c r="D346" s="302"/>
      <c r="E346" s="232">
        <v>300</v>
      </c>
      <c r="F346" s="233"/>
      <c r="G346" s="234"/>
      <c r="H346" s="235"/>
      <c r="I346" s="229"/>
      <c r="J346" s="236"/>
      <c r="K346" s="229"/>
      <c r="M346" s="230" t="s">
        <v>223</v>
      </c>
      <c r="O346" s="218"/>
    </row>
    <row r="347" spans="1:80">
      <c r="A347" s="227"/>
      <c r="B347" s="231"/>
      <c r="C347" s="301" t="s">
        <v>224</v>
      </c>
      <c r="D347" s="302"/>
      <c r="E347" s="232">
        <v>120</v>
      </c>
      <c r="F347" s="233"/>
      <c r="G347" s="234"/>
      <c r="H347" s="235"/>
      <c r="I347" s="229"/>
      <c r="J347" s="236"/>
      <c r="K347" s="229"/>
      <c r="M347" s="230" t="s">
        <v>224</v>
      </c>
      <c r="O347" s="218"/>
    </row>
    <row r="348" spans="1:80">
      <c r="A348" s="219">
        <v>112</v>
      </c>
      <c r="B348" s="220" t="s">
        <v>456</v>
      </c>
      <c r="C348" s="221" t="s">
        <v>457</v>
      </c>
      <c r="D348" s="222" t="s">
        <v>89</v>
      </c>
      <c r="E348" s="223">
        <v>1</v>
      </c>
      <c r="F348" s="223"/>
      <c r="G348" s="224">
        <f>E348*F348</f>
        <v>0</v>
      </c>
      <c r="H348" s="225">
        <v>0</v>
      </c>
      <c r="I348" s="226">
        <f>E348*H348</f>
        <v>0</v>
      </c>
      <c r="J348" s="225"/>
      <c r="K348" s="226">
        <f>E348*J348</f>
        <v>0</v>
      </c>
      <c r="O348" s="218">
        <v>2</v>
      </c>
      <c r="AA348" s="191">
        <v>12</v>
      </c>
      <c r="AB348" s="191">
        <v>1</v>
      </c>
      <c r="AC348" s="191">
        <v>191</v>
      </c>
      <c r="AZ348" s="191">
        <v>3</v>
      </c>
      <c r="BA348" s="191">
        <f>IF(AZ348=1,G348,0)</f>
        <v>0</v>
      </c>
      <c r="BB348" s="191">
        <f>IF(AZ348=2,G348,0)</f>
        <v>0</v>
      </c>
      <c r="BC348" s="191">
        <f>IF(AZ348=3,G348,0)</f>
        <v>0</v>
      </c>
      <c r="BD348" s="191">
        <f>IF(AZ348=4,G348,0)</f>
        <v>0</v>
      </c>
      <c r="BE348" s="191">
        <f>IF(AZ348=5,G348,0)</f>
        <v>0</v>
      </c>
      <c r="CA348" s="218">
        <v>12</v>
      </c>
      <c r="CB348" s="218">
        <v>1</v>
      </c>
    </row>
    <row r="349" spans="1:80">
      <c r="A349" s="227"/>
      <c r="B349" s="231"/>
      <c r="C349" s="301" t="s">
        <v>161</v>
      </c>
      <c r="D349" s="302"/>
      <c r="E349" s="232">
        <v>1</v>
      </c>
      <c r="F349" s="233"/>
      <c r="G349" s="234"/>
      <c r="H349" s="235"/>
      <c r="I349" s="229"/>
      <c r="J349" s="236"/>
      <c r="K349" s="229"/>
      <c r="M349" s="230" t="s">
        <v>161</v>
      </c>
      <c r="O349" s="218"/>
    </row>
    <row r="350" spans="1:80">
      <c r="A350" s="219">
        <v>113</v>
      </c>
      <c r="B350" s="220" t="s">
        <v>458</v>
      </c>
      <c r="C350" s="221" t="s">
        <v>459</v>
      </c>
      <c r="D350" s="222" t="s">
        <v>89</v>
      </c>
      <c r="E350" s="223">
        <v>2</v>
      </c>
      <c r="F350" s="223"/>
      <c r="G350" s="224">
        <f>E350*F350</f>
        <v>0</v>
      </c>
      <c r="H350" s="225">
        <v>0</v>
      </c>
      <c r="I350" s="226">
        <f>E350*H350</f>
        <v>0</v>
      </c>
      <c r="J350" s="225"/>
      <c r="K350" s="226">
        <f>E350*J350</f>
        <v>0</v>
      </c>
      <c r="O350" s="218">
        <v>2</v>
      </c>
      <c r="AA350" s="191">
        <v>12</v>
      </c>
      <c r="AB350" s="191">
        <v>1</v>
      </c>
      <c r="AC350" s="191">
        <v>192</v>
      </c>
      <c r="AZ350" s="191">
        <v>3</v>
      </c>
      <c r="BA350" s="191">
        <f>IF(AZ350=1,G350,0)</f>
        <v>0</v>
      </c>
      <c r="BB350" s="191">
        <f>IF(AZ350=2,G350,0)</f>
        <v>0</v>
      </c>
      <c r="BC350" s="191">
        <f>IF(AZ350=3,G350,0)</f>
        <v>0</v>
      </c>
      <c r="BD350" s="191">
        <f>IF(AZ350=4,G350,0)</f>
        <v>0</v>
      </c>
      <c r="BE350" s="191">
        <f>IF(AZ350=5,G350,0)</f>
        <v>0</v>
      </c>
      <c r="CA350" s="218">
        <v>12</v>
      </c>
      <c r="CB350" s="218">
        <v>1</v>
      </c>
    </row>
    <row r="351" spans="1:80">
      <c r="A351" s="227"/>
      <c r="B351" s="231"/>
      <c r="C351" s="301" t="s">
        <v>238</v>
      </c>
      <c r="D351" s="302"/>
      <c r="E351" s="232">
        <v>2</v>
      </c>
      <c r="F351" s="233"/>
      <c r="G351" s="234"/>
      <c r="H351" s="235"/>
      <c r="I351" s="229"/>
      <c r="J351" s="236"/>
      <c r="K351" s="229"/>
      <c r="M351" s="230" t="s">
        <v>238</v>
      </c>
      <c r="O351" s="218"/>
    </row>
    <row r="352" spans="1:80">
      <c r="A352" s="219">
        <v>114</v>
      </c>
      <c r="B352" s="220" t="s">
        <v>460</v>
      </c>
      <c r="C352" s="221" t="s">
        <v>461</v>
      </c>
      <c r="D352" s="222" t="s">
        <v>89</v>
      </c>
      <c r="E352" s="223">
        <v>29</v>
      </c>
      <c r="F352" s="223"/>
      <c r="G352" s="224">
        <f>E352*F352</f>
        <v>0</v>
      </c>
      <c r="H352" s="225">
        <v>0</v>
      </c>
      <c r="I352" s="226">
        <f>E352*H352</f>
        <v>0</v>
      </c>
      <c r="J352" s="225"/>
      <c r="K352" s="226">
        <f>E352*J352</f>
        <v>0</v>
      </c>
      <c r="O352" s="218">
        <v>2</v>
      </c>
      <c r="AA352" s="191">
        <v>12</v>
      </c>
      <c r="AB352" s="191">
        <v>1</v>
      </c>
      <c r="AC352" s="191">
        <v>193</v>
      </c>
      <c r="AZ352" s="191">
        <v>3</v>
      </c>
      <c r="BA352" s="191">
        <f>IF(AZ352=1,G352,0)</f>
        <v>0</v>
      </c>
      <c r="BB352" s="191">
        <f>IF(AZ352=2,G352,0)</f>
        <v>0</v>
      </c>
      <c r="BC352" s="191">
        <f>IF(AZ352=3,G352,0)</f>
        <v>0</v>
      </c>
      <c r="BD352" s="191">
        <f>IF(AZ352=4,G352,0)</f>
        <v>0</v>
      </c>
      <c r="BE352" s="191">
        <f>IF(AZ352=5,G352,0)</f>
        <v>0</v>
      </c>
      <c r="CA352" s="218">
        <v>12</v>
      </c>
      <c r="CB352" s="218">
        <v>1</v>
      </c>
    </row>
    <row r="353" spans="1:80">
      <c r="A353" s="227"/>
      <c r="B353" s="231"/>
      <c r="C353" s="301" t="s">
        <v>260</v>
      </c>
      <c r="D353" s="302"/>
      <c r="E353" s="232">
        <v>26</v>
      </c>
      <c r="F353" s="233"/>
      <c r="G353" s="234"/>
      <c r="H353" s="235"/>
      <c r="I353" s="229"/>
      <c r="J353" s="236"/>
      <c r="K353" s="229"/>
      <c r="M353" s="230" t="s">
        <v>260</v>
      </c>
      <c r="O353" s="218"/>
    </row>
    <row r="354" spans="1:80">
      <c r="A354" s="227"/>
      <c r="B354" s="231"/>
      <c r="C354" s="301" t="s">
        <v>261</v>
      </c>
      <c r="D354" s="302"/>
      <c r="E354" s="232">
        <v>3</v>
      </c>
      <c r="F354" s="233"/>
      <c r="G354" s="234"/>
      <c r="H354" s="235"/>
      <c r="I354" s="229"/>
      <c r="J354" s="236"/>
      <c r="K354" s="229"/>
      <c r="M354" s="230" t="s">
        <v>261</v>
      </c>
      <c r="O354" s="218"/>
    </row>
    <row r="355" spans="1:80">
      <c r="A355" s="219">
        <v>115</v>
      </c>
      <c r="B355" s="220" t="s">
        <v>462</v>
      </c>
      <c r="C355" s="221" t="s">
        <v>463</v>
      </c>
      <c r="D355" s="222" t="s">
        <v>89</v>
      </c>
      <c r="E355" s="223">
        <v>8</v>
      </c>
      <c r="F355" s="223"/>
      <c r="G355" s="224">
        <f>E355*F355</f>
        <v>0</v>
      </c>
      <c r="H355" s="225">
        <v>0</v>
      </c>
      <c r="I355" s="226">
        <f>E355*H355</f>
        <v>0</v>
      </c>
      <c r="J355" s="225"/>
      <c r="K355" s="226">
        <f>E355*J355</f>
        <v>0</v>
      </c>
      <c r="O355" s="218">
        <v>2</v>
      </c>
      <c r="AA355" s="191">
        <v>12</v>
      </c>
      <c r="AB355" s="191">
        <v>1</v>
      </c>
      <c r="AC355" s="191">
        <v>51</v>
      </c>
      <c r="AZ355" s="191">
        <v>3</v>
      </c>
      <c r="BA355" s="191">
        <f>IF(AZ355=1,G355,0)</f>
        <v>0</v>
      </c>
      <c r="BB355" s="191">
        <f>IF(AZ355=2,G355,0)</f>
        <v>0</v>
      </c>
      <c r="BC355" s="191">
        <f>IF(AZ355=3,G355,0)</f>
        <v>0</v>
      </c>
      <c r="BD355" s="191">
        <f>IF(AZ355=4,G355,0)</f>
        <v>0</v>
      </c>
      <c r="BE355" s="191">
        <f>IF(AZ355=5,G355,0)</f>
        <v>0</v>
      </c>
      <c r="CA355" s="218">
        <v>12</v>
      </c>
      <c r="CB355" s="218">
        <v>1</v>
      </c>
    </row>
    <row r="356" spans="1:80">
      <c r="A356" s="227"/>
      <c r="B356" s="231"/>
      <c r="C356" s="301" t="s">
        <v>256</v>
      </c>
      <c r="D356" s="302"/>
      <c r="E356" s="232">
        <v>1</v>
      </c>
      <c r="F356" s="233"/>
      <c r="G356" s="234"/>
      <c r="H356" s="235"/>
      <c r="I356" s="229"/>
      <c r="J356" s="236"/>
      <c r="K356" s="229"/>
      <c r="M356" s="230" t="s">
        <v>256</v>
      </c>
      <c r="O356" s="218"/>
    </row>
    <row r="357" spans="1:80">
      <c r="A357" s="227"/>
      <c r="B357" s="231"/>
      <c r="C357" s="301" t="s">
        <v>250</v>
      </c>
      <c r="D357" s="302"/>
      <c r="E357" s="232">
        <v>4</v>
      </c>
      <c r="F357" s="233"/>
      <c r="G357" s="234"/>
      <c r="H357" s="235"/>
      <c r="I357" s="229"/>
      <c r="J357" s="236"/>
      <c r="K357" s="229"/>
      <c r="M357" s="230" t="s">
        <v>250</v>
      </c>
      <c r="O357" s="218"/>
    </row>
    <row r="358" spans="1:80">
      <c r="A358" s="227"/>
      <c r="B358" s="231"/>
      <c r="C358" s="301" t="s">
        <v>261</v>
      </c>
      <c r="D358" s="302"/>
      <c r="E358" s="232">
        <v>3</v>
      </c>
      <c r="F358" s="233"/>
      <c r="G358" s="234"/>
      <c r="H358" s="235"/>
      <c r="I358" s="229"/>
      <c r="J358" s="236"/>
      <c r="K358" s="229"/>
      <c r="M358" s="230" t="s">
        <v>261</v>
      </c>
      <c r="O358" s="218"/>
    </row>
    <row r="359" spans="1:80">
      <c r="A359" s="219">
        <v>116</v>
      </c>
      <c r="B359" s="220" t="s">
        <v>464</v>
      </c>
      <c r="C359" s="221" t="s">
        <v>465</v>
      </c>
      <c r="D359" s="222" t="s">
        <v>89</v>
      </c>
      <c r="E359" s="223">
        <v>1</v>
      </c>
      <c r="F359" s="223"/>
      <c r="G359" s="224">
        <f>E359*F359</f>
        <v>0</v>
      </c>
      <c r="H359" s="225">
        <v>0</v>
      </c>
      <c r="I359" s="226">
        <f>E359*H359</f>
        <v>0</v>
      </c>
      <c r="J359" s="225"/>
      <c r="K359" s="226">
        <f>E359*J359</f>
        <v>0</v>
      </c>
      <c r="O359" s="218">
        <v>2</v>
      </c>
      <c r="AA359" s="191">
        <v>12</v>
      </c>
      <c r="AB359" s="191">
        <v>1</v>
      </c>
      <c r="AC359" s="191">
        <v>195</v>
      </c>
      <c r="AZ359" s="191">
        <v>3</v>
      </c>
      <c r="BA359" s="191">
        <f>IF(AZ359=1,G359,0)</f>
        <v>0</v>
      </c>
      <c r="BB359" s="191">
        <f>IF(AZ359=2,G359,0)</f>
        <v>0</v>
      </c>
      <c r="BC359" s="191">
        <f>IF(AZ359=3,G359,0)</f>
        <v>0</v>
      </c>
      <c r="BD359" s="191">
        <f>IF(AZ359=4,G359,0)</f>
        <v>0</v>
      </c>
      <c r="BE359" s="191">
        <f>IF(AZ359=5,G359,0)</f>
        <v>0</v>
      </c>
      <c r="CA359" s="218">
        <v>12</v>
      </c>
      <c r="CB359" s="218">
        <v>1</v>
      </c>
    </row>
    <row r="360" spans="1:80">
      <c r="A360" s="227"/>
      <c r="B360" s="231"/>
      <c r="C360" s="301" t="s">
        <v>161</v>
      </c>
      <c r="D360" s="302"/>
      <c r="E360" s="232">
        <v>1</v>
      </c>
      <c r="F360" s="233"/>
      <c r="G360" s="234"/>
      <c r="H360" s="235"/>
      <c r="I360" s="229"/>
      <c r="J360" s="236"/>
      <c r="K360" s="229"/>
      <c r="M360" s="230" t="s">
        <v>161</v>
      </c>
      <c r="O360" s="218"/>
    </row>
    <row r="361" spans="1:80">
      <c r="A361" s="219">
        <v>117</v>
      </c>
      <c r="B361" s="220" t="s">
        <v>466</v>
      </c>
      <c r="C361" s="221" t="s">
        <v>467</v>
      </c>
      <c r="D361" s="222" t="s">
        <v>89</v>
      </c>
      <c r="E361" s="223">
        <v>2</v>
      </c>
      <c r="F361" s="223"/>
      <c r="G361" s="224">
        <f>E361*F361</f>
        <v>0</v>
      </c>
      <c r="H361" s="225">
        <v>0</v>
      </c>
      <c r="I361" s="226">
        <f>E361*H361</f>
        <v>0</v>
      </c>
      <c r="J361" s="225"/>
      <c r="K361" s="226">
        <f>E361*J361</f>
        <v>0</v>
      </c>
      <c r="O361" s="218">
        <v>2</v>
      </c>
      <c r="AA361" s="191">
        <v>12</v>
      </c>
      <c r="AB361" s="191">
        <v>1</v>
      </c>
      <c r="AC361" s="191">
        <v>196</v>
      </c>
      <c r="AZ361" s="191">
        <v>3</v>
      </c>
      <c r="BA361" s="191">
        <f>IF(AZ361=1,G361,0)</f>
        <v>0</v>
      </c>
      <c r="BB361" s="191">
        <f>IF(AZ361=2,G361,0)</f>
        <v>0</v>
      </c>
      <c r="BC361" s="191">
        <f>IF(AZ361=3,G361,0)</f>
        <v>0</v>
      </c>
      <c r="BD361" s="191">
        <f>IF(AZ361=4,G361,0)</f>
        <v>0</v>
      </c>
      <c r="BE361" s="191">
        <f>IF(AZ361=5,G361,0)</f>
        <v>0</v>
      </c>
      <c r="CA361" s="218">
        <v>12</v>
      </c>
      <c r="CB361" s="218">
        <v>1</v>
      </c>
    </row>
    <row r="362" spans="1:80">
      <c r="A362" s="227"/>
      <c r="B362" s="231"/>
      <c r="C362" s="301" t="s">
        <v>238</v>
      </c>
      <c r="D362" s="302"/>
      <c r="E362" s="232">
        <v>2</v>
      </c>
      <c r="F362" s="233"/>
      <c r="G362" s="234"/>
      <c r="H362" s="235"/>
      <c r="I362" s="229"/>
      <c r="J362" s="236"/>
      <c r="K362" s="229"/>
      <c r="M362" s="230" t="s">
        <v>238</v>
      </c>
      <c r="O362" s="218"/>
    </row>
    <row r="363" spans="1:80">
      <c r="A363" s="219">
        <v>118</v>
      </c>
      <c r="B363" s="220" t="s">
        <v>468</v>
      </c>
      <c r="C363" s="221" t="s">
        <v>469</v>
      </c>
      <c r="D363" s="222" t="s">
        <v>89</v>
      </c>
      <c r="E363" s="223">
        <v>14</v>
      </c>
      <c r="F363" s="223"/>
      <c r="G363" s="224">
        <f>E363*F363</f>
        <v>0</v>
      </c>
      <c r="H363" s="225">
        <v>0</v>
      </c>
      <c r="I363" s="226">
        <f>E363*H363</f>
        <v>0</v>
      </c>
      <c r="J363" s="225"/>
      <c r="K363" s="226">
        <f>E363*J363</f>
        <v>0</v>
      </c>
      <c r="O363" s="218">
        <v>2</v>
      </c>
      <c r="AA363" s="191">
        <v>12</v>
      </c>
      <c r="AB363" s="191">
        <v>1</v>
      </c>
      <c r="AC363" s="191">
        <v>197</v>
      </c>
      <c r="AZ363" s="191">
        <v>3</v>
      </c>
      <c r="BA363" s="191">
        <f>IF(AZ363=1,G363,0)</f>
        <v>0</v>
      </c>
      <c r="BB363" s="191">
        <f>IF(AZ363=2,G363,0)</f>
        <v>0</v>
      </c>
      <c r="BC363" s="191">
        <f>IF(AZ363=3,G363,0)</f>
        <v>0</v>
      </c>
      <c r="BD363" s="191">
        <f>IF(AZ363=4,G363,0)</f>
        <v>0</v>
      </c>
      <c r="BE363" s="191">
        <f>IF(AZ363=5,G363,0)</f>
        <v>0</v>
      </c>
      <c r="CA363" s="218">
        <v>12</v>
      </c>
      <c r="CB363" s="218">
        <v>1</v>
      </c>
    </row>
    <row r="364" spans="1:80">
      <c r="A364" s="227"/>
      <c r="B364" s="231"/>
      <c r="C364" s="301" t="s">
        <v>259</v>
      </c>
      <c r="D364" s="302"/>
      <c r="E364" s="232">
        <v>14</v>
      </c>
      <c r="F364" s="233"/>
      <c r="G364" s="234"/>
      <c r="H364" s="235"/>
      <c r="I364" s="229"/>
      <c r="J364" s="236"/>
      <c r="K364" s="229"/>
      <c r="M364" s="230" t="s">
        <v>259</v>
      </c>
      <c r="O364" s="218"/>
    </row>
    <row r="365" spans="1:80">
      <c r="A365" s="219">
        <v>119</v>
      </c>
      <c r="B365" s="220" t="s">
        <v>470</v>
      </c>
      <c r="C365" s="221" t="s">
        <v>469</v>
      </c>
      <c r="D365" s="222" t="s">
        <v>89</v>
      </c>
      <c r="E365" s="223">
        <v>9</v>
      </c>
      <c r="F365" s="223"/>
      <c r="G365" s="224">
        <f>E365*F365</f>
        <v>0</v>
      </c>
      <c r="H365" s="225">
        <v>0</v>
      </c>
      <c r="I365" s="226">
        <f>E365*H365</f>
        <v>0</v>
      </c>
      <c r="J365" s="225"/>
      <c r="K365" s="226">
        <f>E365*J365</f>
        <v>0</v>
      </c>
      <c r="O365" s="218">
        <v>2</v>
      </c>
      <c r="AA365" s="191">
        <v>12</v>
      </c>
      <c r="AB365" s="191">
        <v>1</v>
      </c>
      <c r="AC365" s="191">
        <v>33</v>
      </c>
      <c r="AZ365" s="191">
        <v>3</v>
      </c>
      <c r="BA365" s="191">
        <f>IF(AZ365=1,G365,0)</f>
        <v>0</v>
      </c>
      <c r="BB365" s="191">
        <f>IF(AZ365=2,G365,0)</f>
        <v>0</v>
      </c>
      <c r="BC365" s="191">
        <f>IF(AZ365=3,G365,0)</f>
        <v>0</v>
      </c>
      <c r="BD365" s="191">
        <f>IF(AZ365=4,G365,0)</f>
        <v>0</v>
      </c>
      <c r="BE365" s="191">
        <f>IF(AZ365=5,G365,0)</f>
        <v>0</v>
      </c>
      <c r="CA365" s="218">
        <v>12</v>
      </c>
      <c r="CB365" s="218">
        <v>1</v>
      </c>
    </row>
    <row r="366" spans="1:80">
      <c r="A366" s="227"/>
      <c r="B366" s="231"/>
      <c r="C366" s="301" t="s">
        <v>256</v>
      </c>
      <c r="D366" s="302"/>
      <c r="E366" s="232">
        <v>1</v>
      </c>
      <c r="F366" s="233"/>
      <c r="G366" s="234"/>
      <c r="H366" s="235"/>
      <c r="I366" s="229"/>
      <c r="J366" s="236"/>
      <c r="K366" s="229"/>
      <c r="M366" s="230" t="s">
        <v>256</v>
      </c>
      <c r="O366" s="218"/>
    </row>
    <row r="367" spans="1:80">
      <c r="A367" s="227"/>
      <c r="B367" s="231"/>
      <c r="C367" s="301" t="s">
        <v>264</v>
      </c>
      <c r="D367" s="302"/>
      <c r="E367" s="232">
        <v>8</v>
      </c>
      <c r="F367" s="233"/>
      <c r="G367" s="234"/>
      <c r="H367" s="235"/>
      <c r="I367" s="229"/>
      <c r="J367" s="236"/>
      <c r="K367" s="229"/>
      <c r="M367" s="230" t="s">
        <v>264</v>
      </c>
      <c r="O367" s="218"/>
    </row>
    <row r="368" spans="1:80">
      <c r="A368" s="219">
        <v>120</v>
      </c>
      <c r="B368" s="220" t="s">
        <v>471</v>
      </c>
      <c r="C368" s="221" t="s">
        <v>472</v>
      </c>
      <c r="D368" s="222" t="s">
        <v>89</v>
      </c>
      <c r="E368" s="223">
        <v>15</v>
      </c>
      <c r="F368" s="223"/>
      <c r="G368" s="224">
        <f>E368*F368</f>
        <v>0</v>
      </c>
      <c r="H368" s="225">
        <v>0</v>
      </c>
      <c r="I368" s="226">
        <f>E368*H368</f>
        <v>0</v>
      </c>
      <c r="J368" s="225"/>
      <c r="K368" s="226">
        <f>E368*J368</f>
        <v>0</v>
      </c>
      <c r="O368" s="218">
        <v>2</v>
      </c>
      <c r="AA368" s="191">
        <v>12</v>
      </c>
      <c r="AB368" s="191">
        <v>1</v>
      </c>
      <c r="AC368" s="191">
        <v>34</v>
      </c>
      <c r="AZ368" s="191">
        <v>3</v>
      </c>
      <c r="BA368" s="191">
        <f>IF(AZ368=1,G368,0)</f>
        <v>0</v>
      </c>
      <c r="BB368" s="191">
        <f>IF(AZ368=2,G368,0)</f>
        <v>0</v>
      </c>
      <c r="BC368" s="191">
        <f>IF(AZ368=3,G368,0)</f>
        <v>0</v>
      </c>
      <c r="BD368" s="191">
        <f>IF(AZ368=4,G368,0)</f>
        <v>0</v>
      </c>
      <c r="BE368" s="191">
        <f>IF(AZ368=5,G368,0)</f>
        <v>0</v>
      </c>
      <c r="CA368" s="218">
        <v>12</v>
      </c>
      <c r="CB368" s="218">
        <v>1</v>
      </c>
    </row>
    <row r="369" spans="1:80">
      <c r="A369" s="227"/>
      <c r="B369" s="231"/>
      <c r="C369" s="301" t="s">
        <v>234</v>
      </c>
      <c r="D369" s="302"/>
      <c r="E369" s="232">
        <v>7</v>
      </c>
      <c r="F369" s="233"/>
      <c r="G369" s="234"/>
      <c r="H369" s="235"/>
      <c r="I369" s="229"/>
      <c r="J369" s="236"/>
      <c r="K369" s="229"/>
      <c r="M369" s="230" t="s">
        <v>234</v>
      </c>
      <c r="O369" s="218"/>
    </row>
    <row r="370" spans="1:80">
      <c r="A370" s="227"/>
      <c r="B370" s="231"/>
      <c r="C370" s="301" t="s">
        <v>235</v>
      </c>
      <c r="D370" s="302"/>
      <c r="E370" s="232">
        <v>6</v>
      </c>
      <c r="F370" s="233"/>
      <c r="G370" s="234"/>
      <c r="H370" s="235"/>
      <c r="I370" s="229"/>
      <c r="J370" s="236"/>
      <c r="K370" s="229"/>
      <c r="M370" s="230" t="s">
        <v>235</v>
      </c>
      <c r="O370" s="218"/>
    </row>
    <row r="371" spans="1:80">
      <c r="A371" s="227"/>
      <c r="B371" s="231"/>
      <c r="C371" s="301" t="s">
        <v>149</v>
      </c>
      <c r="D371" s="302"/>
      <c r="E371" s="232">
        <v>2</v>
      </c>
      <c r="F371" s="233"/>
      <c r="G371" s="234"/>
      <c r="H371" s="235"/>
      <c r="I371" s="229"/>
      <c r="J371" s="236"/>
      <c r="K371" s="229"/>
      <c r="M371" s="230" t="s">
        <v>149</v>
      </c>
      <c r="O371" s="218"/>
    </row>
    <row r="372" spans="1:80">
      <c r="A372" s="219">
        <v>121</v>
      </c>
      <c r="B372" s="220" t="s">
        <v>473</v>
      </c>
      <c r="C372" s="221" t="s">
        <v>474</v>
      </c>
      <c r="D372" s="222" t="s">
        <v>89</v>
      </c>
      <c r="E372" s="223">
        <v>6</v>
      </c>
      <c r="F372" s="223"/>
      <c r="G372" s="224">
        <f>E372*F372</f>
        <v>0</v>
      </c>
      <c r="H372" s="225">
        <v>0</v>
      </c>
      <c r="I372" s="226">
        <f>E372*H372</f>
        <v>0</v>
      </c>
      <c r="J372" s="225"/>
      <c r="K372" s="226">
        <f>E372*J372</f>
        <v>0</v>
      </c>
      <c r="O372" s="218">
        <v>2</v>
      </c>
      <c r="AA372" s="191">
        <v>12</v>
      </c>
      <c r="AB372" s="191">
        <v>1</v>
      </c>
      <c r="AC372" s="191">
        <v>200</v>
      </c>
      <c r="AZ372" s="191">
        <v>3</v>
      </c>
      <c r="BA372" s="191">
        <f>IF(AZ372=1,G372,0)</f>
        <v>0</v>
      </c>
      <c r="BB372" s="191">
        <f>IF(AZ372=2,G372,0)</f>
        <v>0</v>
      </c>
      <c r="BC372" s="191">
        <f>IF(AZ372=3,G372,0)</f>
        <v>0</v>
      </c>
      <c r="BD372" s="191">
        <f>IF(AZ372=4,G372,0)</f>
        <v>0</v>
      </c>
      <c r="BE372" s="191">
        <f>IF(AZ372=5,G372,0)</f>
        <v>0</v>
      </c>
      <c r="CA372" s="218">
        <v>12</v>
      </c>
      <c r="CB372" s="218">
        <v>1</v>
      </c>
    </row>
    <row r="373" spans="1:80">
      <c r="A373" s="227"/>
      <c r="B373" s="231"/>
      <c r="C373" s="301" t="s">
        <v>235</v>
      </c>
      <c r="D373" s="302"/>
      <c r="E373" s="232">
        <v>6</v>
      </c>
      <c r="F373" s="233"/>
      <c r="G373" s="234"/>
      <c r="H373" s="235"/>
      <c r="I373" s="229"/>
      <c r="J373" s="236"/>
      <c r="K373" s="229"/>
      <c r="M373" s="230" t="s">
        <v>235</v>
      </c>
      <c r="O373" s="218"/>
    </row>
    <row r="374" spans="1:80">
      <c r="A374" s="219">
        <v>122</v>
      </c>
      <c r="B374" s="220" t="s">
        <v>475</v>
      </c>
      <c r="C374" s="221" t="s">
        <v>476</v>
      </c>
      <c r="D374" s="222" t="s">
        <v>89</v>
      </c>
      <c r="E374" s="223">
        <v>1</v>
      </c>
      <c r="F374" s="223"/>
      <c r="G374" s="224">
        <f>E374*F374</f>
        <v>0</v>
      </c>
      <c r="H374" s="225">
        <v>0</v>
      </c>
      <c r="I374" s="226">
        <f>E374*H374</f>
        <v>0</v>
      </c>
      <c r="J374" s="225"/>
      <c r="K374" s="226">
        <f>E374*J374</f>
        <v>0</v>
      </c>
      <c r="O374" s="218">
        <v>2</v>
      </c>
      <c r="AA374" s="191">
        <v>12</v>
      </c>
      <c r="AB374" s="191">
        <v>1</v>
      </c>
      <c r="AC374" s="191">
        <v>303</v>
      </c>
      <c r="AZ374" s="191">
        <v>3</v>
      </c>
      <c r="BA374" s="191">
        <f>IF(AZ374=1,G374,0)</f>
        <v>0</v>
      </c>
      <c r="BB374" s="191">
        <f>IF(AZ374=2,G374,0)</f>
        <v>0</v>
      </c>
      <c r="BC374" s="191">
        <f>IF(AZ374=3,G374,0)</f>
        <v>0</v>
      </c>
      <c r="BD374" s="191">
        <f>IF(AZ374=4,G374,0)</f>
        <v>0</v>
      </c>
      <c r="BE374" s="191">
        <f>IF(AZ374=5,G374,0)</f>
        <v>0</v>
      </c>
      <c r="CA374" s="218">
        <v>12</v>
      </c>
      <c r="CB374" s="218">
        <v>1</v>
      </c>
    </row>
    <row r="375" spans="1:80">
      <c r="A375" s="227"/>
      <c r="B375" s="231"/>
      <c r="C375" s="301" t="s">
        <v>239</v>
      </c>
      <c r="D375" s="302"/>
      <c r="E375" s="232">
        <v>1</v>
      </c>
      <c r="F375" s="233"/>
      <c r="G375" s="234"/>
      <c r="H375" s="235"/>
      <c r="I375" s="229"/>
      <c r="J375" s="236"/>
      <c r="K375" s="229"/>
      <c r="M375" s="230" t="s">
        <v>239</v>
      </c>
      <c r="O375" s="218"/>
    </row>
    <row r="376" spans="1:80">
      <c r="A376" s="219">
        <v>123</v>
      </c>
      <c r="B376" s="220" t="s">
        <v>477</v>
      </c>
      <c r="C376" s="221" t="s">
        <v>478</v>
      </c>
      <c r="D376" s="222" t="s">
        <v>89</v>
      </c>
      <c r="E376" s="223">
        <v>42</v>
      </c>
      <c r="F376" s="223"/>
      <c r="G376" s="224">
        <f>E376*F376</f>
        <v>0</v>
      </c>
      <c r="H376" s="225">
        <v>0</v>
      </c>
      <c r="I376" s="226">
        <f>E376*H376</f>
        <v>0</v>
      </c>
      <c r="J376" s="225"/>
      <c r="K376" s="226">
        <f>E376*J376</f>
        <v>0</v>
      </c>
      <c r="O376" s="218">
        <v>2</v>
      </c>
      <c r="AA376" s="191">
        <v>12</v>
      </c>
      <c r="AB376" s="191">
        <v>1</v>
      </c>
      <c r="AC376" s="191">
        <v>52</v>
      </c>
      <c r="AZ376" s="191">
        <v>3</v>
      </c>
      <c r="BA376" s="191">
        <f>IF(AZ376=1,G376,0)</f>
        <v>0</v>
      </c>
      <c r="BB376" s="191">
        <f>IF(AZ376=2,G376,0)</f>
        <v>0</v>
      </c>
      <c r="BC376" s="191">
        <f>IF(AZ376=3,G376,0)</f>
        <v>0</v>
      </c>
      <c r="BD376" s="191">
        <f>IF(AZ376=4,G376,0)</f>
        <v>0</v>
      </c>
      <c r="BE376" s="191">
        <f>IF(AZ376=5,G376,0)</f>
        <v>0</v>
      </c>
      <c r="CA376" s="218">
        <v>12</v>
      </c>
      <c r="CB376" s="218">
        <v>1</v>
      </c>
    </row>
    <row r="377" spans="1:80">
      <c r="A377" s="227"/>
      <c r="B377" s="231"/>
      <c r="C377" s="301" t="s">
        <v>267</v>
      </c>
      <c r="D377" s="302"/>
      <c r="E377" s="232">
        <v>8</v>
      </c>
      <c r="F377" s="233"/>
      <c r="G377" s="234"/>
      <c r="H377" s="235"/>
      <c r="I377" s="229"/>
      <c r="J377" s="236"/>
      <c r="K377" s="229"/>
      <c r="M377" s="230" t="s">
        <v>267</v>
      </c>
      <c r="O377" s="218"/>
    </row>
    <row r="378" spans="1:80">
      <c r="A378" s="227"/>
      <c r="B378" s="231"/>
      <c r="C378" s="301" t="s">
        <v>189</v>
      </c>
      <c r="D378" s="302"/>
      <c r="E378" s="232">
        <v>20</v>
      </c>
      <c r="F378" s="233"/>
      <c r="G378" s="234"/>
      <c r="H378" s="235"/>
      <c r="I378" s="229"/>
      <c r="J378" s="236"/>
      <c r="K378" s="229"/>
      <c r="M378" s="230" t="s">
        <v>189</v>
      </c>
      <c r="O378" s="218"/>
    </row>
    <row r="379" spans="1:80">
      <c r="A379" s="227"/>
      <c r="B379" s="231"/>
      <c r="C379" s="301" t="s">
        <v>268</v>
      </c>
      <c r="D379" s="302"/>
      <c r="E379" s="232">
        <v>14</v>
      </c>
      <c r="F379" s="233"/>
      <c r="G379" s="234"/>
      <c r="H379" s="235"/>
      <c r="I379" s="229"/>
      <c r="J379" s="236"/>
      <c r="K379" s="229"/>
      <c r="M379" s="230" t="s">
        <v>268</v>
      </c>
      <c r="O379" s="218"/>
    </row>
    <row r="380" spans="1:80">
      <c r="A380" s="219">
        <v>124</v>
      </c>
      <c r="B380" s="220" t="s">
        <v>479</v>
      </c>
      <c r="C380" s="221" t="s">
        <v>480</v>
      </c>
      <c r="D380" s="222" t="s">
        <v>455</v>
      </c>
      <c r="E380" s="223">
        <v>35</v>
      </c>
      <c r="F380" s="223"/>
      <c r="G380" s="224">
        <f>E380*F380</f>
        <v>0</v>
      </c>
      <c r="H380" s="225">
        <v>0</v>
      </c>
      <c r="I380" s="226">
        <f>E380*H380</f>
        <v>0</v>
      </c>
      <c r="J380" s="225"/>
      <c r="K380" s="226">
        <f>E380*J380</f>
        <v>0</v>
      </c>
      <c r="O380" s="218">
        <v>2</v>
      </c>
      <c r="AA380" s="191">
        <v>12</v>
      </c>
      <c r="AB380" s="191">
        <v>1</v>
      </c>
      <c r="AC380" s="191">
        <v>202</v>
      </c>
      <c r="AZ380" s="191">
        <v>3</v>
      </c>
      <c r="BA380" s="191">
        <f>IF(AZ380=1,G380,0)</f>
        <v>0</v>
      </c>
      <c r="BB380" s="191">
        <f>IF(AZ380=2,G380,0)</f>
        <v>0</v>
      </c>
      <c r="BC380" s="191">
        <f>IF(AZ380=3,G380,0)</f>
        <v>0</v>
      </c>
      <c r="BD380" s="191">
        <f>IF(AZ380=4,G380,0)</f>
        <v>0</v>
      </c>
      <c r="BE380" s="191">
        <f>IF(AZ380=5,G380,0)</f>
        <v>0</v>
      </c>
      <c r="CA380" s="218">
        <v>12</v>
      </c>
      <c r="CB380" s="218">
        <v>1</v>
      </c>
    </row>
    <row r="381" spans="1:80">
      <c r="A381" s="227"/>
      <c r="B381" s="231"/>
      <c r="C381" s="301" t="s">
        <v>209</v>
      </c>
      <c r="D381" s="302"/>
      <c r="E381" s="232">
        <v>25</v>
      </c>
      <c r="F381" s="233"/>
      <c r="G381" s="234"/>
      <c r="H381" s="235"/>
      <c r="I381" s="229"/>
      <c r="J381" s="236"/>
      <c r="K381" s="229"/>
      <c r="M381" s="230" t="s">
        <v>209</v>
      </c>
      <c r="O381" s="218"/>
    </row>
    <row r="382" spans="1:80">
      <c r="A382" s="227"/>
      <c r="B382" s="231"/>
      <c r="C382" s="301" t="s">
        <v>202</v>
      </c>
      <c r="D382" s="302"/>
      <c r="E382" s="232">
        <v>10</v>
      </c>
      <c r="F382" s="233"/>
      <c r="G382" s="234"/>
      <c r="H382" s="235"/>
      <c r="I382" s="229"/>
      <c r="J382" s="236"/>
      <c r="K382" s="229"/>
      <c r="M382" s="230" t="s">
        <v>202</v>
      </c>
      <c r="O382" s="218"/>
    </row>
    <row r="383" spans="1:80">
      <c r="A383" s="219">
        <v>125</v>
      </c>
      <c r="B383" s="220" t="s">
        <v>481</v>
      </c>
      <c r="C383" s="221" t="s">
        <v>482</v>
      </c>
      <c r="D383" s="222" t="s">
        <v>455</v>
      </c>
      <c r="E383" s="223">
        <v>25</v>
      </c>
      <c r="F383" s="223"/>
      <c r="G383" s="224">
        <f>E383*F383</f>
        <v>0</v>
      </c>
      <c r="H383" s="225">
        <v>0</v>
      </c>
      <c r="I383" s="226">
        <f>E383*H383</f>
        <v>0</v>
      </c>
      <c r="J383" s="225"/>
      <c r="K383" s="226">
        <f>E383*J383</f>
        <v>0</v>
      </c>
      <c r="O383" s="218">
        <v>2</v>
      </c>
      <c r="AA383" s="191">
        <v>12</v>
      </c>
      <c r="AB383" s="191">
        <v>1</v>
      </c>
      <c r="AC383" s="191">
        <v>53</v>
      </c>
      <c r="AZ383" s="191">
        <v>3</v>
      </c>
      <c r="BA383" s="191">
        <f>IF(AZ383=1,G383,0)</f>
        <v>0</v>
      </c>
      <c r="BB383" s="191">
        <f>IF(AZ383=2,G383,0)</f>
        <v>0</v>
      </c>
      <c r="BC383" s="191">
        <f>IF(AZ383=3,G383,0)</f>
        <v>0</v>
      </c>
      <c r="BD383" s="191">
        <f>IF(AZ383=4,G383,0)</f>
        <v>0</v>
      </c>
      <c r="BE383" s="191">
        <f>IF(AZ383=5,G383,0)</f>
        <v>0</v>
      </c>
      <c r="CA383" s="218">
        <v>12</v>
      </c>
      <c r="CB383" s="218">
        <v>1</v>
      </c>
    </row>
    <row r="384" spans="1:80">
      <c r="A384" s="227"/>
      <c r="B384" s="231"/>
      <c r="C384" s="301" t="s">
        <v>293</v>
      </c>
      <c r="D384" s="302"/>
      <c r="E384" s="232">
        <v>4</v>
      </c>
      <c r="F384" s="233"/>
      <c r="G384" s="234"/>
      <c r="H384" s="235"/>
      <c r="I384" s="229"/>
      <c r="J384" s="236"/>
      <c r="K384" s="229"/>
      <c r="M384" s="230" t="s">
        <v>293</v>
      </c>
      <c r="O384" s="218"/>
    </row>
    <row r="385" spans="1:80">
      <c r="A385" s="227"/>
      <c r="B385" s="231"/>
      <c r="C385" s="301" t="s">
        <v>217</v>
      </c>
      <c r="D385" s="302"/>
      <c r="E385" s="232">
        <v>15</v>
      </c>
      <c r="F385" s="233"/>
      <c r="G385" s="234"/>
      <c r="H385" s="235"/>
      <c r="I385" s="229"/>
      <c r="J385" s="236"/>
      <c r="K385" s="229"/>
      <c r="M385" s="230" t="s">
        <v>217</v>
      </c>
      <c r="O385" s="218"/>
    </row>
    <row r="386" spans="1:80">
      <c r="A386" s="227"/>
      <c r="B386" s="231"/>
      <c r="C386" s="301" t="s">
        <v>154</v>
      </c>
      <c r="D386" s="302"/>
      <c r="E386" s="232">
        <v>6</v>
      </c>
      <c r="F386" s="233"/>
      <c r="G386" s="234"/>
      <c r="H386" s="235"/>
      <c r="I386" s="229"/>
      <c r="J386" s="236"/>
      <c r="K386" s="229"/>
      <c r="M386" s="230" t="s">
        <v>154</v>
      </c>
      <c r="O386" s="218"/>
    </row>
    <row r="387" spans="1:80">
      <c r="A387" s="219">
        <v>126</v>
      </c>
      <c r="B387" s="220" t="s">
        <v>483</v>
      </c>
      <c r="C387" s="221" t="s">
        <v>484</v>
      </c>
      <c r="D387" s="222" t="s">
        <v>485</v>
      </c>
      <c r="E387" s="223">
        <v>25</v>
      </c>
      <c r="F387" s="223"/>
      <c r="G387" s="224">
        <f>E387*F387</f>
        <v>0</v>
      </c>
      <c r="H387" s="225">
        <v>0</v>
      </c>
      <c r="I387" s="226">
        <f>E387*H387</f>
        <v>0</v>
      </c>
      <c r="J387" s="225"/>
      <c r="K387" s="226">
        <f>E387*J387</f>
        <v>0</v>
      </c>
      <c r="O387" s="218">
        <v>2</v>
      </c>
      <c r="AA387" s="191">
        <v>12</v>
      </c>
      <c r="AB387" s="191">
        <v>1</v>
      </c>
      <c r="AC387" s="191">
        <v>54</v>
      </c>
      <c r="AZ387" s="191">
        <v>3</v>
      </c>
      <c r="BA387" s="191">
        <f>IF(AZ387=1,G387,0)</f>
        <v>0</v>
      </c>
      <c r="BB387" s="191">
        <f>IF(AZ387=2,G387,0)</f>
        <v>0</v>
      </c>
      <c r="BC387" s="191">
        <f>IF(AZ387=3,G387,0)</f>
        <v>0</v>
      </c>
      <c r="BD387" s="191">
        <f>IF(AZ387=4,G387,0)</f>
        <v>0</v>
      </c>
      <c r="BE387" s="191">
        <f>IF(AZ387=5,G387,0)</f>
        <v>0</v>
      </c>
      <c r="CA387" s="218">
        <v>12</v>
      </c>
      <c r="CB387" s="218">
        <v>1</v>
      </c>
    </row>
    <row r="388" spans="1:80">
      <c r="A388" s="227"/>
      <c r="B388" s="231"/>
      <c r="C388" s="301" t="s">
        <v>293</v>
      </c>
      <c r="D388" s="302"/>
      <c r="E388" s="232">
        <v>4</v>
      </c>
      <c r="F388" s="233"/>
      <c r="G388" s="234"/>
      <c r="H388" s="235"/>
      <c r="I388" s="229"/>
      <c r="J388" s="236"/>
      <c r="K388" s="229"/>
      <c r="M388" s="230" t="s">
        <v>293</v>
      </c>
      <c r="O388" s="218"/>
    </row>
    <row r="389" spans="1:80">
      <c r="A389" s="227"/>
      <c r="B389" s="231"/>
      <c r="C389" s="301" t="s">
        <v>217</v>
      </c>
      <c r="D389" s="302"/>
      <c r="E389" s="232">
        <v>15</v>
      </c>
      <c r="F389" s="233"/>
      <c r="G389" s="234"/>
      <c r="H389" s="235"/>
      <c r="I389" s="229"/>
      <c r="J389" s="236"/>
      <c r="K389" s="229"/>
      <c r="M389" s="230" t="s">
        <v>217</v>
      </c>
      <c r="O389" s="218"/>
    </row>
    <row r="390" spans="1:80">
      <c r="A390" s="227"/>
      <c r="B390" s="231"/>
      <c r="C390" s="301" t="s">
        <v>154</v>
      </c>
      <c r="D390" s="302"/>
      <c r="E390" s="232">
        <v>6</v>
      </c>
      <c r="F390" s="233"/>
      <c r="G390" s="234"/>
      <c r="H390" s="235"/>
      <c r="I390" s="229"/>
      <c r="J390" s="236"/>
      <c r="K390" s="229"/>
      <c r="M390" s="230" t="s">
        <v>154</v>
      </c>
      <c r="O390" s="218"/>
    </row>
    <row r="391" spans="1:80">
      <c r="A391" s="219">
        <v>127</v>
      </c>
      <c r="B391" s="220" t="s">
        <v>486</v>
      </c>
      <c r="C391" s="221" t="s">
        <v>487</v>
      </c>
      <c r="D391" s="222" t="s">
        <v>488</v>
      </c>
      <c r="E391" s="223">
        <v>9</v>
      </c>
      <c r="F391" s="223"/>
      <c r="G391" s="224">
        <f>E391*F391</f>
        <v>0</v>
      </c>
      <c r="H391" s="225">
        <v>0</v>
      </c>
      <c r="I391" s="226">
        <f>E391*H391</f>
        <v>0</v>
      </c>
      <c r="J391" s="225"/>
      <c r="K391" s="226">
        <f>E391*J391</f>
        <v>0</v>
      </c>
      <c r="O391" s="218">
        <v>2</v>
      </c>
      <c r="AA391" s="191">
        <v>12</v>
      </c>
      <c r="AB391" s="191">
        <v>1</v>
      </c>
      <c r="AC391" s="191">
        <v>205</v>
      </c>
      <c r="AZ391" s="191">
        <v>3</v>
      </c>
      <c r="BA391" s="191">
        <f>IF(AZ391=1,G391,0)</f>
        <v>0</v>
      </c>
      <c r="BB391" s="191">
        <f>IF(AZ391=2,G391,0)</f>
        <v>0</v>
      </c>
      <c r="BC391" s="191">
        <f>IF(AZ391=3,G391,0)</f>
        <v>0</v>
      </c>
      <c r="BD391" s="191">
        <f>IF(AZ391=4,G391,0)</f>
        <v>0</v>
      </c>
      <c r="BE391" s="191">
        <f>IF(AZ391=5,G391,0)</f>
        <v>0</v>
      </c>
      <c r="CA391" s="218">
        <v>12</v>
      </c>
      <c r="CB391" s="218">
        <v>1</v>
      </c>
    </row>
    <row r="392" spans="1:80">
      <c r="A392" s="227"/>
      <c r="B392" s="231"/>
      <c r="C392" s="301" t="s">
        <v>214</v>
      </c>
      <c r="D392" s="302"/>
      <c r="E392" s="232">
        <v>7</v>
      </c>
      <c r="F392" s="233"/>
      <c r="G392" s="234"/>
      <c r="H392" s="235"/>
      <c r="I392" s="229"/>
      <c r="J392" s="236"/>
      <c r="K392" s="229"/>
      <c r="M392" s="230" t="s">
        <v>214</v>
      </c>
      <c r="O392" s="218"/>
    </row>
    <row r="393" spans="1:80">
      <c r="A393" s="227"/>
      <c r="B393" s="231"/>
      <c r="C393" s="301" t="s">
        <v>149</v>
      </c>
      <c r="D393" s="302"/>
      <c r="E393" s="232">
        <v>2</v>
      </c>
      <c r="F393" s="233"/>
      <c r="G393" s="234"/>
      <c r="H393" s="235"/>
      <c r="I393" s="229"/>
      <c r="J393" s="236"/>
      <c r="K393" s="229"/>
      <c r="M393" s="230" t="s">
        <v>149</v>
      </c>
      <c r="O393" s="218"/>
    </row>
    <row r="394" spans="1:80">
      <c r="A394" s="219">
        <v>128</v>
      </c>
      <c r="B394" s="220" t="s">
        <v>489</v>
      </c>
      <c r="C394" s="221" t="s">
        <v>490</v>
      </c>
      <c r="D394" s="222" t="s">
        <v>485</v>
      </c>
      <c r="E394" s="223">
        <v>9</v>
      </c>
      <c r="F394" s="223"/>
      <c r="G394" s="224">
        <f>E394*F394</f>
        <v>0</v>
      </c>
      <c r="H394" s="225">
        <v>0</v>
      </c>
      <c r="I394" s="226">
        <f>E394*H394</f>
        <v>0</v>
      </c>
      <c r="J394" s="225"/>
      <c r="K394" s="226">
        <f>E394*J394</f>
        <v>0</v>
      </c>
      <c r="O394" s="218">
        <v>2</v>
      </c>
      <c r="AA394" s="191">
        <v>12</v>
      </c>
      <c r="AB394" s="191">
        <v>1</v>
      </c>
      <c r="AC394" s="191">
        <v>55</v>
      </c>
      <c r="AZ394" s="191">
        <v>3</v>
      </c>
      <c r="BA394" s="191">
        <f>IF(AZ394=1,G394,0)</f>
        <v>0</v>
      </c>
      <c r="BB394" s="191">
        <f>IF(AZ394=2,G394,0)</f>
        <v>0</v>
      </c>
      <c r="BC394" s="191">
        <f>IF(AZ394=3,G394,0)</f>
        <v>0</v>
      </c>
      <c r="BD394" s="191">
        <f>IF(AZ394=4,G394,0)</f>
        <v>0</v>
      </c>
      <c r="BE394" s="191">
        <f>IF(AZ394=5,G394,0)</f>
        <v>0</v>
      </c>
      <c r="CA394" s="218">
        <v>12</v>
      </c>
      <c r="CB394" s="218">
        <v>1</v>
      </c>
    </row>
    <row r="395" spans="1:80">
      <c r="A395" s="227"/>
      <c r="B395" s="231"/>
      <c r="C395" s="301" t="s">
        <v>256</v>
      </c>
      <c r="D395" s="302"/>
      <c r="E395" s="232">
        <v>1</v>
      </c>
      <c r="F395" s="233"/>
      <c r="G395" s="234"/>
      <c r="H395" s="235"/>
      <c r="I395" s="229"/>
      <c r="J395" s="236"/>
      <c r="K395" s="229"/>
      <c r="M395" s="230" t="s">
        <v>256</v>
      </c>
      <c r="O395" s="218"/>
    </row>
    <row r="396" spans="1:80">
      <c r="A396" s="227"/>
      <c r="B396" s="231"/>
      <c r="C396" s="301" t="s">
        <v>250</v>
      </c>
      <c r="D396" s="302"/>
      <c r="E396" s="232">
        <v>4</v>
      </c>
      <c r="F396" s="233"/>
      <c r="G396" s="234"/>
      <c r="H396" s="235"/>
      <c r="I396" s="229"/>
      <c r="J396" s="236"/>
      <c r="K396" s="229"/>
      <c r="M396" s="230" t="s">
        <v>250</v>
      </c>
      <c r="O396" s="218"/>
    </row>
    <row r="397" spans="1:80">
      <c r="A397" s="227"/>
      <c r="B397" s="231"/>
      <c r="C397" s="301" t="s">
        <v>174</v>
      </c>
      <c r="D397" s="302"/>
      <c r="E397" s="232">
        <v>4</v>
      </c>
      <c r="F397" s="233"/>
      <c r="G397" s="234"/>
      <c r="H397" s="235"/>
      <c r="I397" s="229"/>
      <c r="J397" s="236"/>
      <c r="K397" s="229"/>
      <c r="M397" s="230" t="s">
        <v>174</v>
      </c>
      <c r="O397" s="218"/>
    </row>
    <row r="398" spans="1:80">
      <c r="A398" s="219">
        <v>129</v>
      </c>
      <c r="B398" s="220" t="s">
        <v>491</v>
      </c>
      <c r="C398" s="221" t="s">
        <v>492</v>
      </c>
      <c r="D398" s="222" t="s">
        <v>89</v>
      </c>
      <c r="E398" s="223">
        <v>6</v>
      </c>
      <c r="F398" s="223"/>
      <c r="G398" s="224">
        <f>E398*F398</f>
        <v>0</v>
      </c>
      <c r="H398" s="225">
        <v>0</v>
      </c>
      <c r="I398" s="226">
        <f>E398*H398</f>
        <v>0</v>
      </c>
      <c r="J398" s="225"/>
      <c r="K398" s="226">
        <f>E398*J398</f>
        <v>0</v>
      </c>
      <c r="O398" s="218">
        <v>2</v>
      </c>
      <c r="AA398" s="191">
        <v>12</v>
      </c>
      <c r="AB398" s="191">
        <v>1</v>
      </c>
      <c r="AC398" s="191">
        <v>207</v>
      </c>
      <c r="AZ398" s="191">
        <v>3</v>
      </c>
      <c r="BA398" s="191">
        <f>IF(AZ398=1,G398,0)</f>
        <v>0</v>
      </c>
      <c r="BB398" s="191">
        <f>IF(AZ398=2,G398,0)</f>
        <v>0</v>
      </c>
      <c r="BC398" s="191">
        <f>IF(AZ398=3,G398,0)</f>
        <v>0</v>
      </c>
      <c r="BD398" s="191">
        <f>IF(AZ398=4,G398,0)</f>
        <v>0</v>
      </c>
      <c r="BE398" s="191">
        <f>IF(AZ398=5,G398,0)</f>
        <v>0</v>
      </c>
      <c r="CA398" s="218">
        <v>12</v>
      </c>
      <c r="CB398" s="218">
        <v>1</v>
      </c>
    </row>
    <row r="399" spans="1:80">
      <c r="A399" s="227"/>
      <c r="B399" s="231"/>
      <c r="C399" s="301" t="s">
        <v>173</v>
      </c>
      <c r="D399" s="302"/>
      <c r="E399" s="232">
        <v>3</v>
      </c>
      <c r="F399" s="233"/>
      <c r="G399" s="234"/>
      <c r="H399" s="235"/>
      <c r="I399" s="229"/>
      <c r="J399" s="236"/>
      <c r="K399" s="229"/>
      <c r="M399" s="230" t="s">
        <v>173</v>
      </c>
      <c r="O399" s="218"/>
    </row>
    <row r="400" spans="1:80">
      <c r="A400" s="227"/>
      <c r="B400" s="231"/>
      <c r="C400" s="301" t="s">
        <v>261</v>
      </c>
      <c r="D400" s="302"/>
      <c r="E400" s="232">
        <v>3</v>
      </c>
      <c r="F400" s="233"/>
      <c r="G400" s="234"/>
      <c r="H400" s="235"/>
      <c r="I400" s="229"/>
      <c r="J400" s="236"/>
      <c r="K400" s="229"/>
      <c r="M400" s="230" t="s">
        <v>261</v>
      </c>
      <c r="O400" s="218"/>
    </row>
    <row r="401" spans="1:80">
      <c r="A401" s="219">
        <v>130</v>
      </c>
      <c r="B401" s="220" t="s">
        <v>493</v>
      </c>
      <c r="C401" s="221" t="s">
        <v>494</v>
      </c>
      <c r="D401" s="222" t="s">
        <v>89</v>
      </c>
      <c r="E401" s="223">
        <v>35</v>
      </c>
      <c r="F401" s="223"/>
      <c r="G401" s="224">
        <f>E401*F401</f>
        <v>0</v>
      </c>
      <c r="H401" s="225">
        <v>0</v>
      </c>
      <c r="I401" s="226">
        <f>E401*H401</f>
        <v>0</v>
      </c>
      <c r="J401" s="225"/>
      <c r="K401" s="226">
        <f>E401*J401</f>
        <v>0</v>
      </c>
      <c r="O401" s="218">
        <v>2</v>
      </c>
      <c r="AA401" s="191">
        <v>12</v>
      </c>
      <c r="AB401" s="191">
        <v>1</v>
      </c>
      <c r="AC401" s="191">
        <v>208</v>
      </c>
      <c r="AZ401" s="191">
        <v>3</v>
      </c>
      <c r="BA401" s="191">
        <f>IF(AZ401=1,G401,0)</f>
        <v>0</v>
      </c>
      <c r="BB401" s="191">
        <f>IF(AZ401=2,G401,0)</f>
        <v>0</v>
      </c>
      <c r="BC401" s="191">
        <f>IF(AZ401=3,G401,0)</f>
        <v>0</v>
      </c>
      <c r="BD401" s="191">
        <f>IF(AZ401=4,G401,0)</f>
        <v>0</v>
      </c>
      <c r="BE401" s="191">
        <f>IF(AZ401=5,G401,0)</f>
        <v>0</v>
      </c>
      <c r="CA401" s="218">
        <v>12</v>
      </c>
      <c r="CB401" s="218">
        <v>1</v>
      </c>
    </row>
    <row r="402" spans="1:80">
      <c r="A402" s="227"/>
      <c r="B402" s="231"/>
      <c r="C402" s="301" t="s">
        <v>366</v>
      </c>
      <c r="D402" s="302"/>
      <c r="E402" s="232">
        <v>35</v>
      </c>
      <c r="F402" s="233"/>
      <c r="G402" s="234"/>
      <c r="H402" s="235"/>
      <c r="I402" s="229"/>
      <c r="J402" s="236"/>
      <c r="K402" s="229"/>
      <c r="M402" s="230" t="s">
        <v>366</v>
      </c>
      <c r="O402" s="218"/>
    </row>
    <row r="403" spans="1:80">
      <c r="A403" s="219">
        <v>131</v>
      </c>
      <c r="B403" s="220" t="s">
        <v>495</v>
      </c>
      <c r="C403" s="221" t="s">
        <v>496</v>
      </c>
      <c r="D403" s="222" t="s">
        <v>89</v>
      </c>
      <c r="E403" s="223">
        <v>59</v>
      </c>
      <c r="F403" s="223"/>
      <c r="G403" s="224">
        <f>E403*F403</f>
        <v>0</v>
      </c>
      <c r="H403" s="225">
        <v>0</v>
      </c>
      <c r="I403" s="226">
        <f>E403*H403</f>
        <v>0</v>
      </c>
      <c r="J403" s="225"/>
      <c r="K403" s="226">
        <f>E403*J403</f>
        <v>0</v>
      </c>
      <c r="O403" s="218">
        <v>2</v>
      </c>
      <c r="AA403" s="191">
        <v>12</v>
      </c>
      <c r="AB403" s="191">
        <v>1</v>
      </c>
      <c r="AC403" s="191">
        <v>35</v>
      </c>
      <c r="AZ403" s="191">
        <v>3</v>
      </c>
      <c r="BA403" s="191">
        <f>IF(AZ403=1,G403,0)</f>
        <v>0</v>
      </c>
      <c r="BB403" s="191">
        <f>IF(AZ403=2,G403,0)</f>
        <v>0</v>
      </c>
      <c r="BC403" s="191">
        <f>IF(AZ403=3,G403,0)</f>
        <v>0</v>
      </c>
      <c r="BD403" s="191">
        <f>IF(AZ403=4,G403,0)</f>
        <v>0</v>
      </c>
      <c r="BE403" s="191">
        <f>IF(AZ403=5,G403,0)</f>
        <v>0</v>
      </c>
      <c r="CA403" s="218">
        <v>12</v>
      </c>
      <c r="CB403" s="218">
        <v>1</v>
      </c>
    </row>
    <row r="404" spans="1:80">
      <c r="A404" s="227"/>
      <c r="B404" s="231"/>
      <c r="C404" s="301" t="s">
        <v>371</v>
      </c>
      <c r="D404" s="302"/>
      <c r="E404" s="232">
        <v>10</v>
      </c>
      <c r="F404" s="233"/>
      <c r="G404" s="234"/>
      <c r="H404" s="235"/>
      <c r="I404" s="229"/>
      <c r="J404" s="236"/>
      <c r="K404" s="229"/>
      <c r="M404" s="230" t="s">
        <v>371</v>
      </c>
      <c r="O404" s="218"/>
    </row>
    <row r="405" spans="1:80">
      <c r="A405" s="227"/>
      <c r="B405" s="231"/>
      <c r="C405" s="301" t="s">
        <v>366</v>
      </c>
      <c r="D405" s="302"/>
      <c r="E405" s="232">
        <v>35</v>
      </c>
      <c r="F405" s="233"/>
      <c r="G405" s="234"/>
      <c r="H405" s="235"/>
      <c r="I405" s="229"/>
      <c r="J405" s="236"/>
      <c r="K405" s="229"/>
      <c r="M405" s="230" t="s">
        <v>366</v>
      </c>
      <c r="O405" s="218"/>
    </row>
    <row r="406" spans="1:80">
      <c r="A406" s="227"/>
      <c r="B406" s="231"/>
      <c r="C406" s="301" t="s">
        <v>268</v>
      </c>
      <c r="D406" s="302"/>
      <c r="E406" s="232">
        <v>14</v>
      </c>
      <c r="F406" s="233"/>
      <c r="G406" s="234"/>
      <c r="H406" s="235"/>
      <c r="I406" s="229"/>
      <c r="J406" s="236"/>
      <c r="K406" s="229"/>
      <c r="M406" s="230" t="s">
        <v>268</v>
      </c>
      <c r="O406" s="218"/>
    </row>
    <row r="407" spans="1:80">
      <c r="A407" s="219">
        <v>132</v>
      </c>
      <c r="B407" s="220" t="s">
        <v>497</v>
      </c>
      <c r="C407" s="221" t="s">
        <v>498</v>
      </c>
      <c r="D407" s="222" t="s">
        <v>177</v>
      </c>
      <c r="E407" s="223">
        <v>120</v>
      </c>
      <c r="F407" s="223"/>
      <c r="G407" s="224">
        <f>E407*F407</f>
        <v>0</v>
      </c>
      <c r="H407" s="225">
        <v>0</v>
      </c>
      <c r="I407" s="226">
        <f>E407*H407</f>
        <v>0</v>
      </c>
      <c r="J407" s="225"/>
      <c r="K407" s="226">
        <f>E407*J407</f>
        <v>0</v>
      </c>
      <c r="O407" s="218">
        <v>2</v>
      </c>
      <c r="AA407" s="191">
        <v>12</v>
      </c>
      <c r="AB407" s="191">
        <v>1</v>
      </c>
      <c r="AC407" s="191">
        <v>36</v>
      </c>
      <c r="AZ407" s="191">
        <v>3</v>
      </c>
      <c r="BA407" s="191">
        <f>IF(AZ407=1,G407,0)</f>
        <v>0</v>
      </c>
      <c r="BB407" s="191">
        <f>IF(AZ407=2,G407,0)</f>
        <v>0</v>
      </c>
      <c r="BC407" s="191">
        <f>IF(AZ407=3,G407,0)</f>
        <v>0</v>
      </c>
      <c r="BD407" s="191">
        <f>IF(AZ407=4,G407,0)</f>
        <v>0</v>
      </c>
      <c r="BE407" s="191">
        <f>IF(AZ407=5,G407,0)</f>
        <v>0</v>
      </c>
      <c r="CA407" s="218">
        <v>12</v>
      </c>
      <c r="CB407" s="218">
        <v>1</v>
      </c>
    </row>
    <row r="408" spans="1:80">
      <c r="A408" s="227"/>
      <c r="B408" s="231"/>
      <c r="C408" s="301" t="s">
        <v>348</v>
      </c>
      <c r="D408" s="302"/>
      <c r="E408" s="232">
        <v>30</v>
      </c>
      <c r="F408" s="233"/>
      <c r="G408" s="234"/>
      <c r="H408" s="235"/>
      <c r="I408" s="229"/>
      <c r="J408" s="236"/>
      <c r="K408" s="229"/>
      <c r="M408" s="230" t="s">
        <v>348</v>
      </c>
      <c r="O408" s="218"/>
    </row>
    <row r="409" spans="1:80">
      <c r="A409" s="227"/>
      <c r="B409" s="231"/>
      <c r="C409" s="301" t="s">
        <v>349</v>
      </c>
      <c r="D409" s="302"/>
      <c r="E409" s="232">
        <v>45</v>
      </c>
      <c r="F409" s="233"/>
      <c r="G409" s="234"/>
      <c r="H409" s="235"/>
      <c r="I409" s="229"/>
      <c r="J409" s="236"/>
      <c r="K409" s="229"/>
      <c r="M409" s="230" t="s">
        <v>349</v>
      </c>
      <c r="O409" s="218"/>
    </row>
    <row r="410" spans="1:80">
      <c r="A410" s="227"/>
      <c r="B410" s="231"/>
      <c r="C410" s="301" t="s">
        <v>350</v>
      </c>
      <c r="D410" s="302"/>
      <c r="E410" s="232">
        <v>45</v>
      </c>
      <c r="F410" s="233"/>
      <c r="G410" s="234"/>
      <c r="H410" s="235"/>
      <c r="I410" s="229"/>
      <c r="J410" s="236"/>
      <c r="K410" s="229"/>
      <c r="M410" s="230" t="s">
        <v>350</v>
      </c>
      <c r="O410" s="218"/>
    </row>
    <row r="411" spans="1:80">
      <c r="A411" s="219">
        <v>133</v>
      </c>
      <c r="B411" s="220" t="s">
        <v>499</v>
      </c>
      <c r="C411" s="221" t="s">
        <v>500</v>
      </c>
      <c r="D411" s="222" t="s">
        <v>177</v>
      </c>
      <c r="E411" s="223">
        <v>181</v>
      </c>
      <c r="F411" s="223"/>
      <c r="G411" s="224">
        <f>E411*F411</f>
        <v>0</v>
      </c>
      <c r="H411" s="225">
        <v>0</v>
      </c>
      <c r="I411" s="226">
        <f>E411*H411</f>
        <v>0</v>
      </c>
      <c r="J411" s="225"/>
      <c r="K411" s="226">
        <f>E411*J411</f>
        <v>0</v>
      </c>
      <c r="O411" s="218">
        <v>2</v>
      </c>
      <c r="AA411" s="191">
        <v>12</v>
      </c>
      <c r="AB411" s="191">
        <v>1</v>
      </c>
      <c r="AC411" s="191">
        <v>37</v>
      </c>
      <c r="AZ411" s="191">
        <v>3</v>
      </c>
      <c r="BA411" s="191">
        <f>IF(AZ411=1,G411,0)</f>
        <v>0</v>
      </c>
      <c r="BB411" s="191">
        <f>IF(AZ411=2,G411,0)</f>
        <v>0</v>
      </c>
      <c r="BC411" s="191">
        <f>IF(AZ411=3,G411,0)</f>
        <v>0</v>
      </c>
      <c r="BD411" s="191">
        <f>IF(AZ411=4,G411,0)</f>
        <v>0</v>
      </c>
      <c r="BE411" s="191">
        <f>IF(AZ411=5,G411,0)</f>
        <v>0</v>
      </c>
      <c r="CA411" s="218">
        <v>12</v>
      </c>
      <c r="CB411" s="218">
        <v>1</v>
      </c>
    </row>
    <row r="412" spans="1:80">
      <c r="A412" s="227"/>
      <c r="B412" s="231"/>
      <c r="C412" s="301" t="s">
        <v>353</v>
      </c>
      <c r="D412" s="302"/>
      <c r="E412" s="232">
        <v>15</v>
      </c>
      <c r="F412" s="233"/>
      <c r="G412" s="234"/>
      <c r="H412" s="235"/>
      <c r="I412" s="229"/>
      <c r="J412" s="236"/>
      <c r="K412" s="229"/>
      <c r="M412" s="230" t="s">
        <v>353</v>
      </c>
      <c r="O412" s="218"/>
    </row>
    <row r="413" spans="1:80">
      <c r="A413" s="227"/>
      <c r="B413" s="231"/>
      <c r="C413" s="301" t="s">
        <v>354</v>
      </c>
      <c r="D413" s="302"/>
      <c r="E413" s="232">
        <v>100</v>
      </c>
      <c r="F413" s="233"/>
      <c r="G413" s="234"/>
      <c r="H413" s="235"/>
      <c r="I413" s="229"/>
      <c r="J413" s="236"/>
      <c r="K413" s="229"/>
      <c r="M413" s="230" t="s">
        <v>354</v>
      </c>
      <c r="O413" s="218"/>
    </row>
    <row r="414" spans="1:80">
      <c r="A414" s="227"/>
      <c r="B414" s="231"/>
      <c r="C414" s="301" t="s">
        <v>355</v>
      </c>
      <c r="D414" s="302"/>
      <c r="E414" s="232">
        <v>66</v>
      </c>
      <c r="F414" s="233"/>
      <c r="G414" s="234"/>
      <c r="H414" s="235"/>
      <c r="I414" s="229"/>
      <c r="J414" s="236"/>
      <c r="K414" s="229"/>
      <c r="M414" s="230" t="s">
        <v>355</v>
      </c>
      <c r="O414" s="218"/>
    </row>
    <row r="415" spans="1:80">
      <c r="A415" s="219">
        <v>134</v>
      </c>
      <c r="B415" s="220" t="s">
        <v>501</v>
      </c>
      <c r="C415" s="221" t="s">
        <v>502</v>
      </c>
      <c r="D415" s="222" t="s">
        <v>177</v>
      </c>
      <c r="E415" s="223">
        <v>20</v>
      </c>
      <c r="F415" s="223"/>
      <c r="G415" s="224">
        <f>E415*F415</f>
        <v>0</v>
      </c>
      <c r="H415" s="225">
        <v>0</v>
      </c>
      <c r="I415" s="226">
        <f>E415*H415</f>
        <v>0</v>
      </c>
      <c r="J415" s="225"/>
      <c r="K415" s="226">
        <f>E415*J415</f>
        <v>0</v>
      </c>
      <c r="O415" s="218">
        <v>2</v>
      </c>
      <c r="AA415" s="191">
        <v>12</v>
      </c>
      <c r="AB415" s="191">
        <v>1</v>
      </c>
      <c r="AC415" s="191">
        <v>212</v>
      </c>
      <c r="AZ415" s="191">
        <v>3</v>
      </c>
      <c r="BA415" s="191">
        <f>IF(AZ415=1,G415,0)</f>
        <v>0</v>
      </c>
      <c r="BB415" s="191">
        <f>IF(AZ415=2,G415,0)</f>
        <v>0</v>
      </c>
      <c r="BC415" s="191">
        <f>IF(AZ415=3,G415,0)</f>
        <v>0</v>
      </c>
      <c r="BD415" s="191">
        <f>IF(AZ415=4,G415,0)</f>
        <v>0</v>
      </c>
      <c r="BE415" s="191">
        <f>IF(AZ415=5,G415,0)</f>
        <v>0</v>
      </c>
      <c r="CA415" s="218">
        <v>12</v>
      </c>
      <c r="CB415" s="218">
        <v>1</v>
      </c>
    </row>
    <row r="416" spans="1:80">
      <c r="A416" s="227"/>
      <c r="B416" s="231"/>
      <c r="C416" s="301" t="s">
        <v>189</v>
      </c>
      <c r="D416" s="302"/>
      <c r="E416" s="232">
        <v>20</v>
      </c>
      <c r="F416" s="233"/>
      <c r="G416" s="234"/>
      <c r="H416" s="235"/>
      <c r="I416" s="229"/>
      <c r="J416" s="236"/>
      <c r="K416" s="229"/>
      <c r="M416" s="230" t="s">
        <v>189</v>
      </c>
      <c r="O416" s="218"/>
    </row>
    <row r="417" spans="1:80">
      <c r="A417" s="219">
        <v>135</v>
      </c>
      <c r="B417" s="220" t="s">
        <v>503</v>
      </c>
      <c r="C417" s="221" t="s">
        <v>504</v>
      </c>
      <c r="D417" s="222" t="s">
        <v>177</v>
      </c>
      <c r="E417" s="223">
        <v>10</v>
      </c>
      <c r="F417" s="223"/>
      <c r="G417" s="224">
        <f>E417*F417</f>
        <v>0</v>
      </c>
      <c r="H417" s="225">
        <v>0</v>
      </c>
      <c r="I417" s="226">
        <f>E417*H417</f>
        <v>0</v>
      </c>
      <c r="J417" s="225"/>
      <c r="K417" s="226">
        <f>E417*J417</f>
        <v>0</v>
      </c>
      <c r="O417" s="218">
        <v>2</v>
      </c>
      <c r="AA417" s="191">
        <v>12</v>
      </c>
      <c r="AB417" s="191">
        <v>1</v>
      </c>
      <c r="AC417" s="191">
        <v>213</v>
      </c>
      <c r="AZ417" s="191">
        <v>3</v>
      </c>
      <c r="BA417" s="191">
        <f>IF(AZ417=1,G417,0)</f>
        <v>0</v>
      </c>
      <c r="BB417" s="191">
        <f>IF(AZ417=2,G417,0)</f>
        <v>0</v>
      </c>
      <c r="BC417" s="191">
        <f>IF(AZ417=3,G417,0)</f>
        <v>0</v>
      </c>
      <c r="BD417" s="191">
        <f>IF(AZ417=4,G417,0)</f>
        <v>0</v>
      </c>
      <c r="BE417" s="191">
        <f>IF(AZ417=5,G417,0)</f>
        <v>0</v>
      </c>
      <c r="CA417" s="218">
        <v>12</v>
      </c>
      <c r="CB417" s="218">
        <v>1</v>
      </c>
    </row>
    <row r="418" spans="1:80">
      <c r="A418" s="227"/>
      <c r="B418" s="231"/>
      <c r="C418" s="301" t="s">
        <v>148</v>
      </c>
      <c r="D418" s="302"/>
      <c r="E418" s="232">
        <v>10</v>
      </c>
      <c r="F418" s="233"/>
      <c r="G418" s="234"/>
      <c r="H418" s="235"/>
      <c r="I418" s="229"/>
      <c r="J418" s="236"/>
      <c r="K418" s="229"/>
      <c r="M418" s="230" t="s">
        <v>148</v>
      </c>
      <c r="O418" s="218"/>
    </row>
    <row r="419" spans="1:80">
      <c r="A419" s="219">
        <v>136</v>
      </c>
      <c r="B419" s="220" t="s">
        <v>505</v>
      </c>
      <c r="C419" s="221" t="s">
        <v>506</v>
      </c>
      <c r="D419" s="222" t="s">
        <v>177</v>
      </c>
      <c r="E419" s="223">
        <v>1545</v>
      </c>
      <c r="F419" s="223"/>
      <c r="G419" s="224">
        <f>E419*F419</f>
        <v>0</v>
      </c>
      <c r="H419" s="225">
        <v>0</v>
      </c>
      <c r="I419" s="226">
        <f>E419*H419</f>
        <v>0</v>
      </c>
      <c r="J419" s="225"/>
      <c r="K419" s="226">
        <f>E419*J419</f>
        <v>0</v>
      </c>
      <c r="O419" s="218">
        <v>2</v>
      </c>
      <c r="AA419" s="191">
        <v>12</v>
      </c>
      <c r="AB419" s="191">
        <v>1</v>
      </c>
      <c r="AC419" s="191">
        <v>38</v>
      </c>
      <c r="AZ419" s="191">
        <v>3</v>
      </c>
      <c r="BA419" s="191">
        <f>IF(AZ419=1,G419,0)</f>
        <v>0</v>
      </c>
      <c r="BB419" s="191">
        <f>IF(AZ419=2,G419,0)</f>
        <v>0</v>
      </c>
      <c r="BC419" s="191">
        <f>IF(AZ419=3,G419,0)</f>
        <v>0</v>
      </c>
      <c r="BD419" s="191">
        <f>IF(AZ419=4,G419,0)</f>
        <v>0</v>
      </c>
      <c r="BE419" s="191">
        <f>IF(AZ419=5,G419,0)</f>
        <v>0</v>
      </c>
      <c r="CA419" s="218">
        <v>12</v>
      </c>
      <c r="CB419" s="218">
        <v>1</v>
      </c>
    </row>
    <row r="420" spans="1:80">
      <c r="A420" s="227"/>
      <c r="B420" s="231"/>
      <c r="C420" s="301" t="s">
        <v>318</v>
      </c>
      <c r="D420" s="302"/>
      <c r="E420" s="232">
        <v>265</v>
      </c>
      <c r="F420" s="233"/>
      <c r="G420" s="234"/>
      <c r="H420" s="235"/>
      <c r="I420" s="229"/>
      <c r="J420" s="236"/>
      <c r="K420" s="229"/>
      <c r="M420" s="230" t="s">
        <v>318</v>
      </c>
      <c r="O420" s="218"/>
    </row>
    <row r="421" spans="1:80">
      <c r="A421" s="227"/>
      <c r="B421" s="231"/>
      <c r="C421" s="301" t="s">
        <v>319</v>
      </c>
      <c r="D421" s="302"/>
      <c r="E421" s="232">
        <v>980</v>
      </c>
      <c r="F421" s="233"/>
      <c r="G421" s="234"/>
      <c r="H421" s="235"/>
      <c r="I421" s="229"/>
      <c r="J421" s="236"/>
      <c r="K421" s="229"/>
      <c r="M421" s="230" t="s">
        <v>319</v>
      </c>
      <c r="O421" s="218"/>
    </row>
    <row r="422" spans="1:80">
      <c r="A422" s="227"/>
      <c r="B422" s="231"/>
      <c r="C422" s="301" t="s">
        <v>321</v>
      </c>
      <c r="D422" s="302"/>
      <c r="E422" s="232">
        <v>300</v>
      </c>
      <c r="F422" s="233"/>
      <c r="G422" s="234"/>
      <c r="H422" s="235"/>
      <c r="I422" s="229"/>
      <c r="J422" s="236"/>
      <c r="K422" s="229"/>
      <c r="M422" s="230" t="s">
        <v>321</v>
      </c>
      <c r="O422" s="218"/>
    </row>
    <row r="423" spans="1:80">
      <c r="A423" s="219">
        <v>137</v>
      </c>
      <c r="B423" s="220" t="s">
        <v>507</v>
      </c>
      <c r="C423" s="221" t="s">
        <v>508</v>
      </c>
      <c r="D423" s="222" t="s">
        <v>177</v>
      </c>
      <c r="E423" s="223">
        <v>2020</v>
      </c>
      <c r="F423" s="223"/>
      <c r="G423" s="224">
        <f>E423*F423</f>
        <v>0</v>
      </c>
      <c r="H423" s="225">
        <v>0</v>
      </c>
      <c r="I423" s="226">
        <f>E423*H423</f>
        <v>0</v>
      </c>
      <c r="J423" s="225"/>
      <c r="K423" s="226">
        <f>E423*J423</f>
        <v>0</v>
      </c>
      <c r="O423" s="218">
        <v>2</v>
      </c>
      <c r="AA423" s="191">
        <v>12</v>
      </c>
      <c r="AB423" s="191">
        <v>1</v>
      </c>
      <c r="AC423" s="191">
        <v>39</v>
      </c>
      <c r="AZ423" s="191">
        <v>3</v>
      </c>
      <c r="BA423" s="191">
        <f>IF(AZ423=1,G423,0)</f>
        <v>0</v>
      </c>
      <c r="BB423" s="191">
        <f>IF(AZ423=2,G423,0)</f>
        <v>0</v>
      </c>
      <c r="BC423" s="191">
        <f>IF(AZ423=3,G423,0)</f>
        <v>0</v>
      </c>
      <c r="BD423" s="191">
        <f>IF(AZ423=4,G423,0)</f>
        <v>0</v>
      </c>
      <c r="BE423" s="191">
        <f>IF(AZ423=5,G423,0)</f>
        <v>0</v>
      </c>
      <c r="CA423" s="218">
        <v>12</v>
      </c>
      <c r="CB423" s="218">
        <v>1</v>
      </c>
    </row>
    <row r="424" spans="1:80">
      <c r="A424" s="227"/>
      <c r="B424" s="231"/>
      <c r="C424" s="301" t="s">
        <v>325</v>
      </c>
      <c r="D424" s="302"/>
      <c r="E424" s="232">
        <v>360</v>
      </c>
      <c r="F424" s="233"/>
      <c r="G424" s="234"/>
      <c r="H424" s="235"/>
      <c r="I424" s="229"/>
      <c r="J424" s="236"/>
      <c r="K424" s="229"/>
      <c r="M424" s="230" t="s">
        <v>325</v>
      </c>
      <c r="O424" s="218"/>
    </row>
    <row r="425" spans="1:80">
      <c r="A425" s="227"/>
      <c r="B425" s="231"/>
      <c r="C425" s="301" t="s">
        <v>326</v>
      </c>
      <c r="D425" s="302"/>
      <c r="E425" s="232">
        <v>1150</v>
      </c>
      <c r="F425" s="233"/>
      <c r="G425" s="234"/>
      <c r="H425" s="235"/>
      <c r="I425" s="229"/>
      <c r="J425" s="236"/>
      <c r="K425" s="229"/>
      <c r="M425" s="230" t="s">
        <v>326</v>
      </c>
      <c r="O425" s="218"/>
    </row>
    <row r="426" spans="1:80">
      <c r="A426" s="227"/>
      <c r="B426" s="231"/>
      <c r="C426" s="301" t="s">
        <v>327</v>
      </c>
      <c r="D426" s="302"/>
      <c r="E426" s="232">
        <v>510</v>
      </c>
      <c r="F426" s="233"/>
      <c r="G426" s="234"/>
      <c r="H426" s="235"/>
      <c r="I426" s="229"/>
      <c r="J426" s="236"/>
      <c r="K426" s="229"/>
      <c r="M426" s="230" t="s">
        <v>327</v>
      </c>
      <c r="O426" s="218"/>
    </row>
    <row r="427" spans="1:80">
      <c r="A427" s="219">
        <v>138</v>
      </c>
      <c r="B427" s="220" t="s">
        <v>509</v>
      </c>
      <c r="C427" s="221" t="s">
        <v>510</v>
      </c>
      <c r="D427" s="222" t="s">
        <v>177</v>
      </c>
      <c r="E427" s="223">
        <v>130</v>
      </c>
      <c r="F427" s="223"/>
      <c r="G427" s="224">
        <f>E427*F427</f>
        <v>0</v>
      </c>
      <c r="H427" s="225">
        <v>0</v>
      </c>
      <c r="I427" s="226">
        <f>E427*H427</f>
        <v>0</v>
      </c>
      <c r="J427" s="225"/>
      <c r="K427" s="226">
        <f>E427*J427</f>
        <v>0</v>
      </c>
      <c r="O427" s="218">
        <v>2</v>
      </c>
      <c r="AA427" s="191">
        <v>12</v>
      </c>
      <c r="AB427" s="191">
        <v>1</v>
      </c>
      <c r="AC427" s="191">
        <v>40</v>
      </c>
      <c r="AZ427" s="191">
        <v>3</v>
      </c>
      <c r="BA427" s="191">
        <f>IF(AZ427=1,G427,0)</f>
        <v>0</v>
      </c>
      <c r="BB427" s="191">
        <f>IF(AZ427=2,G427,0)</f>
        <v>0</v>
      </c>
      <c r="BC427" s="191">
        <f>IF(AZ427=3,G427,0)</f>
        <v>0</v>
      </c>
      <c r="BD427" s="191">
        <f>IF(AZ427=4,G427,0)</f>
        <v>0</v>
      </c>
      <c r="BE427" s="191">
        <f>IF(AZ427=5,G427,0)</f>
        <v>0</v>
      </c>
      <c r="CA427" s="218">
        <v>12</v>
      </c>
      <c r="CB427" s="218">
        <v>1</v>
      </c>
    </row>
    <row r="428" spans="1:80">
      <c r="A428" s="227"/>
      <c r="B428" s="231"/>
      <c r="C428" s="301" t="s">
        <v>196</v>
      </c>
      <c r="D428" s="302"/>
      <c r="E428" s="232">
        <v>50</v>
      </c>
      <c r="F428" s="233"/>
      <c r="G428" s="234"/>
      <c r="H428" s="235"/>
      <c r="I428" s="229"/>
      <c r="J428" s="236"/>
      <c r="K428" s="229"/>
      <c r="M428" s="230" t="s">
        <v>196</v>
      </c>
      <c r="O428" s="218"/>
    </row>
    <row r="429" spans="1:80">
      <c r="A429" s="227"/>
      <c r="B429" s="231"/>
      <c r="C429" s="301" t="s">
        <v>330</v>
      </c>
      <c r="D429" s="302"/>
      <c r="E429" s="232">
        <v>80</v>
      </c>
      <c r="F429" s="233"/>
      <c r="G429" s="234"/>
      <c r="H429" s="235"/>
      <c r="I429" s="229"/>
      <c r="J429" s="236"/>
      <c r="K429" s="229"/>
      <c r="M429" s="230" t="s">
        <v>330</v>
      </c>
      <c r="O429" s="218"/>
    </row>
    <row r="430" spans="1:80">
      <c r="A430" s="219">
        <v>139</v>
      </c>
      <c r="B430" s="220" t="s">
        <v>511</v>
      </c>
      <c r="C430" s="221" t="s">
        <v>512</v>
      </c>
      <c r="D430" s="222" t="s">
        <v>177</v>
      </c>
      <c r="E430" s="223">
        <v>420</v>
      </c>
      <c r="F430" s="223"/>
      <c r="G430" s="224">
        <f>E430*F430</f>
        <v>0</v>
      </c>
      <c r="H430" s="225">
        <v>0</v>
      </c>
      <c r="I430" s="226">
        <f>E430*H430</f>
        <v>0</v>
      </c>
      <c r="J430" s="225"/>
      <c r="K430" s="226">
        <f>E430*J430</f>
        <v>0</v>
      </c>
      <c r="O430" s="218">
        <v>2</v>
      </c>
      <c r="AA430" s="191">
        <v>12</v>
      </c>
      <c r="AB430" s="191">
        <v>1</v>
      </c>
      <c r="AC430" s="191">
        <v>41</v>
      </c>
      <c r="AZ430" s="191">
        <v>3</v>
      </c>
      <c r="BA430" s="191">
        <f>IF(AZ430=1,G430,0)</f>
        <v>0</v>
      </c>
      <c r="BB430" s="191">
        <f>IF(AZ430=2,G430,0)</f>
        <v>0</v>
      </c>
      <c r="BC430" s="191">
        <f>IF(AZ430=3,G430,0)</f>
        <v>0</v>
      </c>
      <c r="BD430" s="191">
        <f>IF(AZ430=4,G430,0)</f>
        <v>0</v>
      </c>
      <c r="BE430" s="191">
        <f>IF(AZ430=5,G430,0)</f>
        <v>0</v>
      </c>
      <c r="CA430" s="218">
        <v>12</v>
      </c>
      <c r="CB430" s="218">
        <v>1</v>
      </c>
    </row>
    <row r="431" spans="1:80">
      <c r="A431" s="227"/>
      <c r="B431" s="231"/>
      <c r="C431" s="301" t="s">
        <v>313</v>
      </c>
      <c r="D431" s="302"/>
      <c r="E431" s="232">
        <v>74</v>
      </c>
      <c r="F431" s="233"/>
      <c r="G431" s="234"/>
      <c r="H431" s="235"/>
      <c r="I431" s="229"/>
      <c r="J431" s="236"/>
      <c r="K431" s="229"/>
      <c r="M431" s="230" t="s">
        <v>313</v>
      </c>
      <c r="O431" s="218"/>
    </row>
    <row r="432" spans="1:80">
      <c r="A432" s="227"/>
      <c r="B432" s="231"/>
      <c r="C432" s="301" t="s">
        <v>314</v>
      </c>
      <c r="D432" s="302"/>
      <c r="E432" s="232">
        <v>250</v>
      </c>
      <c r="F432" s="233"/>
      <c r="G432" s="234"/>
      <c r="H432" s="235"/>
      <c r="I432" s="229"/>
      <c r="J432" s="236"/>
      <c r="K432" s="229"/>
      <c r="M432" s="230" t="s">
        <v>314</v>
      </c>
      <c r="O432" s="218"/>
    </row>
    <row r="433" spans="1:80">
      <c r="A433" s="227"/>
      <c r="B433" s="231"/>
      <c r="C433" s="301" t="s">
        <v>315</v>
      </c>
      <c r="D433" s="302"/>
      <c r="E433" s="232">
        <v>96</v>
      </c>
      <c r="F433" s="233"/>
      <c r="G433" s="234"/>
      <c r="H433" s="235"/>
      <c r="I433" s="229"/>
      <c r="J433" s="236"/>
      <c r="K433" s="229"/>
      <c r="M433" s="230" t="s">
        <v>315</v>
      </c>
      <c r="O433" s="218"/>
    </row>
    <row r="434" spans="1:80">
      <c r="A434" s="219">
        <v>140</v>
      </c>
      <c r="B434" s="220" t="s">
        <v>513</v>
      </c>
      <c r="C434" s="221" t="s">
        <v>514</v>
      </c>
      <c r="D434" s="222" t="s">
        <v>89</v>
      </c>
      <c r="E434" s="223">
        <v>10</v>
      </c>
      <c r="F434" s="223"/>
      <c r="G434" s="224">
        <f>E434*F434</f>
        <v>0</v>
      </c>
      <c r="H434" s="225">
        <v>0</v>
      </c>
      <c r="I434" s="226">
        <f>E434*H434</f>
        <v>0</v>
      </c>
      <c r="J434" s="225"/>
      <c r="K434" s="226">
        <f>E434*J434</f>
        <v>0</v>
      </c>
      <c r="O434" s="218">
        <v>2</v>
      </c>
      <c r="AA434" s="191">
        <v>12</v>
      </c>
      <c r="AB434" s="191">
        <v>1</v>
      </c>
      <c r="AC434" s="191">
        <v>218</v>
      </c>
      <c r="AZ434" s="191">
        <v>3</v>
      </c>
      <c r="BA434" s="191">
        <f>IF(AZ434=1,G434,0)</f>
        <v>0</v>
      </c>
      <c r="BB434" s="191">
        <f>IF(AZ434=2,G434,0)</f>
        <v>0</v>
      </c>
      <c r="BC434" s="191">
        <f>IF(AZ434=3,G434,0)</f>
        <v>0</v>
      </c>
      <c r="BD434" s="191">
        <f>IF(AZ434=4,G434,0)</f>
        <v>0</v>
      </c>
      <c r="BE434" s="191">
        <f>IF(AZ434=5,G434,0)</f>
        <v>0</v>
      </c>
      <c r="CA434" s="218">
        <v>12</v>
      </c>
      <c r="CB434" s="218">
        <v>1</v>
      </c>
    </row>
    <row r="435" spans="1:80">
      <c r="A435" s="227"/>
      <c r="B435" s="231"/>
      <c r="C435" s="301" t="s">
        <v>148</v>
      </c>
      <c r="D435" s="302"/>
      <c r="E435" s="232">
        <v>10</v>
      </c>
      <c r="F435" s="233"/>
      <c r="G435" s="234"/>
      <c r="H435" s="235"/>
      <c r="I435" s="229"/>
      <c r="J435" s="236"/>
      <c r="K435" s="229"/>
      <c r="M435" s="230" t="s">
        <v>148</v>
      </c>
      <c r="O435" s="218"/>
    </row>
    <row r="436" spans="1:80">
      <c r="A436" s="219">
        <v>141</v>
      </c>
      <c r="B436" s="220" t="s">
        <v>515</v>
      </c>
      <c r="C436" s="221" t="s">
        <v>516</v>
      </c>
      <c r="D436" s="222" t="s">
        <v>89</v>
      </c>
      <c r="E436" s="223">
        <v>4</v>
      </c>
      <c r="F436" s="223"/>
      <c r="G436" s="224">
        <f>E436*F436</f>
        <v>0</v>
      </c>
      <c r="H436" s="225">
        <v>0</v>
      </c>
      <c r="I436" s="226">
        <f>E436*H436</f>
        <v>0</v>
      </c>
      <c r="J436" s="225"/>
      <c r="K436" s="226">
        <f>E436*J436</f>
        <v>0</v>
      </c>
      <c r="O436" s="218">
        <v>2</v>
      </c>
      <c r="AA436" s="191">
        <v>12</v>
      </c>
      <c r="AB436" s="191">
        <v>1</v>
      </c>
      <c r="AC436" s="191">
        <v>219</v>
      </c>
      <c r="AZ436" s="191">
        <v>3</v>
      </c>
      <c r="BA436" s="191">
        <f>IF(AZ436=1,G436,0)</f>
        <v>0</v>
      </c>
      <c r="BB436" s="191">
        <f>IF(AZ436=2,G436,0)</f>
        <v>0</v>
      </c>
      <c r="BC436" s="191">
        <f>IF(AZ436=3,G436,0)</f>
        <v>0</v>
      </c>
      <c r="BD436" s="191">
        <f>IF(AZ436=4,G436,0)</f>
        <v>0</v>
      </c>
      <c r="BE436" s="191">
        <f>IF(AZ436=5,G436,0)</f>
        <v>0</v>
      </c>
      <c r="CA436" s="218">
        <v>12</v>
      </c>
      <c r="CB436" s="218">
        <v>1</v>
      </c>
    </row>
    <row r="437" spans="1:80">
      <c r="A437" s="227"/>
      <c r="B437" s="231"/>
      <c r="C437" s="301" t="s">
        <v>250</v>
      </c>
      <c r="D437" s="302"/>
      <c r="E437" s="232">
        <v>4</v>
      </c>
      <c r="F437" s="233"/>
      <c r="G437" s="234"/>
      <c r="H437" s="235"/>
      <c r="I437" s="229"/>
      <c r="J437" s="236"/>
      <c r="K437" s="229"/>
      <c r="M437" s="230" t="s">
        <v>250</v>
      </c>
      <c r="O437" s="218"/>
    </row>
    <row r="438" spans="1:80">
      <c r="A438" s="219">
        <v>142</v>
      </c>
      <c r="B438" s="220" t="s">
        <v>517</v>
      </c>
      <c r="C438" s="221" t="s">
        <v>518</v>
      </c>
      <c r="D438" s="222" t="s">
        <v>89</v>
      </c>
      <c r="E438" s="223">
        <v>4</v>
      </c>
      <c r="F438" s="223"/>
      <c r="G438" s="224">
        <f>E438*F438</f>
        <v>0</v>
      </c>
      <c r="H438" s="225">
        <v>0</v>
      </c>
      <c r="I438" s="226">
        <f>E438*H438</f>
        <v>0</v>
      </c>
      <c r="J438" s="225"/>
      <c r="K438" s="226">
        <f>E438*J438</f>
        <v>0</v>
      </c>
      <c r="O438" s="218">
        <v>2</v>
      </c>
      <c r="AA438" s="191">
        <v>12</v>
      </c>
      <c r="AB438" s="191">
        <v>1</v>
      </c>
      <c r="AC438" s="191">
        <v>56</v>
      </c>
      <c r="AZ438" s="191">
        <v>3</v>
      </c>
      <c r="BA438" s="191">
        <f>IF(AZ438=1,G438,0)</f>
        <v>0</v>
      </c>
      <c r="BB438" s="191">
        <f>IF(AZ438=2,G438,0)</f>
        <v>0</v>
      </c>
      <c r="BC438" s="191">
        <f>IF(AZ438=3,G438,0)</f>
        <v>0</v>
      </c>
      <c r="BD438" s="191">
        <f>IF(AZ438=4,G438,0)</f>
        <v>0</v>
      </c>
      <c r="BE438" s="191">
        <f>IF(AZ438=5,G438,0)</f>
        <v>0</v>
      </c>
      <c r="CA438" s="218">
        <v>12</v>
      </c>
      <c r="CB438" s="218">
        <v>1</v>
      </c>
    </row>
    <row r="439" spans="1:80">
      <c r="A439" s="227"/>
      <c r="B439" s="231"/>
      <c r="C439" s="301" t="s">
        <v>256</v>
      </c>
      <c r="D439" s="302"/>
      <c r="E439" s="232">
        <v>1</v>
      </c>
      <c r="F439" s="233"/>
      <c r="G439" s="234"/>
      <c r="H439" s="235"/>
      <c r="I439" s="229"/>
      <c r="J439" s="236"/>
      <c r="K439" s="229"/>
      <c r="M439" s="230" t="s">
        <v>256</v>
      </c>
      <c r="O439" s="218"/>
    </row>
    <row r="440" spans="1:80">
      <c r="A440" s="227"/>
      <c r="B440" s="231"/>
      <c r="C440" s="301" t="s">
        <v>238</v>
      </c>
      <c r="D440" s="302"/>
      <c r="E440" s="232">
        <v>2</v>
      </c>
      <c r="F440" s="233"/>
      <c r="G440" s="234"/>
      <c r="H440" s="235"/>
      <c r="I440" s="229"/>
      <c r="J440" s="236"/>
      <c r="K440" s="229"/>
      <c r="M440" s="230" t="s">
        <v>238</v>
      </c>
      <c r="O440" s="218"/>
    </row>
    <row r="441" spans="1:80">
      <c r="A441" s="227"/>
      <c r="B441" s="231"/>
      <c r="C441" s="301" t="s">
        <v>239</v>
      </c>
      <c r="D441" s="302"/>
      <c r="E441" s="232">
        <v>1</v>
      </c>
      <c r="F441" s="233"/>
      <c r="G441" s="234"/>
      <c r="H441" s="235"/>
      <c r="I441" s="229"/>
      <c r="J441" s="236"/>
      <c r="K441" s="229"/>
      <c r="M441" s="230" t="s">
        <v>239</v>
      </c>
      <c r="O441" s="218"/>
    </row>
    <row r="442" spans="1:80">
      <c r="A442" s="219">
        <v>143</v>
      </c>
      <c r="B442" s="220" t="s">
        <v>519</v>
      </c>
      <c r="C442" s="221" t="s">
        <v>520</v>
      </c>
      <c r="D442" s="222" t="s">
        <v>89</v>
      </c>
      <c r="E442" s="223">
        <v>420</v>
      </c>
      <c r="F442" s="223"/>
      <c r="G442" s="224">
        <f>E442*F442</f>
        <v>0</v>
      </c>
      <c r="H442" s="225">
        <v>0</v>
      </c>
      <c r="I442" s="226">
        <f>E442*H442</f>
        <v>0</v>
      </c>
      <c r="J442" s="225"/>
      <c r="K442" s="226">
        <f>E442*J442</f>
        <v>0</v>
      </c>
      <c r="O442" s="218">
        <v>2</v>
      </c>
      <c r="AA442" s="191">
        <v>12</v>
      </c>
      <c r="AB442" s="191">
        <v>1</v>
      </c>
      <c r="AC442" s="191">
        <v>57</v>
      </c>
      <c r="AZ442" s="191">
        <v>3</v>
      </c>
      <c r="BA442" s="191">
        <f>IF(AZ442=1,G442,0)</f>
        <v>0</v>
      </c>
      <c r="BB442" s="191">
        <f>IF(AZ442=2,G442,0)</f>
        <v>0</v>
      </c>
      <c r="BC442" s="191">
        <f>IF(AZ442=3,G442,0)</f>
        <v>0</v>
      </c>
      <c r="BD442" s="191">
        <f>IF(AZ442=4,G442,0)</f>
        <v>0</v>
      </c>
      <c r="BE442" s="191">
        <f>IF(AZ442=5,G442,0)</f>
        <v>0</v>
      </c>
      <c r="CA442" s="218">
        <v>12</v>
      </c>
      <c r="CB442" s="218">
        <v>1</v>
      </c>
    </row>
    <row r="443" spans="1:80">
      <c r="A443" s="227"/>
      <c r="B443" s="231"/>
      <c r="C443" s="301" t="s">
        <v>196</v>
      </c>
      <c r="D443" s="302"/>
      <c r="E443" s="232">
        <v>50</v>
      </c>
      <c r="F443" s="233"/>
      <c r="G443" s="234"/>
      <c r="H443" s="235"/>
      <c r="I443" s="229"/>
      <c r="J443" s="236"/>
      <c r="K443" s="229"/>
      <c r="M443" s="230" t="s">
        <v>196</v>
      </c>
      <c r="O443" s="218"/>
    </row>
    <row r="444" spans="1:80">
      <c r="A444" s="227"/>
      <c r="B444" s="231"/>
      <c r="C444" s="301" t="s">
        <v>314</v>
      </c>
      <c r="D444" s="302"/>
      <c r="E444" s="232">
        <v>250</v>
      </c>
      <c r="F444" s="233"/>
      <c r="G444" s="234"/>
      <c r="H444" s="235"/>
      <c r="I444" s="229"/>
      <c r="J444" s="236"/>
      <c r="K444" s="229"/>
      <c r="M444" s="230" t="s">
        <v>314</v>
      </c>
      <c r="O444" s="218"/>
    </row>
    <row r="445" spans="1:80">
      <c r="A445" s="227"/>
      <c r="B445" s="231"/>
      <c r="C445" s="301" t="s">
        <v>224</v>
      </c>
      <c r="D445" s="302"/>
      <c r="E445" s="232">
        <v>120</v>
      </c>
      <c r="F445" s="233"/>
      <c r="G445" s="234"/>
      <c r="H445" s="235"/>
      <c r="I445" s="229"/>
      <c r="J445" s="236"/>
      <c r="K445" s="229"/>
      <c r="M445" s="230" t="s">
        <v>224</v>
      </c>
      <c r="O445" s="218"/>
    </row>
    <row r="446" spans="1:80">
      <c r="A446" s="219">
        <v>144</v>
      </c>
      <c r="B446" s="220" t="s">
        <v>521</v>
      </c>
      <c r="C446" s="221" t="s">
        <v>522</v>
      </c>
      <c r="D446" s="222" t="s">
        <v>89</v>
      </c>
      <c r="E446" s="223">
        <v>2</v>
      </c>
      <c r="F446" s="223"/>
      <c r="G446" s="224">
        <f>E446*F446</f>
        <v>0</v>
      </c>
      <c r="H446" s="225">
        <v>0</v>
      </c>
      <c r="I446" s="226">
        <f>E446*H446</f>
        <v>0</v>
      </c>
      <c r="J446" s="225"/>
      <c r="K446" s="226">
        <f>E446*J446</f>
        <v>0</v>
      </c>
      <c r="O446" s="218">
        <v>2</v>
      </c>
      <c r="AA446" s="191">
        <v>12</v>
      </c>
      <c r="AB446" s="191">
        <v>1</v>
      </c>
      <c r="AC446" s="191">
        <v>222</v>
      </c>
      <c r="AZ446" s="191">
        <v>3</v>
      </c>
      <c r="BA446" s="191">
        <f>IF(AZ446=1,G446,0)</f>
        <v>0</v>
      </c>
      <c r="BB446" s="191">
        <f>IF(AZ446=2,G446,0)</f>
        <v>0</v>
      </c>
      <c r="BC446" s="191">
        <f>IF(AZ446=3,G446,0)</f>
        <v>0</v>
      </c>
      <c r="BD446" s="191">
        <f>IF(AZ446=4,G446,0)</f>
        <v>0</v>
      </c>
      <c r="BE446" s="191">
        <f>IF(AZ446=5,G446,0)</f>
        <v>0</v>
      </c>
      <c r="CA446" s="218">
        <v>12</v>
      </c>
      <c r="CB446" s="218">
        <v>1</v>
      </c>
    </row>
    <row r="447" spans="1:80">
      <c r="A447" s="227"/>
      <c r="B447" s="231"/>
      <c r="C447" s="301" t="s">
        <v>238</v>
      </c>
      <c r="D447" s="302"/>
      <c r="E447" s="232">
        <v>2</v>
      </c>
      <c r="F447" s="233"/>
      <c r="G447" s="234"/>
      <c r="H447" s="235"/>
      <c r="I447" s="229"/>
      <c r="J447" s="236"/>
      <c r="K447" s="229"/>
      <c r="M447" s="230" t="s">
        <v>238</v>
      </c>
      <c r="O447" s="218"/>
    </row>
    <row r="448" spans="1:80">
      <c r="A448" s="237"/>
      <c r="B448" s="238" t="s">
        <v>90</v>
      </c>
      <c r="C448" s="239" t="s">
        <v>383</v>
      </c>
      <c r="D448" s="240"/>
      <c r="E448" s="241"/>
      <c r="F448" s="242"/>
      <c r="G448" s="243">
        <f>SUM(G249:G447)</f>
        <v>0</v>
      </c>
      <c r="H448" s="244"/>
      <c r="I448" s="245">
        <f>SUM(I249:I447)</f>
        <v>0</v>
      </c>
      <c r="J448" s="244"/>
      <c r="K448" s="245">
        <f>SUM(K249:K447)</f>
        <v>0</v>
      </c>
      <c r="O448" s="218">
        <v>4</v>
      </c>
      <c r="BA448" s="246">
        <f>SUM(BA249:BA447)</f>
        <v>0</v>
      </c>
      <c r="BB448" s="246">
        <f>SUM(BB249:BB447)</f>
        <v>0</v>
      </c>
      <c r="BC448" s="246">
        <f>SUM(BC249:BC447)</f>
        <v>0</v>
      </c>
      <c r="BD448" s="246">
        <f>SUM(BD249:BD447)</f>
        <v>0</v>
      </c>
      <c r="BE448" s="246">
        <f>SUM(BE249:BE447)</f>
        <v>0</v>
      </c>
    </row>
    <row r="449" spans="1:80">
      <c r="A449" s="208" t="s">
        <v>86</v>
      </c>
      <c r="B449" s="209" t="s">
        <v>523</v>
      </c>
      <c r="C449" s="210" t="s">
        <v>524</v>
      </c>
      <c r="D449" s="211"/>
      <c r="E449" s="212"/>
      <c r="F449" s="212"/>
      <c r="G449" s="213"/>
      <c r="H449" s="214"/>
      <c r="I449" s="215"/>
      <c r="J449" s="216"/>
      <c r="K449" s="217"/>
      <c r="O449" s="218">
        <v>1</v>
      </c>
    </row>
    <row r="450" spans="1:80">
      <c r="A450" s="219">
        <v>145</v>
      </c>
      <c r="B450" s="220" t="s">
        <v>526</v>
      </c>
      <c r="C450" s="221" t="s">
        <v>527</v>
      </c>
      <c r="D450" s="222" t="s">
        <v>89</v>
      </c>
      <c r="E450" s="223">
        <v>1</v>
      </c>
      <c r="F450" s="223"/>
      <c r="G450" s="224">
        <f>E450*F450</f>
        <v>0</v>
      </c>
      <c r="H450" s="225">
        <v>0</v>
      </c>
      <c r="I450" s="226">
        <f>E450*H450</f>
        <v>0</v>
      </c>
      <c r="J450" s="225"/>
      <c r="K450" s="226">
        <f>E450*J450</f>
        <v>0</v>
      </c>
      <c r="O450" s="218">
        <v>2</v>
      </c>
      <c r="AA450" s="191">
        <v>12</v>
      </c>
      <c r="AB450" s="191">
        <v>0</v>
      </c>
      <c r="AC450" s="191">
        <v>223</v>
      </c>
      <c r="AZ450" s="191">
        <v>4</v>
      </c>
      <c r="BA450" s="191">
        <f>IF(AZ450=1,G450,0)</f>
        <v>0</v>
      </c>
      <c r="BB450" s="191">
        <f>IF(AZ450=2,G450,0)</f>
        <v>0</v>
      </c>
      <c r="BC450" s="191">
        <f>IF(AZ450=3,G450,0)</f>
        <v>0</v>
      </c>
      <c r="BD450" s="191">
        <f>IF(AZ450=4,G450,0)</f>
        <v>0</v>
      </c>
      <c r="BE450" s="191">
        <f>IF(AZ450=5,G450,0)</f>
        <v>0</v>
      </c>
      <c r="CA450" s="218">
        <v>12</v>
      </c>
      <c r="CB450" s="218">
        <v>0</v>
      </c>
    </row>
    <row r="451" spans="1:80">
      <c r="A451" s="227"/>
      <c r="B451" s="231"/>
      <c r="C451" s="301" t="s">
        <v>161</v>
      </c>
      <c r="D451" s="302"/>
      <c r="E451" s="232">
        <v>1</v>
      </c>
      <c r="F451" s="233"/>
      <c r="G451" s="234"/>
      <c r="H451" s="235"/>
      <c r="I451" s="229"/>
      <c r="J451" s="236"/>
      <c r="K451" s="229"/>
      <c r="M451" s="230" t="s">
        <v>161</v>
      </c>
      <c r="O451" s="218"/>
    </row>
    <row r="452" spans="1:80">
      <c r="A452" s="219">
        <v>146</v>
      </c>
      <c r="B452" s="220" t="s">
        <v>528</v>
      </c>
      <c r="C452" s="221" t="s">
        <v>529</v>
      </c>
      <c r="D452" s="222" t="s">
        <v>89</v>
      </c>
      <c r="E452" s="223">
        <v>1</v>
      </c>
      <c r="F452" s="223"/>
      <c r="G452" s="224">
        <f>E452*F452</f>
        <v>0</v>
      </c>
      <c r="H452" s="225">
        <v>0</v>
      </c>
      <c r="I452" s="226">
        <f>E452*H452</f>
        <v>0</v>
      </c>
      <c r="J452" s="225"/>
      <c r="K452" s="226">
        <f>E452*J452</f>
        <v>0</v>
      </c>
      <c r="O452" s="218">
        <v>2</v>
      </c>
      <c r="AA452" s="191">
        <v>12</v>
      </c>
      <c r="AB452" s="191">
        <v>0</v>
      </c>
      <c r="AC452" s="191">
        <v>319</v>
      </c>
      <c r="AZ452" s="191">
        <v>4</v>
      </c>
      <c r="BA452" s="191">
        <f>IF(AZ452=1,G452,0)</f>
        <v>0</v>
      </c>
      <c r="BB452" s="191">
        <f>IF(AZ452=2,G452,0)</f>
        <v>0</v>
      </c>
      <c r="BC452" s="191">
        <f>IF(AZ452=3,G452,0)</f>
        <v>0</v>
      </c>
      <c r="BD452" s="191">
        <f>IF(AZ452=4,G452,0)</f>
        <v>0</v>
      </c>
      <c r="BE452" s="191">
        <f>IF(AZ452=5,G452,0)</f>
        <v>0</v>
      </c>
      <c r="CA452" s="218">
        <v>12</v>
      </c>
      <c r="CB452" s="218">
        <v>0</v>
      </c>
    </row>
    <row r="453" spans="1:80">
      <c r="A453" s="227"/>
      <c r="B453" s="231"/>
      <c r="C453" s="301" t="s">
        <v>239</v>
      </c>
      <c r="D453" s="302"/>
      <c r="E453" s="232">
        <v>1</v>
      </c>
      <c r="F453" s="233"/>
      <c r="G453" s="234"/>
      <c r="H453" s="235"/>
      <c r="I453" s="229"/>
      <c r="J453" s="236"/>
      <c r="K453" s="229"/>
      <c r="M453" s="230" t="s">
        <v>239</v>
      </c>
      <c r="O453" s="218"/>
    </row>
    <row r="454" spans="1:80" ht="22.5">
      <c r="A454" s="219">
        <v>147</v>
      </c>
      <c r="B454" s="220" t="s">
        <v>530</v>
      </c>
      <c r="C454" s="221" t="s">
        <v>531</v>
      </c>
      <c r="D454" s="222" t="s">
        <v>89</v>
      </c>
      <c r="E454" s="223">
        <v>1</v>
      </c>
      <c r="F454" s="223"/>
      <c r="G454" s="224">
        <f>E454*F454</f>
        <v>0</v>
      </c>
      <c r="H454" s="225">
        <v>0</v>
      </c>
      <c r="I454" s="226">
        <f>E454*H454</f>
        <v>0</v>
      </c>
      <c r="J454" s="225"/>
      <c r="K454" s="226">
        <f>E454*J454</f>
        <v>0</v>
      </c>
      <c r="O454" s="218">
        <v>2</v>
      </c>
      <c r="AA454" s="191">
        <v>12</v>
      </c>
      <c r="AB454" s="191">
        <v>0</v>
      </c>
      <c r="AC454" s="191">
        <v>224</v>
      </c>
      <c r="AZ454" s="191">
        <v>4</v>
      </c>
      <c r="BA454" s="191">
        <f>IF(AZ454=1,G454,0)</f>
        <v>0</v>
      </c>
      <c r="BB454" s="191">
        <f>IF(AZ454=2,G454,0)</f>
        <v>0</v>
      </c>
      <c r="BC454" s="191">
        <f>IF(AZ454=3,G454,0)</f>
        <v>0</v>
      </c>
      <c r="BD454" s="191">
        <f>IF(AZ454=4,G454,0)</f>
        <v>0</v>
      </c>
      <c r="BE454" s="191">
        <f>IF(AZ454=5,G454,0)</f>
        <v>0</v>
      </c>
      <c r="CA454" s="218">
        <v>12</v>
      </c>
      <c r="CB454" s="218">
        <v>0</v>
      </c>
    </row>
    <row r="455" spans="1:80">
      <c r="A455" s="227"/>
      <c r="B455" s="231"/>
      <c r="C455" s="301" t="s">
        <v>161</v>
      </c>
      <c r="D455" s="302"/>
      <c r="E455" s="232">
        <v>1</v>
      </c>
      <c r="F455" s="233"/>
      <c r="G455" s="234"/>
      <c r="H455" s="235"/>
      <c r="I455" s="229"/>
      <c r="J455" s="236"/>
      <c r="K455" s="229"/>
      <c r="M455" s="230" t="s">
        <v>161</v>
      </c>
      <c r="O455" s="218"/>
    </row>
    <row r="456" spans="1:80">
      <c r="A456" s="219">
        <v>148</v>
      </c>
      <c r="B456" s="220" t="s">
        <v>532</v>
      </c>
      <c r="C456" s="221" t="s">
        <v>533</v>
      </c>
      <c r="D456" s="222" t="s">
        <v>89</v>
      </c>
      <c r="E456" s="223">
        <v>1</v>
      </c>
      <c r="F456" s="223"/>
      <c r="G456" s="224">
        <f>E456*F456</f>
        <v>0</v>
      </c>
      <c r="H456" s="225">
        <v>0</v>
      </c>
      <c r="I456" s="226">
        <f>E456*H456</f>
        <v>0</v>
      </c>
      <c r="J456" s="225"/>
      <c r="K456" s="226">
        <f>E456*J456</f>
        <v>0</v>
      </c>
      <c r="O456" s="218">
        <v>2</v>
      </c>
      <c r="AA456" s="191">
        <v>12</v>
      </c>
      <c r="AB456" s="191">
        <v>0</v>
      </c>
      <c r="AC456" s="191">
        <v>225</v>
      </c>
      <c r="AZ456" s="191">
        <v>4</v>
      </c>
      <c r="BA456" s="191">
        <f>IF(AZ456=1,G456,0)</f>
        <v>0</v>
      </c>
      <c r="BB456" s="191">
        <f>IF(AZ456=2,G456,0)</f>
        <v>0</v>
      </c>
      <c r="BC456" s="191">
        <f>IF(AZ456=3,G456,0)</f>
        <v>0</v>
      </c>
      <c r="BD456" s="191">
        <f>IF(AZ456=4,G456,0)</f>
        <v>0</v>
      </c>
      <c r="BE456" s="191">
        <f>IF(AZ456=5,G456,0)</f>
        <v>0</v>
      </c>
      <c r="CA456" s="218">
        <v>12</v>
      </c>
      <c r="CB456" s="218">
        <v>0</v>
      </c>
    </row>
    <row r="457" spans="1:80">
      <c r="A457" s="227"/>
      <c r="B457" s="231"/>
      <c r="C457" s="301" t="s">
        <v>161</v>
      </c>
      <c r="D457" s="302"/>
      <c r="E457" s="232">
        <v>1</v>
      </c>
      <c r="F457" s="233"/>
      <c r="G457" s="234"/>
      <c r="H457" s="235"/>
      <c r="I457" s="229"/>
      <c r="J457" s="236"/>
      <c r="K457" s="229"/>
      <c r="M457" s="230" t="s">
        <v>161</v>
      </c>
      <c r="O457" s="218"/>
    </row>
    <row r="458" spans="1:80">
      <c r="A458" s="219">
        <v>149</v>
      </c>
      <c r="B458" s="220" t="s">
        <v>534</v>
      </c>
      <c r="C458" s="221" t="s">
        <v>535</v>
      </c>
      <c r="D458" s="222" t="s">
        <v>89</v>
      </c>
      <c r="E458" s="223">
        <v>2</v>
      </c>
      <c r="F458" s="223"/>
      <c r="G458" s="224">
        <f>E458*F458</f>
        <v>0</v>
      </c>
      <c r="H458" s="225">
        <v>0</v>
      </c>
      <c r="I458" s="226">
        <f>E458*H458</f>
        <v>0</v>
      </c>
      <c r="J458" s="225"/>
      <c r="K458" s="226">
        <f>E458*J458</f>
        <v>0</v>
      </c>
      <c r="O458" s="218">
        <v>2</v>
      </c>
      <c r="AA458" s="191">
        <v>12</v>
      </c>
      <c r="AB458" s="191">
        <v>0</v>
      </c>
      <c r="AC458" s="191">
        <v>226</v>
      </c>
      <c r="AZ458" s="191">
        <v>4</v>
      </c>
      <c r="BA458" s="191">
        <f>IF(AZ458=1,G458,0)</f>
        <v>0</v>
      </c>
      <c r="BB458" s="191">
        <f>IF(AZ458=2,G458,0)</f>
        <v>0</v>
      </c>
      <c r="BC458" s="191">
        <f>IF(AZ458=3,G458,0)</f>
        <v>0</v>
      </c>
      <c r="BD458" s="191">
        <f>IF(AZ458=4,G458,0)</f>
        <v>0</v>
      </c>
      <c r="BE458" s="191">
        <f>IF(AZ458=5,G458,0)</f>
        <v>0</v>
      </c>
      <c r="CA458" s="218">
        <v>12</v>
      </c>
      <c r="CB458" s="218">
        <v>0</v>
      </c>
    </row>
    <row r="459" spans="1:80">
      <c r="A459" s="227"/>
      <c r="B459" s="231"/>
      <c r="C459" s="301" t="s">
        <v>238</v>
      </c>
      <c r="D459" s="302"/>
      <c r="E459" s="232">
        <v>2</v>
      </c>
      <c r="F459" s="233"/>
      <c r="G459" s="234"/>
      <c r="H459" s="235"/>
      <c r="I459" s="229"/>
      <c r="J459" s="236"/>
      <c r="K459" s="229"/>
      <c r="M459" s="230" t="s">
        <v>238</v>
      </c>
      <c r="O459" s="218"/>
    </row>
    <row r="460" spans="1:80">
      <c r="A460" s="219">
        <v>150</v>
      </c>
      <c r="B460" s="220" t="s">
        <v>536</v>
      </c>
      <c r="C460" s="221" t="s">
        <v>537</v>
      </c>
      <c r="D460" s="222" t="s">
        <v>89</v>
      </c>
      <c r="E460" s="223">
        <v>1</v>
      </c>
      <c r="F460" s="223"/>
      <c r="G460" s="224">
        <f>E460*F460</f>
        <v>0</v>
      </c>
      <c r="H460" s="225">
        <v>0</v>
      </c>
      <c r="I460" s="226">
        <f>E460*H460</f>
        <v>0</v>
      </c>
      <c r="J460" s="225"/>
      <c r="K460" s="226">
        <f>E460*J460</f>
        <v>0</v>
      </c>
      <c r="O460" s="218">
        <v>2</v>
      </c>
      <c r="AA460" s="191">
        <v>12</v>
      </c>
      <c r="AB460" s="191">
        <v>0</v>
      </c>
      <c r="AC460" s="191">
        <v>227</v>
      </c>
      <c r="AZ460" s="191">
        <v>4</v>
      </c>
      <c r="BA460" s="191">
        <f>IF(AZ460=1,G460,0)</f>
        <v>0</v>
      </c>
      <c r="BB460" s="191">
        <f>IF(AZ460=2,G460,0)</f>
        <v>0</v>
      </c>
      <c r="BC460" s="191">
        <f>IF(AZ460=3,G460,0)</f>
        <v>0</v>
      </c>
      <c r="BD460" s="191">
        <f>IF(AZ460=4,G460,0)</f>
        <v>0</v>
      </c>
      <c r="BE460" s="191">
        <f>IF(AZ460=5,G460,0)</f>
        <v>0</v>
      </c>
      <c r="CA460" s="218">
        <v>12</v>
      </c>
      <c r="CB460" s="218">
        <v>0</v>
      </c>
    </row>
    <row r="461" spans="1:80">
      <c r="A461" s="227"/>
      <c r="B461" s="231"/>
      <c r="C461" s="301" t="s">
        <v>161</v>
      </c>
      <c r="D461" s="302"/>
      <c r="E461" s="232">
        <v>1</v>
      </c>
      <c r="F461" s="233"/>
      <c r="G461" s="234"/>
      <c r="H461" s="235"/>
      <c r="I461" s="229"/>
      <c r="J461" s="236"/>
      <c r="K461" s="229"/>
      <c r="M461" s="230" t="s">
        <v>161</v>
      </c>
      <c r="O461" s="218"/>
    </row>
    <row r="462" spans="1:80">
      <c r="A462" s="219">
        <v>151</v>
      </c>
      <c r="B462" s="220" t="s">
        <v>538</v>
      </c>
      <c r="C462" s="221" t="s">
        <v>539</v>
      </c>
      <c r="D462" s="222" t="s">
        <v>89</v>
      </c>
      <c r="E462" s="223">
        <v>3</v>
      </c>
      <c r="F462" s="223"/>
      <c r="G462" s="224">
        <f>E462*F462</f>
        <v>0</v>
      </c>
      <c r="H462" s="225">
        <v>0</v>
      </c>
      <c r="I462" s="226">
        <f>E462*H462</f>
        <v>0</v>
      </c>
      <c r="J462" s="225"/>
      <c r="K462" s="226">
        <f>E462*J462</f>
        <v>0</v>
      </c>
      <c r="O462" s="218">
        <v>2</v>
      </c>
      <c r="AA462" s="191">
        <v>12</v>
      </c>
      <c r="AB462" s="191">
        <v>0</v>
      </c>
      <c r="AC462" s="191">
        <v>228</v>
      </c>
      <c r="AZ462" s="191">
        <v>4</v>
      </c>
      <c r="BA462" s="191">
        <f>IF(AZ462=1,G462,0)</f>
        <v>0</v>
      </c>
      <c r="BB462" s="191">
        <f>IF(AZ462=2,G462,0)</f>
        <v>0</v>
      </c>
      <c r="BC462" s="191">
        <f>IF(AZ462=3,G462,0)</f>
        <v>0</v>
      </c>
      <c r="BD462" s="191">
        <f>IF(AZ462=4,G462,0)</f>
        <v>0</v>
      </c>
      <c r="BE462" s="191">
        <f>IF(AZ462=5,G462,0)</f>
        <v>0</v>
      </c>
      <c r="CA462" s="218">
        <v>12</v>
      </c>
      <c r="CB462" s="218">
        <v>0</v>
      </c>
    </row>
    <row r="463" spans="1:80">
      <c r="A463" s="227"/>
      <c r="B463" s="231"/>
      <c r="C463" s="301" t="s">
        <v>173</v>
      </c>
      <c r="D463" s="302"/>
      <c r="E463" s="232">
        <v>3</v>
      </c>
      <c r="F463" s="233"/>
      <c r="G463" s="234"/>
      <c r="H463" s="235"/>
      <c r="I463" s="229"/>
      <c r="J463" s="236"/>
      <c r="K463" s="229"/>
      <c r="M463" s="230" t="s">
        <v>173</v>
      </c>
      <c r="O463" s="218"/>
    </row>
    <row r="464" spans="1:80">
      <c r="A464" s="237"/>
      <c r="B464" s="238" t="s">
        <v>90</v>
      </c>
      <c r="C464" s="239" t="s">
        <v>525</v>
      </c>
      <c r="D464" s="240"/>
      <c r="E464" s="241"/>
      <c r="F464" s="242"/>
      <c r="G464" s="243">
        <f>SUM(G449:G463)</f>
        <v>0</v>
      </c>
      <c r="H464" s="244"/>
      <c r="I464" s="245">
        <f>SUM(I449:I463)</f>
        <v>0</v>
      </c>
      <c r="J464" s="244"/>
      <c r="K464" s="245">
        <f>SUM(K449:K463)</f>
        <v>0</v>
      </c>
      <c r="O464" s="218">
        <v>4</v>
      </c>
      <c r="BA464" s="246">
        <f>SUM(BA449:BA463)</f>
        <v>0</v>
      </c>
      <c r="BB464" s="246">
        <f>SUM(BB449:BB463)</f>
        <v>0</v>
      </c>
      <c r="BC464" s="246">
        <f>SUM(BC449:BC463)</f>
        <v>0</v>
      </c>
      <c r="BD464" s="246">
        <f>SUM(BD449:BD463)</f>
        <v>0</v>
      </c>
      <c r="BE464" s="246">
        <f>SUM(BE449:BE463)</f>
        <v>0</v>
      </c>
    </row>
    <row r="465" spans="1:80">
      <c r="A465" s="208" t="s">
        <v>86</v>
      </c>
      <c r="B465" s="209" t="s">
        <v>540</v>
      </c>
      <c r="C465" s="210" t="s">
        <v>541</v>
      </c>
      <c r="D465" s="211"/>
      <c r="E465" s="212"/>
      <c r="F465" s="212"/>
      <c r="G465" s="213"/>
      <c r="H465" s="214"/>
      <c r="I465" s="215"/>
      <c r="J465" s="216"/>
      <c r="K465" s="217"/>
      <c r="O465" s="218">
        <v>1</v>
      </c>
    </row>
    <row r="466" spans="1:80">
      <c r="A466" s="219">
        <v>152</v>
      </c>
      <c r="B466" s="220" t="s">
        <v>543</v>
      </c>
      <c r="C466" s="221" t="s">
        <v>544</v>
      </c>
      <c r="D466" s="222" t="s">
        <v>89</v>
      </c>
      <c r="E466" s="223">
        <v>1</v>
      </c>
      <c r="F466" s="223"/>
      <c r="G466" s="224">
        <f>E466*F466</f>
        <v>0</v>
      </c>
      <c r="H466" s="225">
        <v>0</v>
      </c>
      <c r="I466" s="226">
        <f>E466*H466</f>
        <v>0</v>
      </c>
      <c r="J466" s="225"/>
      <c r="K466" s="226">
        <f>E466*J466</f>
        <v>0</v>
      </c>
      <c r="O466" s="218">
        <v>2</v>
      </c>
      <c r="AA466" s="191">
        <v>12</v>
      </c>
      <c r="AB466" s="191">
        <v>0</v>
      </c>
      <c r="AC466" s="191">
        <v>323</v>
      </c>
      <c r="AZ466" s="191">
        <v>4</v>
      </c>
      <c r="BA466" s="191">
        <f>IF(AZ466=1,G466,0)</f>
        <v>0</v>
      </c>
      <c r="BB466" s="191">
        <f>IF(AZ466=2,G466,0)</f>
        <v>0</v>
      </c>
      <c r="BC466" s="191">
        <f>IF(AZ466=3,G466,0)</f>
        <v>0</v>
      </c>
      <c r="BD466" s="191">
        <f>IF(AZ466=4,G466,0)</f>
        <v>0</v>
      </c>
      <c r="BE466" s="191">
        <f>IF(AZ466=5,G466,0)</f>
        <v>0</v>
      </c>
      <c r="CA466" s="218">
        <v>12</v>
      </c>
      <c r="CB466" s="218">
        <v>0</v>
      </c>
    </row>
    <row r="467" spans="1:80">
      <c r="A467" s="219">
        <v>153</v>
      </c>
      <c r="B467" s="220" t="s">
        <v>545</v>
      </c>
      <c r="C467" s="221" t="s">
        <v>546</v>
      </c>
      <c r="D467" s="222" t="s">
        <v>89</v>
      </c>
      <c r="E467" s="223">
        <v>1</v>
      </c>
      <c r="F467" s="223"/>
      <c r="G467" s="224">
        <f>E467*F467</f>
        <v>0</v>
      </c>
      <c r="H467" s="225">
        <v>0</v>
      </c>
      <c r="I467" s="226">
        <f>E467*H467</f>
        <v>0</v>
      </c>
      <c r="J467" s="225"/>
      <c r="K467" s="226">
        <f>E467*J467</f>
        <v>0</v>
      </c>
      <c r="O467" s="218">
        <v>2</v>
      </c>
      <c r="AA467" s="191">
        <v>12</v>
      </c>
      <c r="AB467" s="191">
        <v>0</v>
      </c>
      <c r="AC467" s="191">
        <v>324</v>
      </c>
      <c r="AZ467" s="191">
        <v>4</v>
      </c>
      <c r="BA467" s="191">
        <f>IF(AZ467=1,G467,0)</f>
        <v>0</v>
      </c>
      <c r="BB467" s="191">
        <f>IF(AZ467=2,G467,0)</f>
        <v>0</v>
      </c>
      <c r="BC467" s="191">
        <f>IF(AZ467=3,G467,0)</f>
        <v>0</v>
      </c>
      <c r="BD467" s="191">
        <f>IF(AZ467=4,G467,0)</f>
        <v>0</v>
      </c>
      <c r="BE467" s="191">
        <f>IF(AZ467=5,G467,0)</f>
        <v>0</v>
      </c>
      <c r="CA467" s="218">
        <v>12</v>
      </c>
      <c r="CB467" s="218">
        <v>0</v>
      </c>
    </row>
    <row r="468" spans="1:80" ht="22.5">
      <c r="A468" s="219">
        <v>154</v>
      </c>
      <c r="B468" s="220" t="s">
        <v>547</v>
      </c>
      <c r="C468" s="221" t="s">
        <v>548</v>
      </c>
      <c r="D468" s="222" t="s">
        <v>89</v>
      </c>
      <c r="E468" s="223">
        <v>1</v>
      </c>
      <c r="F468" s="223"/>
      <c r="G468" s="224">
        <f>E468*F468</f>
        <v>0</v>
      </c>
      <c r="H468" s="225">
        <v>0</v>
      </c>
      <c r="I468" s="226">
        <f>E468*H468</f>
        <v>0</v>
      </c>
      <c r="J468" s="225"/>
      <c r="K468" s="226">
        <f>E468*J468</f>
        <v>0</v>
      </c>
      <c r="O468" s="218">
        <v>2</v>
      </c>
      <c r="AA468" s="191">
        <v>12</v>
      </c>
      <c r="AB468" s="191">
        <v>0</v>
      </c>
      <c r="AC468" s="191">
        <v>325</v>
      </c>
      <c r="AZ468" s="191">
        <v>4</v>
      </c>
      <c r="BA468" s="191">
        <f>IF(AZ468=1,G468,0)</f>
        <v>0</v>
      </c>
      <c r="BB468" s="191">
        <f>IF(AZ468=2,G468,0)</f>
        <v>0</v>
      </c>
      <c r="BC468" s="191">
        <f>IF(AZ468=3,G468,0)</f>
        <v>0</v>
      </c>
      <c r="BD468" s="191">
        <f>IF(AZ468=4,G468,0)</f>
        <v>0</v>
      </c>
      <c r="BE468" s="191">
        <f>IF(AZ468=5,G468,0)</f>
        <v>0</v>
      </c>
      <c r="CA468" s="218">
        <v>12</v>
      </c>
      <c r="CB468" s="218">
        <v>0</v>
      </c>
    </row>
    <row r="469" spans="1:80">
      <c r="A469" s="219">
        <v>155</v>
      </c>
      <c r="B469" s="220" t="s">
        <v>549</v>
      </c>
      <c r="C469" s="221" t="s">
        <v>550</v>
      </c>
      <c r="D469" s="222" t="s">
        <v>89</v>
      </c>
      <c r="E469" s="223">
        <v>75</v>
      </c>
      <c r="F469" s="223"/>
      <c r="G469" s="224">
        <f>E469*F469</f>
        <v>0</v>
      </c>
      <c r="H469" s="225">
        <v>0</v>
      </c>
      <c r="I469" s="226">
        <f>E469*H469</f>
        <v>0</v>
      </c>
      <c r="J469" s="225"/>
      <c r="K469" s="226">
        <f>E469*J469</f>
        <v>0</v>
      </c>
      <c r="O469" s="218">
        <v>2</v>
      </c>
      <c r="AA469" s="191">
        <v>12</v>
      </c>
      <c r="AB469" s="191">
        <v>0</v>
      </c>
      <c r="AC469" s="191">
        <v>326</v>
      </c>
      <c r="AZ469" s="191">
        <v>4</v>
      </c>
      <c r="BA469" s="191">
        <f>IF(AZ469=1,G469,0)</f>
        <v>0</v>
      </c>
      <c r="BB469" s="191">
        <f>IF(AZ469=2,G469,0)</f>
        <v>0</v>
      </c>
      <c r="BC469" s="191">
        <f>IF(AZ469=3,G469,0)</f>
        <v>0</v>
      </c>
      <c r="BD469" s="191">
        <f>IF(AZ469=4,G469,0)</f>
        <v>0</v>
      </c>
      <c r="BE469" s="191">
        <f>IF(AZ469=5,G469,0)</f>
        <v>0</v>
      </c>
      <c r="CA469" s="218">
        <v>12</v>
      </c>
      <c r="CB469" s="218">
        <v>0</v>
      </c>
    </row>
    <row r="470" spans="1:80" ht="22.5">
      <c r="A470" s="219">
        <v>156</v>
      </c>
      <c r="B470" s="220" t="s">
        <v>551</v>
      </c>
      <c r="C470" s="221" t="s">
        <v>552</v>
      </c>
      <c r="D470" s="222" t="s">
        <v>89</v>
      </c>
      <c r="E470" s="223">
        <v>1</v>
      </c>
      <c r="F470" s="223"/>
      <c r="G470" s="224">
        <f>E470*F470</f>
        <v>0</v>
      </c>
      <c r="H470" s="225">
        <v>0</v>
      </c>
      <c r="I470" s="226">
        <f>E470*H470</f>
        <v>0</v>
      </c>
      <c r="J470" s="225"/>
      <c r="K470" s="226">
        <f>E470*J470</f>
        <v>0</v>
      </c>
      <c r="O470" s="218">
        <v>2</v>
      </c>
      <c r="AA470" s="191">
        <v>12</v>
      </c>
      <c r="AB470" s="191">
        <v>0</v>
      </c>
      <c r="AC470" s="191">
        <v>327</v>
      </c>
      <c r="AZ470" s="191">
        <v>4</v>
      </c>
      <c r="BA470" s="191">
        <f>IF(AZ470=1,G470,0)</f>
        <v>0</v>
      </c>
      <c r="BB470" s="191">
        <f>IF(AZ470=2,G470,0)</f>
        <v>0</v>
      </c>
      <c r="BC470" s="191">
        <f>IF(AZ470=3,G470,0)</f>
        <v>0</v>
      </c>
      <c r="BD470" s="191">
        <f>IF(AZ470=4,G470,0)</f>
        <v>0</v>
      </c>
      <c r="BE470" s="191">
        <f>IF(AZ470=5,G470,0)</f>
        <v>0</v>
      </c>
      <c r="CA470" s="218">
        <v>12</v>
      </c>
      <c r="CB470" s="218">
        <v>0</v>
      </c>
    </row>
    <row r="471" spans="1:80">
      <c r="A471" s="237"/>
      <c r="B471" s="238" t="s">
        <v>90</v>
      </c>
      <c r="C471" s="239" t="s">
        <v>542</v>
      </c>
      <c r="D471" s="240"/>
      <c r="E471" s="241"/>
      <c r="F471" s="242"/>
      <c r="G471" s="243">
        <f>SUM(G465:G470)</f>
        <v>0</v>
      </c>
      <c r="H471" s="244"/>
      <c r="I471" s="245">
        <f>SUM(I465:I470)</f>
        <v>0</v>
      </c>
      <c r="J471" s="244"/>
      <c r="K471" s="245">
        <f>SUM(K465:K470)</f>
        <v>0</v>
      </c>
      <c r="O471" s="218">
        <v>4</v>
      </c>
      <c r="BA471" s="246">
        <f>SUM(BA465:BA470)</f>
        <v>0</v>
      </c>
      <c r="BB471" s="246">
        <f>SUM(BB465:BB470)</f>
        <v>0</v>
      </c>
      <c r="BC471" s="246">
        <f>SUM(BC465:BC470)</f>
        <v>0</v>
      </c>
      <c r="BD471" s="246">
        <f>SUM(BD465:BD470)</f>
        <v>0</v>
      </c>
      <c r="BE471" s="246">
        <f>SUM(BE465:BE470)</f>
        <v>0</v>
      </c>
    </row>
    <row r="472" spans="1:80">
      <c r="E472" s="191"/>
    </row>
    <row r="473" spans="1:80">
      <c r="E473" s="191"/>
    </row>
    <row r="474" spans="1:80">
      <c r="E474" s="191"/>
    </row>
    <row r="475" spans="1:80">
      <c r="E475" s="191"/>
    </row>
    <row r="476" spans="1:80">
      <c r="E476" s="191"/>
    </row>
    <row r="477" spans="1:80">
      <c r="E477" s="191"/>
    </row>
    <row r="478" spans="1:80">
      <c r="E478" s="191"/>
    </row>
    <row r="479" spans="1:80">
      <c r="E479" s="191"/>
    </row>
    <row r="480" spans="1:80">
      <c r="E480" s="191"/>
    </row>
    <row r="481" spans="1:7">
      <c r="E481" s="191"/>
    </row>
    <row r="482" spans="1:7">
      <c r="E482" s="191"/>
    </row>
    <row r="483" spans="1:7">
      <c r="E483" s="191"/>
    </row>
    <row r="484" spans="1:7">
      <c r="E484" s="191"/>
    </row>
    <row r="485" spans="1:7">
      <c r="E485" s="191"/>
    </row>
    <row r="486" spans="1:7">
      <c r="E486" s="191"/>
    </row>
    <row r="487" spans="1:7">
      <c r="E487" s="191"/>
    </row>
    <row r="488" spans="1:7">
      <c r="E488" s="191"/>
    </row>
    <row r="489" spans="1:7">
      <c r="E489" s="191"/>
    </row>
    <row r="490" spans="1:7">
      <c r="E490" s="191"/>
    </row>
    <row r="491" spans="1:7">
      <c r="E491" s="191"/>
    </row>
    <row r="492" spans="1:7">
      <c r="E492" s="191"/>
    </row>
    <row r="493" spans="1:7">
      <c r="E493" s="191"/>
    </row>
    <row r="494" spans="1:7">
      <c r="E494" s="191"/>
    </row>
    <row r="495" spans="1:7">
      <c r="A495" s="236"/>
      <c r="B495" s="236"/>
      <c r="C495" s="236"/>
      <c r="D495" s="236"/>
      <c r="E495" s="236"/>
      <c r="F495" s="236"/>
      <c r="G495" s="236"/>
    </row>
    <row r="496" spans="1:7">
      <c r="A496" s="236"/>
      <c r="B496" s="236"/>
      <c r="C496" s="236"/>
      <c r="D496" s="236"/>
      <c r="E496" s="236"/>
      <c r="F496" s="236"/>
      <c r="G496" s="236"/>
    </row>
    <row r="497" spans="1:7">
      <c r="A497" s="236"/>
      <c r="B497" s="236"/>
      <c r="C497" s="236"/>
      <c r="D497" s="236"/>
      <c r="E497" s="236"/>
      <c r="F497" s="236"/>
      <c r="G497" s="236"/>
    </row>
    <row r="498" spans="1:7">
      <c r="A498" s="236"/>
      <c r="B498" s="236"/>
      <c r="C498" s="236"/>
      <c r="D498" s="236"/>
      <c r="E498" s="236"/>
      <c r="F498" s="236"/>
      <c r="G498" s="236"/>
    </row>
    <row r="499" spans="1:7">
      <c r="E499" s="191"/>
    </row>
    <row r="500" spans="1:7">
      <c r="E500" s="191"/>
    </row>
    <row r="501" spans="1:7">
      <c r="E501" s="191"/>
    </row>
    <row r="502" spans="1:7">
      <c r="E502" s="191"/>
    </row>
    <row r="503" spans="1:7">
      <c r="E503" s="191"/>
    </row>
    <row r="504" spans="1:7">
      <c r="E504" s="191"/>
    </row>
    <row r="505" spans="1:7">
      <c r="E505" s="191"/>
    </row>
    <row r="506" spans="1:7">
      <c r="E506" s="191"/>
    </row>
    <row r="507" spans="1:7">
      <c r="E507" s="191"/>
    </row>
    <row r="508" spans="1:7">
      <c r="E508" s="191"/>
    </row>
    <row r="509" spans="1:7">
      <c r="E509" s="191"/>
    </row>
    <row r="510" spans="1:7">
      <c r="E510" s="191"/>
    </row>
    <row r="511" spans="1:7">
      <c r="E511" s="191"/>
    </row>
    <row r="512" spans="1:7">
      <c r="E512" s="191"/>
    </row>
    <row r="513" spans="5:5">
      <c r="E513" s="191"/>
    </row>
    <row r="514" spans="5:5">
      <c r="E514" s="191"/>
    </row>
    <row r="515" spans="5:5">
      <c r="E515" s="191"/>
    </row>
    <row r="516" spans="5:5">
      <c r="E516" s="191"/>
    </row>
    <row r="517" spans="5:5">
      <c r="E517" s="191"/>
    </row>
    <row r="518" spans="5:5">
      <c r="E518" s="191"/>
    </row>
    <row r="519" spans="5:5">
      <c r="E519" s="191"/>
    </row>
    <row r="520" spans="5:5">
      <c r="E520" s="191"/>
    </row>
    <row r="521" spans="5:5">
      <c r="E521" s="191"/>
    </row>
    <row r="522" spans="5:5">
      <c r="E522" s="191"/>
    </row>
    <row r="523" spans="5:5">
      <c r="E523" s="191"/>
    </row>
    <row r="524" spans="5:5">
      <c r="E524" s="191"/>
    </row>
    <row r="525" spans="5:5">
      <c r="E525" s="191"/>
    </row>
    <row r="526" spans="5:5">
      <c r="E526" s="191"/>
    </row>
    <row r="527" spans="5:5">
      <c r="E527" s="191"/>
    </row>
    <row r="528" spans="5:5">
      <c r="E528" s="191"/>
    </row>
    <row r="529" spans="1:7">
      <c r="E529" s="191"/>
    </row>
    <row r="530" spans="1:7">
      <c r="A530" s="247"/>
      <c r="B530" s="247"/>
    </row>
    <row r="531" spans="1:7">
      <c r="A531" s="236"/>
      <c r="B531" s="236"/>
      <c r="C531" s="248"/>
      <c r="D531" s="248"/>
      <c r="E531" s="249"/>
      <c r="F531" s="248"/>
      <c r="G531" s="250"/>
    </row>
    <row r="532" spans="1:7">
      <c r="A532" s="251"/>
      <c r="B532" s="251"/>
      <c r="C532" s="236"/>
      <c r="D532" s="236"/>
      <c r="E532" s="252"/>
      <c r="F532" s="236"/>
      <c r="G532" s="236"/>
    </row>
    <row r="533" spans="1:7">
      <c r="A533" s="236"/>
      <c r="B533" s="236"/>
      <c r="C533" s="236"/>
      <c r="D533" s="236"/>
      <c r="E533" s="252"/>
      <c r="F533" s="236"/>
      <c r="G533" s="236"/>
    </row>
    <row r="534" spans="1:7">
      <c r="A534" s="236"/>
      <c r="B534" s="236"/>
      <c r="C534" s="236"/>
      <c r="D534" s="236"/>
      <c r="E534" s="252"/>
      <c r="F534" s="236"/>
      <c r="G534" s="236"/>
    </row>
    <row r="535" spans="1:7">
      <c r="A535" s="236"/>
      <c r="B535" s="236"/>
      <c r="C535" s="236"/>
      <c r="D535" s="236"/>
      <c r="E535" s="252"/>
      <c r="F535" s="236"/>
      <c r="G535" s="236"/>
    </row>
    <row r="536" spans="1:7">
      <c r="A536" s="236"/>
      <c r="B536" s="236"/>
      <c r="C536" s="236"/>
      <c r="D536" s="236"/>
      <c r="E536" s="252"/>
      <c r="F536" s="236"/>
      <c r="G536" s="236"/>
    </row>
    <row r="537" spans="1:7">
      <c r="A537" s="236"/>
      <c r="B537" s="236"/>
      <c r="C537" s="236"/>
      <c r="D537" s="236"/>
      <c r="E537" s="252"/>
      <c r="F537" s="236"/>
      <c r="G537" s="236"/>
    </row>
    <row r="538" spans="1:7">
      <c r="A538" s="236"/>
      <c r="B538" s="236"/>
      <c r="C538" s="236"/>
      <c r="D538" s="236"/>
      <c r="E538" s="252"/>
      <c r="F538" s="236"/>
      <c r="G538" s="236"/>
    </row>
    <row r="539" spans="1:7">
      <c r="A539" s="236"/>
      <c r="B539" s="236"/>
      <c r="C539" s="236"/>
      <c r="D539" s="236"/>
      <c r="E539" s="252"/>
      <c r="F539" s="236"/>
      <c r="G539" s="236"/>
    </row>
    <row r="540" spans="1:7">
      <c r="A540" s="236"/>
      <c r="B540" s="236"/>
      <c r="C540" s="236"/>
      <c r="D540" s="236"/>
      <c r="E540" s="252"/>
      <c r="F540" s="236"/>
      <c r="G540" s="236"/>
    </row>
    <row r="541" spans="1:7">
      <c r="A541" s="236"/>
      <c r="B541" s="236"/>
      <c r="C541" s="236"/>
      <c r="D541" s="236"/>
      <c r="E541" s="252"/>
      <c r="F541" s="236"/>
      <c r="G541" s="236"/>
    </row>
    <row r="542" spans="1:7">
      <c r="A542" s="236"/>
      <c r="B542" s="236"/>
      <c r="C542" s="236"/>
      <c r="D542" s="236"/>
      <c r="E542" s="252"/>
      <c r="F542" s="236"/>
      <c r="G542" s="236"/>
    </row>
    <row r="543" spans="1:7">
      <c r="A543" s="236"/>
      <c r="B543" s="236"/>
      <c r="C543" s="236"/>
      <c r="D543" s="236"/>
      <c r="E543" s="252"/>
      <c r="F543" s="236"/>
      <c r="G543" s="236"/>
    </row>
    <row r="544" spans="1:7">
      <c r="A544" s="236"/>
      <c r="B544" s="236"/>
      <c r="C544" s="236"/>
      <c r="D544" s="236"/>
      <c r="E544" s="252"/>
      <c r="F544" s="236"/>
      <c r="G544" s="236"/>
    </row>
  </sheetData>
  <mergeCells count="303">
    <mergeCell ref="C14:D14"/>
    <mergeCell ref="C16:D16"/>
    <mergeCell ref="C17:D17"/>
    <mergeCell ref="C18:D18"/>
    <mergeCell ref="C20:D20"/>
    <mergeCell ref="C21:D21"/>
    <mergeCell ref="A1:G1"/>
    <mergeCell ref="A3:B3"/>
    <mergeCell ref="A4:B4"/>
    <mergeCell ref="E4:G4"/>
    <mergeCell ref="C9:D9"/>
    <mergeCell ref="C10:D10"/>
    <mergeCell ref="C12:D12"/>
    <mergeCell ref="C13:D13"/>
    <mergeCell ref="C32:D32"/>
    <mergeCell ref="C33:D33"/>
    <mergeCell ref="C34:D34"/>
    <mergeCell ref="C36:D36"/>
    <mergeCell ref="C37:D37"/>
    <mergeCell ref="C38:D38"/>
    <mergeCell ref="C23:D23"/>
    <mergeCell ref="C25:D25"/>
    <mergeCell ref="C26:D26"/>
    <mergeCell ref="C27:D27"/>
    <mergeCell ref="C29:D29"/>
    <mergeCell ref="C30:D30"/>
    <mergeCell ref="C54:D54"/>
    <mergeCell ref="C55:D55"/>
    <mergeCell ref="C56:D56"/>
    <mergeCell ref="C58:D58"/>
    <mergeCell ref="C59:D59"/>
    <mergeCell ref="C61:D61"/>
    <mergeCell ref="C40:D40"/>
    <mergeCell ref="C41:D41"/>
    <mergeCell ref="C42:D42"/>
    <mergeCell ref="C46:D46"/>
    <mergeCell ref="C47:D47"/>
    <mergeCell ref="C48:D48"/>
    <mergeCell ref="C50:D50"/>
    <mergeCell ref="C52:D52"/>
    <mergeCell ref="C72:D72"/>
    <mergeCell ref="C73:D73"/>
    <mergeCell ref="C74:D74"/>
    <mergeCell ref="C76:D76"/>
    <mergeCell ref="C77:D77"/>
    <mergeCell ref="C79:D79"/>
    <mergeCell ref="C62:D62"/>
    <mergeCell ref="C64:D64"/>
    <mergeCell ref="C65:D65"/>
    <mergeCell ref="C67:D67"/>
    <mergeCell ref="C68:D68"/>
    <mergeCell ref="C70:D70"/>
    <mergeCell ref="C88:D88"/>
    <mergeCell ref="C89:D89"/>
    <mergeCell ref="C91:D91"/>
    <mergeCell ref="C92:D92"/>
    <mergeCell ref="C93:D93"/>
    <mergeCell ref="C95:D95"/>
    <mergeCell ref="C80:D80"/>
    <mergeCell ref="C82:D82"/>
    <mergeCell ref="C83:D83"/>
    <mergeCell ref="C84:D84"/>
    <mergeCell ref="C85:D85"/>
    <mergeCell ref="C87:D87"/>
    <mergeCell ref="C106:D106"/>
    <mergeCell ref="C108:D108"/>
    <mergeCell ref="C109:D109"/>
    <mergeCell ref="C110:D110"/>
    <mergeCell ref="C112:D112"/>
    <mergeCell ref="C113:D113"/>
    <mergeCell ref="C96:D96"/>
    <mergeCell ref="C98:D98"/>
    <mergeCell ref="C100:D100"/>
    <mergeCell ref="C102:D102"/>
    <mergeCell ref="C103:D103"/>
    <mergeCell ref="C104:D104"/>
    <mergeCell ref="C123:D123"/>
    <mergeCell ref="C124:D124"/>
    <mergeCell ref="C126:D126"/>
    <mergeCell ref="C127:D127"/>
    <mergeCell ref="C128:D128"/>
    <mergeCell ref="C130:D130"/>
    <mergeCell ref="C114:D114"/>
    <mergeCell ref="C116:D116"/>
    <mergeCell ref="C117:D117"/>
    <mergeCell ref="C119:D119"/>
    <mergeCell ref="C120:D120"/>
    <mergeCell ref="C121:D121"/>
    <mergeCell ref="C140:D140"/>
    <mergeCell ref="C142:D142"/>
    <mergeCell ref="C143:D143"/>
    <mergeCell ref="C145:D145"/>
    <mergeCell ref="C146:D146"/>
    <mergeCell ref="C148:D148"/>
    <mergeCell ref="C132:D132"/>
    <mergeCell ref="C133:D133"/>
    <mergeCell ref="C135:D135"/>
    <mergeCell ref="C136:D136"/>
    <mergeCell ref="C138:D138"/>
    <mergeCell ref="C139:D139"/>
    <mergeCell ref="C158:D158"/>
    <mergeCell ref="C160:D160"/>
    <mergeCell ref="C161:D161"/>
    <mergeCell ref="C163:D163"/>
    <mergeCell ref="C164:D164"/>
    <mergeCell ref="C165:D165"/>
    <mergeCell ref="C150:D150"/>
    <mergeCell ref="C151:D151"/>
    <mergeCell ref="C152:D152"/>
    <mergeCell ref="C154:D154"/>
    <mergeCell ref="C155:D155"/>
    <mergeCell ref="C156:D156"/>
    <mergeCell ref="C174:D174"/>
    <mergeCell ref="C176:D176"/>
    <mergeCell ref="C177:D177"/>
    <mergeCell ref="C179:D179"/>
    <mergeCell ref="C180:D180"/>
    <mergeCell ref="C181:D181"/>
    <mergeCell ref="C166:D166"/>
    <mergeCell ref="C168:D168"/>
    <mergeCell ref="C169:D169"/>
    <mergeCell ref="C170:D170"/>
    <mergeCell ref="C172:D172"/>
    <mergeCell ref="C173:D173"/>
    <mergeCell ref="C191:D191"/>
    <mergeCell ref="C192:D192"/>
    <mergeCell ref="C193:D193"/>
    <mergeCell ref="C195:D195"/>
    <mergeCell ref="C196:D196"/>
    <mergeCell ref="C197:D197"/>
    <mergeCell ref="C183:D183"/>
    <mergeCell ref="C185:D185"/>
    <mergeCell ref="C186:D186"/>
    <mergeCell ref="C187:D187"/>
    <mergeCell ref="C189:D189"/>
    <mergeCell ref="C190:D190"/>
    <mergeCell ref="C210:D210"/>
    <mergeCell ref="C212:D212"/>
    <mergeCell ref="C214:D214"/>
    <mergeCell ref="C215:D215"/>
    <mergeCell ref="C216:D216"/>
    <mergeCell ref="C218:D218"/>
    <mergeCell ref="C199:D199"/>
    <mergeCell ref="C200:D200"/>
    <mergeCell ref="C202:D202"/>
    <mergeCell ref="C204:D204"/>
    <mergeCell ref="C206:D206"/>
    <mergeCell ref="C208:D208"/>
    <mergeCell ref="C228:D228"/>
    <mergeCell ref="C230:D230"/>
    <mergeCell ref="C231:D231"/>
    <mergeCell ref="C232:D232"/>
    <mergeCell ref="C234:D234"/>
    <mergeCell ref="C236:D236"/>
    <mergeCell ref="C219:D219"/>
    <mergeCell ref="C220:D220"/>
    <mergeCell ref="C222:D222"/>
    <mergeCell ref="C224:D224"/>
    <mergeCell ref="C226:D226"/>
    <mergeCell ref="C227:D227"/>
    <mergeCell ref="C251:D251"/>
    <mergeCell ref="C252:D252"/>
    <mergeCell ref="C253:D253"/>
    <mergeCell ref="C255:D255"/>
    <mergeCell ref="C256:D256"/>
    <mergeCell ref="C258:D258"/>
    <mergeCell ref="C260:D260"/>
    <mergeCell ref="C261:D261"/>
    <mergeCell ref="C237:D237"/>
    <mergeCell ref="C238:D238"/>
    <mergeCell ref="C240:D240"/>
    <mergeCell ref="C241:D241"/>
    <mergeCell ref="C242:D242"/>
    <mergeCell ref="C244:D244"/>
    <mergeCell ref="C271:D271"/>
    <mergeCell ref="C273:D273"/>
    <mergeCell ref="C275:D275"/>
    <mergeCell ref="C276:D276"/>
    <mergeCell ref="C277:D277"/>
    <mergeCell ref="C279:D279"/>
    <mergeCell ref="C262:D262"/>
    <mergeCell ref="C264:D264"/>
    <mergeCell ref="C265:D265"/>
    <mergeCell ref="C267:D267"/>
    <mergeCell ref="C269:D269"/>
    <mergeCell ref="C270:D270"/>
    <mergeCell ref="C292:D292"/>
    <mergeCell ref="C293:D293"/>
    <mergeCell ref="C294:D294"/>
    <mergeCell ref="C296:D296"/>
    <mergeCell ref="C297:D297"/>
    <mergeCell ref="C298:D298"/>
    <mergeCell ref="C281:D281"/>
    <mergeCell ref="C283:D283"/>
    <mergeCell ref="C284:D284"/>
    <mergeCell ref="C286:D286"/>
    <mergeCell ref="C288:D288"/>
    <mergeCell ref="C290:D290"/>
    <mergeCell ref="C310:D310"/>
    <mergeCell ref="C312:D312"/>
    <mergeCell ref="C314:D314"/>
    <mergeCell ref="C315:D315"/>
    <mergeCell ref="C317:D317"/>
    <mergeCell ref="C319:D319"/>
    <mergeCell ref="C300:D300"/>
    <mergeCell ref="C301:D301"/>
    <mergeCell ref="C302:D302"/>
    <mergeCell ref="C304:D304"/>
    <mergeCell ref="C306:D306"/>
    <mergeCell ref="C308:D308"/>
    <mergeCell ref="C330:D330"/>
    <mergeCell ref="C332:D332"/>
    <mergeCell ref="C333:D333"/>
    <mergeCell ref="C335:D335"/>
    <mergeCell ref="C336:D336"/>
    <mergeCell ref="C338:D338"/>
    <mergeCell ref="C320:D320"/>
    <mergeCell ref="C321:D321"/>
    <mergeCell ref="C323:D323"/>
    <mergeCell ref="C324:D324"/>
    <mergeCell ref="C326:D326"/>
    <mergeCell ref="C328:D328"/>
    <mergeCell ref="C347:D347"/>
    <mergeCell ref="C349:D349"/>
    <mergeCell ref="C351:D351"/>
    <mergeCell ref="C353:D353"/>
    <mergeCell ref="C354:D354"/>
    <mergeCell ref="C356:D356"/>
    <mergeCell ref="C340:D340"/>
    <mergeCell ref="C341:D341"/>
    <mergeCell ref="C342:D342"/>
    <mergeCell ref="C343:D343"/>
    <mergeCell ref="C345:D345"/>
    <mergeCell ref="C346:D346"/>
    <mergeCell ref="C367:D367"/>
    <mergeCell ref="C369:D369"/>
    <mergeCell ref="C370:D370"/>
    <mergeCell ref="C371:D371"/>
    <mergeCell ref="C373:D373"/>
    <mergeCell ref="C375:D375"/>
    <mergeCell ref="C357:D357"/>
    <mergeCell ref="C358:D358"/>
    <mergeCell ref="C360:D360"/>
    <mergeCell ref="C362:D362"/>
    <mergeCell ref="C364:D364"/>
    <mergeCell ref="C366:D366"/>
    <mergeCell ref="C385:D385"/>
    <mergeCell ref="C386:D386"/>
    <mergeCell ref="C388:D388"/>
    <mergeCell ref="C389:D389"/>
    <mergeCell ref="C390:D390"/>
    <mergeCell ref="C392:D392"/>
    <mergeCell ref="C377:D377"/>
    <mergeCell ref="C378:D378"/>
    <mergeCell ref="C379:D379"/>
    <mergeCell ref="C381:D381"/>
    <mergeCell ref="C382:D382"/>
    <mergeCell ref="C384:D384"/>
    <mergeCell ref="C402:D402"/>
    <mergeCell ref="C404:D404"/>
    <mergeCell ref="C405:D405"/>
    <mergeCell ref="C406:D406"/>
    <mergeCell ref="C408:D408"/>
    <mergeCell ref="C409:D409"/>
    <mergeCell ref="C393:D393"/>
    <mergeCell ref="C395:D395"/>
    <mergeCell ref="C396:D396"/>
    <mergeCell ref="C397:D397"/>
    <mergeCell ref="C399:D399"/>
    <mergeCell ref="C400:D400"/>
    <mergeCell ref="C420:D420"/>
    <mergeCell ref="C421:D421"/>
    <mergeCell ref="C422:D422"/>
    <mergeCell ref="C424:D424"/>
    <mergeCell ref="C425:D425"/>
    <mergeCell ref="C426:D426"/>
    <mergeCell ref="C410:D410"/>
    <mergeCell ref="C412:D412"/>
    <mergeCell ref="C413:D413"/>
    <mergeCell ref="C414:D414"/>
    <mergeCell ref="C416:D416"/>
    <mergeCell ref="C418:D418"/>
    <mergeCell ref="C437:D437"/>
    <mergeCell ref="C439:D439"/>
    <mergeCell ref="C440:D440"/>
    <mergeCell ref="C441:D441"/>
    <mergeCell ref="C443:D443"/>
    <mergeCell ref="C444:D444"/>
    <mergeCell ref="C428:D428"/>
    <mergeCell ref="C429:D429"/>
    <mergeCell ref="C431:D431"/>
    <mergeCell ref="C432:D432"/>
    <mergeCell ref="C433:D433"/>
    <mergeCell ref="C435:D435"/>
    <mergeCell ref="C463:D463"/>
    <mergeCell ref="C445:D445"/>
    <mergeCell ref="C447:D447"/>
    <mergeCell ref="C451:D451"/>
    <mergeCell ref="C453:D453"/>
    <mergeCell ref="C455:D455"/>
    <mergeCell ref="C457:D457"/>
    <mergeCell ref="C459:D459"/>
    <mergeCell ref="C461:D46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25"/>
  <dimension ref="A1:BE51"/>
  <sheetViews>
    <sheetView topLeftCell="A7" zoomScaleNormal="100" workbookViewId="0">
      <selection activeCell="G22" sqref="G22:G23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71" t="s">
        <v>24</v>
      </c>
      <c r="B1" s="72"/>
      <c r="C1" s="72"/>
      <c r="D1" s="72"/>
      <c r="E1" s="72"/>
      <c r="F1" s="72"/>
      <c r="G1" s="72"/>
    </row>
    <row r="2" spans="1:57" ht="12.75" customHeight="1">
      <c r="A2" s="73" t="s">
        <v>25</v>
      </c>
      <c r="B2" s="74"/>
      <c r="C2" s="75" t="s">
        <v>553</v>
      </c>
      <c r="D2" s="75" t="s">
        <v>139</v>
      </c>
      <c r="E2" s="76"/>
      <c r="F2" s="77" t="s">
        <v>26</v>
      </c>
      <c r="G2" s="78"/>
    </row>
    <row r="3" spans="1:57" ht="3" hidden="1" customHeight="1">
      <c r="A3" s="79"/>
      <c r="B3" s="80"/>
      <c r="C3" s="81"/>
      <c r="D3" s="81"/>
      <c r="E3" s="82"/>
      <c r="F3" s="83"/>
      <c r="G3" s="84"/>
    </row>
    <row r="4" spans="1:57" ht="12" customHeight="1">
      <c r="A4" s="85" t="s">
        <v>27</v>
      </c>
      <c r="B4" s="80"/>
      <c r="C4" s="81"/>
      <c r="D4" s="81"/>
      <c r="E4" s="82"/>
      <c r="F4" s="83" t="s">
        <v>28</v>
      </c>
      <c r="G4" s="86"/>
    </row>
    <row r="5" spans="1:57" ht="12.95" customHeight="1">
      <c r="A5" s="87" t="s">
        <v>138</v>
      </c>
      <c r="B5" s="88"/>
      <c r="C5" s="89" t="s">
        <v>139</v>
      </c>
      <c r="D5" s="90"/>
      <c r="E5" s="88"/>
      <c r="F5" s="83" t="s">
        <v>29</v>
      </c>
      <c r="G5" s="84"/>
    </row>
    <row r="6" spans="1:57" ht="12.95" customHeight="1">
      <c r="A6" s="85" t="s">
        <v>30</v>
      </c>
      <c r="B6" s="80"/>
      <c r="C6" s="81"/>
      <c r="D6" s="81"/>
      <c r="E6" s="82"/>
      <c r="F6" s="91" t="s">
        <v>31</v>
      </c>
      <c r="G6" s="92">
        <v>0</v>
      </c>
      <c r="O6" s="93"/>
    </row>
    <row r="7" spans="1:57" ht="12.95" customHeight="1">
      <c r="A7" s="94" t="s">
        <v>91</v>
      </c>
      <c r="B7" s="95"/>
      <c r="C7" s="96" t="s">
        <v>92</v>
      </c>
      <c r="D7" s="97"/>
      <c r="E7" s="97"/>
      <c r="F7" s="98" t="s">
        <v>32</v>
      </c>
      <c r="G7" s="92">
        <f>IF(G6=0,,ROUND((F30+F32)/G6,1))</f>
        <v>0</v>
      </c>
    </row>
    <row r="8" spans="1:57">
      <c r="A8" s="99" t="s">
        <v>33</v>
      </c>
      <c r="B8" s="83"/>
      <c r="C8" s="286"/>
      <c r="D8" s="286"/>
      <c r="E8" s="287"/>
      <c r="F8" s="100" t="s">
        <v>34</v>
      </c>
      <c r="G8" s="101"/>
      <c r="H8" s="102"/>
      <c r="I8" s="103"/>
    </row>
    <row r="9" spans="1:57">
      <c r="A9" s="99" t="s">
        <v>35</v>
      </c>
      <c r="B9" s="83"/>
      <c r="C9" s="286"/>
      <c r="D9" s="286"/>
      <c r="E9" s="287"/>
      <c r="F9" s="83"/>
      <c r="G9" s="104"/>
      <c r="H9" s="105"/>
    </row>
    <row r="10" spans="1:57">
      <c r="A10" s="99" t="s">
        <v>36</v>
      </c>
      <c r="B10" s="83"/>
      <c r="C10" s="286" t="s">
        <v>117</v>
      </c>
      <c r="D10" s="286"/>
      <c r="E10" s="286"/>
      <c r="F10" s="106"/>
      <c r="G10" s="107"/>
      <c r="H10" s="108"/>
    </row>
    <row r="11" spans="1:57" ht="13.5" customHeight="1">
      <c r="A11" s="99" t="s">
        <v>37</v>
      </c>
      <c r="B11" s="83"/>
      <c r="C11" s="286" t="s">
        <v>116</v>
      </c>
      <c r="D11" s="286"/>
      <c r="E11" s="286"/>
      <c r="F11" s="109" t="s">
        <v>38</v>
      </c>
      <c r="G11" s="110"/>
      <c r="H11" s="105"/>
      <c r="BA11" s="111"/>
      <c r="BB11" s="111"/>
      <c r="BC11" s="111"/>
      <c r="BD11" s="111"/>
      <c r="BE11" s="111"/>
    </row>
    <row r="12" spans="1:57" ht="12.75" customHeight="1">
      <c r="A12" s="112" t="s">
        <v>39</v>
      </c>
      <c r="B12" s="80"/>
      <c r="C12" s="288"/>
      <c r="D12" s="288"/>
      <c r="E12" s="288"/>
      <c r="F12" s="113" t="s">
        <v>40</v>
      </c>
      <c r="G12" s="114"/>
      <c r="H12" s="105"/>
    </row>
    <row r="13" spans="1:57" ht="28.5" customHeight="1" thickBot="1">
      <c r="A13" s="115" t="s">
        <v>41</v>
      </c>
      <c r="B13" s="116"/>
      <c r="C13" s="116"/>
      <c r="D13" s="116"/>
      <c r="E13" s="117"/>
      <c r="F13" s="117"/>
      <c r="G13" s="118"/>
      <c r="H13" s="105"/>
    </row>
    <row r="14" spans="1:57" ht="17.25" customHeight="1" thickBot="1">
      <c r="A14" s="119" t="s">
        <v>42</v>
      </c>
      <c r="B14" s="120"/>
      <c r="C14" s="121"/>
      <c r="D14" s="122" t="s">
        <v>43</v>
      </c>
      <c r="E14" s="123"/>
      <c r="F14" s="123"/>
      <c r="G14" s="121"/>
    </row>
    <row r="15" spans="1:57" ht="15.95" customHeight="1">
      <c r="A15" s="124"/>
      <c r="B15" s="125" t="s">
        <v>44</v>
      </c>
      <c r="C15" s="126">
        <f>'SO1 SO1_S_1 Rek'!E32</f>
        <v>0</v>
      </c>
      <c r="D15" s="127"/>
      <c r="E15" s="128"/>
      <c r="F15" s="129"/>
      <c r="G15" s="126"/>
    </row>
    <row r="16" spans="1:57" ht="15.95" customHeight="1">
      <c r="A16" s="124" t="s">
        <v>45</v>
      </c>
      <c r="B16" s="125" t="s">
        <v>46</v>
      </c>
      <c r="C16" s="126">
        <f>'SO1 SO1_S_1 Rek'!F32</f>
        <v>0</v>
      </c>
      <c r="D16" s="79"/>
      <c r="E16" s="130"/>
      <c r="F16" s="131"/>
      <c r="G16" s="126"/>
    </row>
    <row r="17" spans="1:7" ht="15.95" customHeight="1">
      <c r="A17" s="124" t="s">
        <v>47</v>
      </c>
      <c r="B17" s="125" t="s">
        <v>48</v>
      </c>
      <c r="C17" s="126">
        <f>'SO1 SO1_S_1 Rek'!H32</f>
        <v>0</v>
      </c>
      <c r="D17" s="79"/>
      <c r="E17" s="130"/>
      <c r="F17" s="131"/>
      <c r="G17" s="126"/>
    </row>
    <row r="18" spans="1:7" ht="15.95" customHeight="1">
      <c r="A18" s="132" t="s">
        <v>49</v>
      </c>
      <c r="B18" s="133" t="s">
        <v>50</v>
      </c>
      <c r="C18" s="126">
        <f>'SO1 SO1_S_1 Rek'!G32</f>
        <v>0</v>
      </c>
      <c r="D18" s="79"/>
      <c r="E18" s="130"/>
      <c r="F18" s="131"/>
      <c r="G18" s="126"/>
    </row>
    <row r="19" spans="1:7" ht="15.95" customHeight="1">
      <c r="A19" s="134" t="s">
        <v>51</v>
      </c>
      <c r="B19" s="125"/>
      <c r="C19" s="126">
        <f>SUM(C15:C18)</f>
        <v>0</v>
      </c>
      <c r="D19" s="79"/>
      <c r="E19" s="130"/>
      <c r="F19" s="131"/>
      <c r="G19" s="126"/>
    </row>
    <row r="20" spans="1:7" ht="15.95" customHeight="1">
      <c r="A20" s="134"/>
      <c r="B20" s="125"/>
      <c r="C20" s="126"/>
      <c r="D20" s="79"/>
      <c r="E20" s="130"/>
      <c r="F20" s="131"/>
      <c r="G20" s="126"/>
    </row>
    <row r="21" spans="1:7" ht="15.95" customHeight="1">
      <c r="A21" s="134" t="s">
        <v>23</v>
      </c>
      <c r="B21" s="125"/>
      <c r="C21" s="126">
        <f>'SO1 SO1_S_1 Rek'!I32</f>
        <v>0</v>
      </c>
      <c r="D21" s="79"/>
      <c r="E21" s="130"/>
      <c r="F21" s="131"/>
      <c r="G21" s="126"/>
    </row>
    <row r="22" spans="1:7" ht="15.95" customHeight="1">
      <c r="A22" s="135" t="s">
        <v>52</v>
      </c>
      <c r="B22" s="105"/>
      <c r="C22" s="126">
        <f>C19+C21</f>
        <v>0</v>
      </c>
      <c r="D22" s="79" t="s">
        <v>53</v>
      </c>
      <c r="E22" s="130"/>
      <c r="F22" s="131"/>
      <c r="G22" s="126"/>
    </row>
    <row r="23" spans="1:7" ht="15.95" customHeight="1" thickBot="1">
      <c r="A23" s="284" t="s">
        <v>54</v>
      </c>
      <c r="B23" s="285"/>
      <c r="C23" s="136">
        <f>C22+G23</f>
        <v>0</v>
      </c>
      <c r="D23" s="137" t="s">
        <v>55</v>
      </c>
      <c r="E23" s="138"/>
      <c r="F23" s="139"/>
      <c r="G23" s="126"/>
    </row>
    <row r="24" spans="1:7">
      <c r="A24" s="140" t="s">
        <v>56</v>
      </c>
      <c r="B24" s="141"/>
      <c r="C24" s="142"/>
      <c r="D24" s="141" t="s">
        <v>57</v>
      </c>
      <c r="E24" s="141"/>
      <c r="F24" s="143" t="s">
        <v>58</v>
      </c>
      <c r="G24" s="144"/>
    </row>
    <row r="25" spans="1:7">
      <c r="A25" s="135" t="s">
        <v>59</v>
      </c>
      <c r="B25" s="105"/>
      <c r="C25" s="145"/>
      <c r="D25" s="105" t="s">
        <v>59</v>
      </c>
      <c r="F25" s="146" t="s">
        <v>59</v>
      </c>
      <c r="G25" s="147"/>
    </row>
    <row r="26" spans="1:7" ht="37.5" customHeight="1">
      <c r="A26" s="135" t="s">
        <v>60</v>
      </c>
      <c r="B26" s="148"/>
      <c r="C26" s="145"/>
      <c r="D26" s="105" t="s">
        <v>60</v>
      </c>
      <c r="F26" s="146" t="s">
        <v>60</v>
      </c>
      <c r="G26" s="147"/>
    </row>
    <row r="27" spans="1:7">
      <c r="A27" s="135"/>
      <c r="B27" s="149"/>
      <c r="C27" s="145"/>
      <c r="D27" s="105"/>
      <c r="F27" s="146"/>
      <c r="G27" s="147"/>
    </row>
    <row r="28" spans="1:7">
      <c r="A28" s="135" t="s">
        <v>61</v>
      </c>
      <c r="B28" s="105"/>
      <c r="C28" s="145"/>
      <c r="D28" s="146" t="s">
        <v>62</v>
      </c>
      <c r="E28" s="145"/>
      <c r="F28" s="150" t="s">
        <v>62</v>
      </c>
      <c r="G28" s="147"/>
    </row>
    <row r="29" spans="1:7" ht="69" customHeight="1">
      <c r="A29" s="135"/>
      <c r="B29" s="105"/>
      <c r="C29" s="151"/>
      <c r="D29" s="152"/>
      <c r="E29" s="151"/>
      <c r="F29" s="105"/>
      <c r="G29" s="147"/>
    </row>
    <row r="30" spans="1:7">
      <c r="A30" s="153" t="s">
        <v>10</v>
      </c>
      <c r="B30" s="154"/>
      <c r="C30" s="155">
        <v>21</v>
      </c>
      <c r="D30" s="154" t="s">
        <v>63</v>
      </c>
      <c r="E30" s="156"/>
      <c r="F30" s="279">
        <f>C23-F32</f>
        <v>0</v>
      </c>
      <c r="G30" s="280"/>
    </row>
    <row r="31" spans="1:7">
      <c r="A31" s="153" t="s">
        <v>64</v>
      </c>
      <c r="B31" s="154"/>
      <c r="C31" s="155">
        <f>C30</f>
        <v>21</v>
      </c>
      <c r="D31" s="154" t="s">
        <v>65</v>
      </c>
      <c r="E31" s="156"/>
      <c r="F31" s="279">
        <f>ROUND(PRODUCT(F30,C31/100),0)</f>
        <v>0</v>
      </c>
      <c r="G31" s="280"/>
    </row>
    <row r="32" spans="1:7">
      <c r="A32" s="153" t="s">
        <v>10</v>
      </c>
      <c r="B32" s="154"/>
      <c r="C32" s="155">
        <v>0</v>
      </c>
      <c r="D32" s="154" t="s">
        <v>65</v>
      </c>
      <c r="E32" s="156"/>
      <c r="F32" s="279">
        <v>0</v>
      </c>
      <c r="G32" s="280"/>
    </row>
    <row r="33" spans="1:8">
      <c r="A33" s="153" t="s">
        <v>64</v>
      </c>
      <c r="B33" s="157"/>
      <c r="C33" s="158">
        <f>C32</f>
        <v>0</v>
      </c>
      <c r="D33" s="154" t="s">
        <v>65</v>
      </c>
      <c r="E33" s="131"/>
      <c r="F33" s="279">
        <f>ROUND(PRODUCT(F32,C33/100),0)</f>
        <v>0</v>
      </c>
      <c r="G33" s="280"/>
    </row>
    <row r="34" spans="1:8" s="162" customFormat="1" ht="19.5" customHeight="1" thickBot="1">
      <c r="A34" s="159" t="s">
        <v>66</v>
      </c>
      <c r="B34" s="160"/>
      <c r="C34" s="160"/>
      <c r="D34" s="160"/>
      <c r="E34" s="161"/>
      <c r="F34" s="281">
        <f>ROUND(SUM(F30:F33),0)</f>
        <v>0</v>
      </c>
      <c r="G34" s="282"/>
    </row>
    <row r="36" spans="1:8">
      <c r="A36" s="2" t="s">
        <v>67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>
      <c r="A37" s="2"/>
      <c r="B37" s="283"/>
      <c r="C37" s="283"/>
      <c r="D37" s="283"/>
      <c r="E37" s="283"/>
      <c r="F37" s="283"/>
      <c r="G37" s="283"/>
      <c r="H37" s="1" t="s">
        <v>0</v>
      </c>
    </row>
    <row r="38" spans="1:8" ht="12.75" customHeight="1">
      <c r="A38" s="163"/>
      <c r="B38" s="283"/>
      <c r="C38" s="283"/>
      <c r="D38" s="283"/>
      <c r="E38" s="283"/>
      <c r="F38" s="283"/>
      <c r="G38" s="283"/>
      <c r="H38" s="1" t="s">
        <v>0</v>
      </c>
    </row>
    <row r="39" spans="1:8">
      <c r="A39" s="163"/>
      <c r="B39" s="283"/>
      <c r="C39" s="283"/>
      <c r="D39" s="283"/>
      <c r="E39" s="283"/>
      <c r="F39" s="283"/>
      <c r="G39" s="283"/>
      <c r="H39" s="1" t="s">
        <v>0</v>
      </c>
    </row>
    <row r="40" spans="1:8">
      <c r="A40" s="163"/>
      <c r="B40" s="283"/>
      <c r="C40" s="283"/>
      <c r="D40" s="283"/>
      <c r="E40" s="283"/>
      <c r="F40" s="283"/>
      <c r="G40" s="283"/>
      <c r="H40" s="1" t="s">
        <v>0</v>
      </c>
    </row>
    <row r="41" spans="1:8">
      <c r="A41" s="163"/>
      <c r="B41" s="283"/>
      <c r="C41" s="283"/>
      <c r="D41" s="283"/>
      <c r="E41" s="283"/>
      <c r="F41" s="283"/>
      <c r="G41" s="283"/>
      <c r="H41" s="1" t="s">
        <v>0</v>
      </c>
    </row>
    <row r="42" spans="1:8">
      <c r="A42" s="163"/>
      <c r="B42" s="283"/>
      <c r="C42" s="283"/>
      <c r="D42" s="283"/>
      <c r="E42" s="283"/>
      <c r="F42" s="283"/>
      <c r="G42" s="283"/>
      <c r="H42" s="1" t="s">
        <v>0</v>
      </c>
    </row>
    <row r="43" spans="1:8">
      <c r="A43" s="163"/>
      <c r="B43" s="283"/>
      <c r="C43" s="283"/>
      <c r="D43" s="283"/>
      <c r="E43" s="283"/>
      <c r="F43" s="283"/>
      <c r="G43" s="283"/>
      <c r="H43" s="1" t="s">
        <v>0</v>
      </c>
    </row>
    <row r="44" spans="1:8" ht="12.75" customHeight="1">
      <c r="A44" s="163"/>
      <c r="B44" s="283"/>
      <c r="C44" s="283"/>
      <c r="D44" s="283"/>
      <c r="E44" s="283"/>
      <c r="F44" s="283"/>
      <c r="G44" s="283"/>
      <c r="H44" s="1" t="s">
        <v>0</v>
      </c>
    </row>
    <row r="45" spans="1:8" ht="12.75" customHeight="1">
      <c r="A45" s="163"/>
      <c r="B45" s="283"/>
      <c r="C45" s="283"/>
      <c r="D45" s="283"/>
      <c r="E45" s="283"/>
      <c r="F45" s="283"/>
      <c r="G45" s="283"/>
      <c r="H45" s="1" t="s">
        <v>0</v>
      </c>
    </row>
    <row r="46" spans="1:8">
      <c r="B46" s="278"/>
      <c r="C46" s="278"/>
      <c r="D46" s="278"/>
      <c r="E46" s="278"/>
      <c r="F46" s="278"/>
      <c r="G46" s="278"/>
    </row>
    <row r="47" spans="1:8">
      <c r="B47" s="278"/>
      <c r="C47" s="278"/>
      <c r="D47" s="278"/>
      <c r="E47" s="278"/>
      <c r="F47" s="278"/>
      <c r="G47" s="278"/>
    </row>
    <row r="48" spans="1:8">
      <c r="B48" s="278"/>
      <c r="C48" s="278"/>
      <c r="D48" s="278"/>
      <c r="E48" s="278"/>
      <c r="F48" s="278"/>
      <c r="G48" s="278"/>
    </row>
    <row r="49" spans="2:7">
      <c r="B49" s="278"/>
      <c r="C49" s="278"/>
      <c r="D49" s="278"/>
      <c r="E49" s="278"/>
      <c r="F49" s="278"/>
      <c r="G49" s="278"/>
    </row>
    <row r="50" spans="2:7">
      <c r="B50" s="278"/>
      <c r="C50" s="278"/>
      <c r="D50" s="278"/>
      <c r="E50" s="278"/>
      <c r="F50" s="278"/>
      <c r="G50" s="278"/>
    </row>
    <row r="51" spans="2:7">
      <c r="B51" s="278"/>
      <c r="C51" s="278"/>
      <c r="D51" s="278"/>
      <c r="E51" s="278"/>
      <c r="F51" s="278"/>
      <c r="G51" s="278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35"/>
  <dimension ref="A1:I84"/>
  <sheetViews>
    <sheetView topLeftCell="A4" workbookViewId="0">
      <selection activeCell="D37" sqref="D37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89" t="s">
        <v>1</v>
      </c>
      <c r="B1" s="290"/>
      <c r="C1" s="164" t="s">
        <v>93</v>
      </c>
      <c r="D1" s="165"/>
      <c r="E1" s="166"/>
      <c r="F1" s="165"/>
      <c r="G1" s="167" t="s">
        <v>68</v>
      </c>
      <c r="H1" s="168" t="s">
        <v>553</v>
      </c>
      <c r="I1" s="169"/>
    </row>
    <row r="2" spans="1:9" ht="13.5" thickBot="1">
      <c r="A2" s="291" t="s">
        <v>69</v>
      </c>
      <c r="B2" s="292"/>
      <c r="C2" s="170" t="s">
        <v>140</v>
      </c>
      <c r="D2" s="171"/>
      <c r="E2" s="172"/>
      <c r="F2" s="171"/>
      <c r="G2" s="293" t="s">
        <v>139</v>
      </c>
      <c r="H2" s="294"/>
      <c r="I2" s="295"/>
    </row>
    <row r="3" spans="1:9" ht="13.5" thickTop="1">
      <c r="F3" s="105"/>
    </row>
    <row r="4" spans="1:9" ht="19.5" customHeight="1">
      <c r="A4" s="173" t="s">
        <v>70</v>
      </c>
      <c r="B4" s="174"/>
      <c r="C4" s="174"/>
      <c r="D4" s="174"/>
      <c r="E4" s="175"/>
      <c r="F4" s="174"/>
      <c r="G4" s="174"/>
      <c r="H4" s="174"/>
      <c r="I4" s="174"/>
    </row>
    <row r="5" spans="1:9" ht="13.5" thickBot="1"/>
    <row r="6" spans="1:9" s="105" customFormat="1" ht="13.5" thickBot="1">
      <c r="A6" s="176"/>
      <c r="B6" s="177" t="s">
        <v>71</v>
      </c>
      <c r="C6" s="177"/>
      <c r="D6" s="178"/>
      <c r="E6" s="179" t="s">
        <v>19</v>
      </c>
      <c r="F6" s="180" t="s">
        <v>20</v>
      </c>
      <c r="G6" s="180" t="s">
        <v>21</v>
      </c>
      <c r="H6" s="180" t="s">
        <v>22</v>
      </c>
      <c r="I6" s="181" t="s">
        <v>23</v>
      </c>
    </row>
    <row r="7" spans="1:9" s="105" customFormat="1">
      <c r="A7" s="253" t="str">
        <f>'SO1 SO1_S_1 Pol'!B7</f>
        <v>1</v>
      </c>
      <c r="B7" s="59" t="str">
        <f>'SO1 SO1_S_1 Pol'!C7</f>
        <v>Zemní práce</v>
      </c>
      <c r="D7" s="182"/>
      <c r="E7" s="254">
        <f>'SO1 SO1_S_1 Pol'!BA62</f>
        <v>0</v>
      </c>
      <c r="F7" s="255">
        <f>'SO1 SO1_S_1 Pol'!BB62</f>
        <v>0</v>
      </c>
      <c r="G7" s="255">
        <f>'SO1 SO1_S_1 Pol'!BC62</f>
        <v>0</v>
      </c>
      <c r="H7" s="255">
        <f>'SO1 SO1_S_1 Pol'!BD62</f>
        <v>0</v>
      </c>
      <c r="I7" s="256">
        <f>'SO1 SO1_S_1 Pol'!BE62</f>
        <v>0</v>
      </c>
    </row>
    <row r="8" spans="1:9" s="105" customFormat="1">
      <c r="A8" s="253" t="str">
        <f>'SO1 SO1_S_1 Pol'!B63</f>
        <v>2</v>
      </c>
      <c r="B8" s="59" t="str">
        <f>'SO1 SO1_S_1 Pol'!C63</f>
        <v>Základy a zvláštní zakládání</v>
      </c>
      <c r="D8" s="182"/>
      <c r="E8" s="254">
        <f>'SO1 SO1_S_1 Pol'!BA70</f>
        <v>0</v>
      </c>
      <c r="F8" s="255">
        <f>'SO1 SO1_S_1 Pol'!BB70</f>
        <v>0</v>
      </c>
      <c r="G8" s="255">
        <f>'SO1 SO1_S_1 Pol'!BC70</f>
        <v>0</v>
      </c>
      <c r="H8" s="255">
        <f>'SO1 SO1_S_1 Pol'!BD70</f>
        <v>0</v>
      </c>
      <c r="I8" s="256">
        <f>'SO1 SO1_S_1 Pol'!BE70</f>
        <v>0</v>
      </c>
    </row>
    <row r="9" spans="1:9" s="105" customFormat="1">
      <c r="A9" s="253" t="str">
        <f>'SO1 SO1_S_1 Pol'!B71</f>
        <v>3</v>
      </c>
      <c r="B9" s="59" t="str">
        <f>'SO1 SO1_S_1 Pol'!C71</f>
        <v>Svislé a kompletní konstrukce</v>
      </c>
      <c r="D9" s="182"/>
      <c r="E9" s="254">
        <f>'SO1 SO1_S_1 Pol'!BA144</f>
        <v>0</v>
      </c>
      <c r="F9" s="255">
        <f>'SO1 SO1_S_1 Pol'!BB144</f>
        <v>0</v>
      </c>
      <c r="G9" s="255">
        <f>'SO1 SO1_S_1 Pol'!BC144</f>
        <v>0</v>
      </c>
      <c r="H9" s="255">
        <f>'SO1 SO1_S_1 Pol'!BD144</f>
        <v>0</v>
      </c>
      <c r="I9" s="256">
        <f>'SO1 SO1_S_1 Pol'!BE144</f>
        <v>0</v>
      </c>
    </row>
    <row r="10" spans="1:9" s="105" customFormat="1">
      <c r="A10" s="253" t="str">
        <f>'SO1 SO1_S_1 Pol'!B145</f>
        <v>4</v>
      </c>
      <c r="B10" s="59" t="str">
        <f>'SO1 SO1_S_1 Pol'!C145</f>
        <v>Vodorovné konstrukce</v>
      </c>
      <c r="D10" s="182"/>
      <c r="E10" s="254">
        <f>'SO1 SO1_S_1 Pol'!BA158</f>
        <v>0</v>
      </c>
      <c r="F10" s="255">
        <f>'SO1 SO1_S_1 Pol'!BB158</f>
        <v>0</v>
      </c>
      <c r="G10" s="255">
        <f>'SO1 SO1_S_1 Pol'!BC158</f>
        <v>0</v>
      </c>
      <c r="H10" s="255">
        <f>'SO1 SO1_S_1 Pol'!BD158</f>
        <v>0</v>
      </c>
      <c r="I10" s="256">
        <f>'SO1 SO1_S_1 Pol'!BE158</f>
        <v>0</v>
      </c>
    </row>
    <row r="11" spans="1:9" s="105" customFormat="1">
      <c r="A11" s="253" t="str">
        <f>'SO1 SO1_S_1 Pol'!B159</f>
        <v>5</v>
      </c>
      <c r="B11" s="59" t="str">
        <f>'SO1 SO1_S_1 Pol'!C159</f>
        <v>Komunikace</v>
      </c>
      <c r="D11" s="182"/>
      <c r="E11" s="254">
        <f>'SO1 SO1_S_1 Pol'!BA163</f>
        <v>0</v>
      </c>
      <c r="F11" s="255">
        <f>'SO1 SO1_S_1 Pol'!BB163</f>
        <v>0</v>
      </c>
      <c r="G11" s="255">
        <f>'SO1 SO1_S_1 Pol'!BC163</f>
        <v>0</v>
      </c>
      <c r="H11" s="255">
        <f>'SO1 SO1_S_1 Pol'!BD163</f>
        <v>0</v>
      </c>
      <c r="I11" s="256">
        <f>'SO1 SO1_S_1 Pol'!BE163</f>
        <v>0</v>
      </c>
    </row>
    <row r="12" spans="1:9" s="105" customFormat="1">
      <c r="A12" s="253" t="str">
        <f>'SO1 SO1_S_1 Pol'!B164</f>
        <v>61</v>
      </c>
      <c r="B12" s="59" t="str">
        <f>'SO1 SO1_S_1 Pol'!C164</f>
        <v>Upravy povrchů vnitřní</v>
      </c>
      <c r="D12" s="182"/>
      <c r="E12" s="254">
        <f>'SO1 SO1_S_1 Pol'!BA394</f>
        <v>0</v>
      </c>
      <c r="F12" s="255">
        <f>'SO1 SO1_S_1 Pol'!BB394</f>
        <v>0</v>
      </c>
      <c r="G12" s="255">
        <f>'SO1 SO1_S_1 Pol'!BC394</f>
        <v>0</v>
      </c>
      <c r="H12" s="255">
        <f>'SO1 SO1_S_1 Pol'!BD394</f>
        <v>0</v>
      </c>
      <c r="I12" s="256">
        <f>'SO1 SO1_S_1 Pol'!BE394</f>
        <v>0</v>
      </c>
    </row>
    <row r="13" spans="1:9" s="105" customFormat="1">
      <c r="A13" s="253" t="str">
        <f>'SO1 SO1_S_1 Pol'!B395</f>
        <v>63</v>
      </c>
      <c r="B13" s="59" t="str">
        <f>'SO1 SO1_S_1 Pol'!C395</f>
        <v>Podlahy a podlahové konstrukce</v>
      </c>
      <c r="D13" s="182"/>
      <c r="E13" s="254">
        <f>'SO1 SO1_S_1 Pol'!BA576</f>
        <v>0</v>
      </c>
      <c r="F13" s="255">
        <f>'SO1 SO1_S_1 Pol'!BB576</f>
        <v>0</v>
      </c>
      <c r="G13" s="255">
        <f>'SO1 SO1_S_1 Pol'!BC576</f>
        <v>0</v>
      </c>
      <c r="H13" s="255">
        <f>'SO1 SO1_S_1 Pol'!BD576</f>
        <v>0</v>
      </c>
      <c r="I13" s="256">
        <f>'SO1 SO1_S_1 Pol'!BE576</f>
        <v>0</v>
      </c>
    </row>
    <row r="14" spans="1:9" s="105" customFormat="1">
      <c r="A14" s="253" t="str">
        <f>'SO1 SO1_S_1 Pol'!B577</f>
        <v>64</v>
      </c>
      <c r="B14" s="59" t="str">
        <f>'SO1 SO1_S_1 Pol'!C577</f>
        <v>Výplně otvorů</v>
      </c>
      <c r="D14" s="182"/>
      <c r="E14" s="254">
        <f>'SO1 SO1_S_1 Pol'!BA593</f>
        <v>0</v>
      </c>
      <c r="F14" s="255">
        <f>'SO1 SO1_S_1 Pol'!BB593</f>
        <v>0</v>
      </c>
      <c r="G14" s="255">
        <f>'SO1 SO1_S_1 Pol'!BC593</f>
        <v>0</v>
      </c>
      <c r="H14" s="255">
        <f>'SO1 SO1_S_1 Pol'!BD593</f>
        <v>0</v>
      </c>
      <c r="I14" s="256">
        <f>'SO1 SO1_S_1 Pol'!BE593</f>
        <v>0</v>
      </c>
    </row>
    <row r="15" spans="1:9" s="105" customFormat="1">
      <c r="A15" s="253" t="str">
        <f>'SO1 SO1_S_1 Pol'!B594</f>
        <v>95</v>
      </c>
      <c r="B15" s="59" t="str">
        <f>'SO1 SO1_S_1 Pol'!C594</f>
        <v>Dokončovací konstrukce na pozemních stavbách</v>
      </c>
      <c r="D15" s="182"/>
      <c r="E15" s="254">
        <f>'SO1 SO1_S_1 Pol'!BA605</f>
        <v>0</v>
      </c>
      <c r="F15" s="255">
        <f>'SO1 SO1_S_1 Pol'!BB605</f>
        <v>0</v>
      </c>
      <c r="G15" s="255">
        <f>'SO1 SO1_S_1 Pol'!BC605</f>
        <v>0</v>
      </c>
      <c r="H15" s="255">
        <f>'SO1 SO1_S_1 Pol'!BD605</f>
        <v>0</v>
      </c>
      <c r="I15" s="256">
        <f>'SO1 SO1_S_1 Pol'!BE605</f>
        <v>0</v>
      </c>
    </row>
    <row r="16" spans="1:9" s="105" customFormat="1">
      <c r="A16" s="253" t="str">
        <f>'SO1 SO1_S_1 Pol'!B606</f>
        <v>96</v>
      </c>
      <c r="B16" s="59" t="str">
        <f>'SO1 SO1_S_1 Pol'!C606</f>
        <v>Bourání konstrukcí</v>
      </c>
      <c r="D16" s="182"/>
      <c r="E16" s="254">
        <f>'SO1 SO1_S_1 Pol'!BA685</f>
        <v>0</v>
      </c>
      <c r="F16" s="255">
        <f>'SO1 SO1_S_1 Pol'!BB685</f>
        <v>0</v>
      </c>
      <c r="G16" s="255">
        <f>'SO1 SO1_S_1 Pol'!BC685</f>
        <v>0</v>
      </c>
      <c r="H16" s="255">
        <f>'SO1 SO1_S_1 Pol'!BD685</f>
        <v>0</v>
      </c>
      <c r="I16" s="256">
        <f>'SO1 SO1_S_1 Pol'!BE685</f>
        <v>0</v>
      </c>
    </row>
    <row r="17" spans="1:9" s="105" customFormat="1">
      <c r="A17" s="253" t="str">
        <f>'SO1 SO1_S_1 Pol'!B686</f>
        <v>97</v>
      </c>
      <c r="B17" s="59" t="str">
        <f>'SO1 SO1_S_1 Pol'!C686</f>
        <v>Prorážení otvorů</v>
      </c>
      <c r="D17" s="182"/>
      <c r="E17" s="254">
        <f>'SO1 SO1_S_1 Pol'!BA905</f>
        <v>0</v>
      </c>
      <c r="F17" s="255">
        <f>'SO1 SO1_S_1 Pol'!BB905</f>
        <v>0</v>
      </c>
      <c r="G17" s="255">
        <f>'SO1 SO1_S_1 Pol'!BC905</f>
        <v>0</v>
      </c>
      <c r="H17" s="255">
        <f>'SO1 SO1_S_1 Pol'!BD905</f>
        <v>0</v>
      </c>
      <c r="I17" s="256">
        <f>'SO1 SO1_S_1 Pol'!BE905</f>
        <v>0</v>
      </c>
    </row>
    <row r="18" spans="1:9" s="105" customFormat="1">
      <c r="A18" s="253" t="str">
        <f>'SO1 SO1_S_1 Pol'!B906</f>
        <v>99</v>
      </c>
      <c r="B18" s="59" t="str">
        <f>'SO1 SO1_S_1 Pol'!C906</f>
        <v>Staveništní přesun hmot</v>
      </c>
      <c r="D18" s="182"/>
      <c r="E18" s="254">
        <f>'SO1 SO1_S_1 Pol'!BA908</f>
        <v>0</v>
      </c>
      <c r="F18" s="255">
        <f>'SO1 SO1_S_1 Pol'!BB908</f>
        <v>0</v>
      </c>
      <c r="G18" s="255">
        <f>'SO1 SO1_S_1 Pol'!BC908</f>
        <v>0</v>
      </c>
      <c r="H18" s="255">
        <f>'SO1 SO1_S_1 Pol'!BD908</f>
        <v>0</v>
      </c>
      <c r="I18" s="256">
        <f>'SO1 SO1_S_1 Pol'!BE908</f>
        <v>0</v>
      </c>
    </row>
    <row r="19" spans="1:9" s="105" customFormat="1">
      <c r="A19" s="253" t="str">
        <f>'SO1 SO1_S_1 Pol'!B909</f>
        <v>711</v>
      </c>
      <c r="B19" s="59" t="str">
        <f>'SO1 SO1_S_1 Pol'!C909</f>
        <v>Izolace proti vodě</v>
      </c>
      <c r="D19" s="182"/>
      <c r="E19" s="254">
        <f>'SO1 SO1_S_1 Pol'!BA941</f>
        <v>0</v>
      </c>
      <c r="F19" s="255">
        <f>'SO1 SO1_S_1 Pol'!BB941</f>
        <v>0</v>
      </c>
      <c r="G19" s="255">
        <f>'SO1 SO1_S_1 Pol'!BC941</f>
        <v>0</v>
      </c>
      <c r="H19" s="255">
        <f>'SO1 SO1_S_1 Pol'!BD941</f>
        <v>0</v>
      </c>
      <c r="I19" s="256">
        <f>'SO1 SO1_S_1 Pol'!BE941</f>
        <v>0</v>
      </c>
    </row>
    <row r="20" spans="1:9" s="105" customFormat="1">
      <c r="A20" s="253" t="str">
        <f>'SO1 SO1_S_1 Pol'!B942</f>
        <v>713</v>
      </c>
      <c r="B20" s="59" t="str">
        <f>'SO1 SO1_S_1 Pol'!C942</f>
        <v>Izolace tepelné</v>
      </c>
      <c r="D20" s="182"/>
      <c r="E20" s="254">
        <f>'SO1 SO1_S_1 Pol'!BA963</f>
        <v>0</v>
      </c>
      <c r="F20" s="255">
        <f>'SO1 SO1_S_1 Pol'!BB963</f>
        <v>0</v>
      </c>
      <c r="G20" s="255">
        <f>'SO1 SO1_S_1 Pol'!BC963</f>
        <v>0</v>
      </c>
      <c r="H20" s="255">
        <f>'SO1 SO1_S_1 Pol'!BD963</f>
        <v>0</v>
      </c>
      <c r="I20" s="256">
        <f>'SO1 SO1_S_1 Pol'!BE963</f>
        <v>0</v>
      </c>
    </row>
    <row r="21" spans="1:9" s="105" customFormat="1">
      <c r="A21" s="253" t="str">
        <f>'SO1 SO1_S_1 Pol'!B964</f>
        <v>725</v>
      </c>
      <c r="B21" s="59" t="str">
        <f>'SO1 SO1_S_1 Pol'!C964</f>
        <v>Zařizovací předměty</v>
      </c>
      <c r="D21" s="182"/>
      <c r="E21" s="254">
        <f>'SO1 SO1_S_1 Pol'!BA967</f>
        <v>0</v>
      </c>
      <c r="F21" s="255">
        <f>'SO1 SO1_S_1 Pol'!BB967</f>
        <v>0</v>
      </c>
      <c r="G21" s="255">
        <f>'SO1 SO1_S_1 Pol'!BC967</f>
        <v>0</v>
      </c>
      <c r="H21" s="255">
        <f>'SO1 SO1_S_1 Pol'!BD967</f>
        <v>0</v>
      </c>
      <c r="I21" s="256">
        <f>'SO1 SO1_S_1 Pol'!BE967</f>
        <v>0</v>
      </c>
    </row>
    <row r="22" spans="1:9" s="105" customFormat="1">
      <c r="A22" s="253" t="str">
        <f>'SO1 SO1_S_1 Pol'!B968</f>
        <v>766</v>
      </c>
      <c r="B22" s="59" t="str">
        <f>'SO1 SO1_S_1 Pol'!C968</f>
        <v>Konstrukce truhlářské</v>
      </c>
      <c r="D22" s="182"/>
      <c r="E22" s="254">
        <f>'SO1 SO1_S_1 Pol'!BA993</f>
        <v>0</v>
      </c>
      <c r="F22" s="255">
        <f>'SO1 SO1_S_1 Pol'!BB993</f>
        <v>0</v>
      </c>
      <c r="G22" s="255">
        <f>'SO1 SO1_S_1 Pol'!BC993</f>
        <v>0</v>
      </c>
      <c r="H22" s="255">
        <f>'SO1 SO1_S_1 Pol'!BD993</f>
        <v>0</v>
      </c>
      <c r="I22" s="256">
        <f>'SO1 SO1_S_1 Pol'!BE993</f>
        <v>0</v>
      </c>
    </row>
    <row r="23" spans="1:9" s="105" customFormat="1">
      <c r="A23" s="253" t="str">
        <f>'SO1 SO1_S_1 Pol'!B994</f>
        <v>767</v>
      </c>
      <c r="B23" s="59" t="str">
        <f>'SO1 SO1_S_1 Pol'!C994</f>
        <v>Konstrukce zámečnické</v>
      </c>
      <c r="D23" s="182"/>
      <c r="E23" s="254">
        <f>'SO1 SO1_S_1 Pol'!BA1000</f>
        <v>0</v>
      </c>
      <c r="F23" s="255">
        <f>'SO1 SO1_S_1 Pol'!BB1000</f>
        <v>0</v>
      </c>
      <c r="G23" s="255">
        <f>'SO1 SO1_S_1 Pol'!BC1000</f>
        <v>0</v>
      </c>
      <c r="H23" s="255">
        <f>'SO1 SO1_S_1 Pol'!BD1000</f>
        <v>0</v>
      </c>
      <c r="I23" s="256">
        <f>'SO1 SO1_S_1 Pol'!BE1000</f>
        <v>0</v>
      </c>
    </row>
    <row r="24" spans="1:9" s="105" customFormat="1">
      <c r="A24" s="253" t="str">
        <f>'SO1 SO1_S_1 Pol'!B1001</f>
        <v>769</v>
      </c>
      <c r="B24" s="59" t="str">
        <f>'SO1 SO1_S_1 Pol'!C1001</f>
        <v>Otvorové prvky z plastu</v>
      </c>
      <c r="D24" s="182"/>
      <c r="E24" s="254">
        <f>'SO1 SO1_S_1 Pol'!BA1006</f>
        <v>0</v>
      </c>
      <c r="F24" s="255">
        <f>'SO1 SO1_S_1 Pol'!BB1006</f>
        <v>0</v>
      </c>
      <c r="G24" s="255">
        <f>'SO1 SO1_S_1 Pol'!BC1006</f>
        <v>0</v>
      </c>
      <c r="H24" s="255">
        <f>'SO1 SO1_S_1 Pol'!BD1006</f>
        <v>0</v>
      </c>
      <c r="I24" s="256">
        <f>'SO1 SO1_S_1 Pol'!BE1006</f>
        <v>0</v>
      </c>
    </row>
    <row r="25" spans="1:9" s="105" customFormat="1">
      <c r="A25" s="253" t="str">
        <f>'SO1 SO1_S_1 Pol'!B1007</f>
        <v>771</v>
      </c>
      <c r="B25" s="59" t="str">
        <f>'SO1 SO1_S_1 Pol'!C1007</f>
        <v>Podlahy z dlaždic a obklady</v>
      </c>
      <c r="D25" s="182"/>
      <c r="E25" s="254">
        <f>'SO1 SO1_S_1 Pol'!BA1175</f>
        <v>0</v>
      </c>
      <c r="F25" s="255">
        <f>'SO1 SO1_S_1 Pol'!BB1175</f>
        <v>0</v>
      </c>
      <c r="G25" s="255">
        <f>'SO1 SO1_S_1 Pol'!BC1175</f>
        <v>0</v>
      </c>
      <c r="H25" s="255">
        <f>'SO1 SO1_S_1 Pol'!BD1175</f>
        <v>0</v>
      </c>
      <c r="I25" s="256">
        <f>'SO1 SO1_S_1 Pol'!BE1175</f>
        <v>0</v>
      </c>
    </row>
    <row r="26" spans="1:9" s="105" customFormat="1">
      <c r="A26" s="253" t="str">
        <f>'SO1 SO1_S_1 Pol'!B1176</f>
        <v>775</v>
      </c>
      <c r="B26" s="59" t="str">
        <f>'SO1 SO1_S_1 Pol'!C1176</f>
        <v>Podlahy vlysové a parketové</v>
      </c>
      <c r="D26" s="182"/>
      <c r="E26" s="254">
        <f>'SO1 SO1_S_1 Pol'!BA1182</f>
        <v>0</v>
      </c>
      <c r="F26" s="255">
        <f>'SO1 SO1_S_1 Pol'!BB1182</f>
        <v>0</v>
      </c>
      <c r="G26" s="255">
        <f>'SO1 SO1_S_1 Pol'!BC1182</f>
        <v>0</v>
      </c>
      <c r="H26" s="255">
        <f>'SO1 SO1_S_1 Pol'!BD1182</f>
        <v>0</v>
      </c>
      <c r="I26" s="256">
        <f>'SO1 SO1_S_1 Pol'!BE1182</f>
        <v>0</v>
      </c>
    </row>
    <row r="27" spans="1:9" s="105" customFormat="1">
      <c r="A27" s="253" t="str">
        <f>'SO1 SO1_S_1 Pol'!B1183</f>
        <v>776</v>
      </c>
      <c r="B27" s="59" t="str">
        <f>'SO1 SO1_S_1 Pol'!C1183</f>
        <v>Podlahy povlakové</v>
      </c>
      <c r="D27" s="182"/>
      <c r="E27" s="254">
        <f>'SO1 SO1_S_1 Pol'!BA1203</f>
        <v>0</v>
      </c>
      <c r="F27" s="255">
        <f>'SO1 SO1_S_1 Pol'!BB1203</f>
        <v>0</v>
      </c>
      <c r="G27" s="255">
        <f>'SO1 SO1_S_1 Pol'!BC1203</f>
        <v>0</v>
      </c>
      <c r="H27" s="255">
        <f>'SO1 SO1_S_1 Pol'!BD1203</f>
        <v>0</v>
      </c>
      <c r="I27" s="256">
        <f>'SO1 SO1_S_1 Pol'!BE1203</f>
        <v>0</v>
      </c>
    </row>
    <row r="28" spans="1:9" s="105" customFormat="1">
      <c r="A28" s="253" t="str">
        <f>'SO1 SO1_S_1 Pol'!B1204</f>
        <v>781</v>
      </c>
      <c r="B28" s="59" t="str">
        <f>'SO1 SO1_S_1 Pol'!C1204</f>
        <v>Obklady keramické</v>
      </c>
      <c r="D28" s="182"/>
      <c r="E28" s="254">
        <f>'SO1 SO1_S_1 Pol'!BA1373</f>
        <v>0</v>
      </c>
      <c r="F28" s="255">
        <f>'SO1 SO1_S_1 Pol'!BB1373</f>
        <v>0</v>
      </c>
      <c r="G28" s="255">
        <f>'SO1 SO1_S_1 Pol'!BC1373</f>
        <v>0</v>
      </c>
      <c r="H28" s="255">
        <f>'SO1 SO1_S_1 Pol'!BD1373</f>
        <v>0</v>
      </c>
      <c r="I28" s="256">
        <f>'SO1 SO1_S_1 Pol'!BE1373</f>
        <v>0</v>
      </c>
    </row>
    <row r="29" spans="1:9" s="105" customFormat="1">
      <c r="A29" s="253" t="str">
        <f>'SO1 SO1_S_1 Pol'!B1374</f>
        <v>783</v>
      </c>
      <c r="B29" s="59" t="str">
        <f>'SO1 SO1_S_1 Pol'!C1374</f>
        <v>Nátěry</v>
      </c>
      <c r="D29" s="182"/>
      <c r="E29" s="254">
        <f>'SO1 SO1_S_1 Pol'!BA1397</f>
        <v>0</v>
      </c>
      <c r="F29" s="255">
        <f>'SO1 SO1_S_1 Pol'!BB1397</f>
        <v>0</v>
      </c>
      <c r="G29" s="255">
        <f>'SO1 SO1_S_1 Pol'!BC1397</f>
        <v>0</v>
      </c>
      <c r="H29" s="255">
        <f>'SO1 SO1_S_1 Pol'!BD1397</f>
        <v>0</v>
      </c>
      <c r="I29" s="256">
        <f>'SO1 SO1_S_1 Pol'!BE1397</f>
        <v>0</v>
      </c>
    </row>
    <row r="30" spans="1:9" s="105" customFormat="1">
      <c r="A30" s="253" t="str">
        <f>'SO1 SO1_S_1 Pol'!B1398</f>
        <v>784</v>
      </c>
      <c r="B30" s="59" t="str">
        <f>'SO1 SO1_S_1 Pol'!C1398</f>
        <v>Malby</v>
      </c>
      <c r="D30" s="182"/>
      <c r="E30" s="254">
        <f>'SO1 SO1_S_1 Pol'!BA1745</f>
        <v>0</v>
      </c>
      <c r="F30" s="255">
        <f>'SO1 SO1_S_1 Pol'!BB1745</f>
        <v>0</v>
      </c>
      <c r="G30" s="255">
        <f>'SO1 SO1_S_1 Pol'!BC1745</f>
        <v>0</v>
      </c>
      <c r="H30" s="255">
        <f>'SO1 SO1_S_1 Pol'!BD1745</f>
        <v>0</v>
      </c>
      <c r="I30" s="256">
        <f>'SO1 SO1_S_1 Pol'!BE1745</f>
        <v>0</v>
      </c>
    </row>
    <row r="31" spans="1:9" s="105" customFormat="1" ht="13.5" thickBot="1">
      <c r="A31" s="253" t="str">
        <f>'SO1 SO1_S_1 Pol'!B1746</f>
        <v>D96</v>
      </c>
      <c r="B31" s="59" t="str">
        <f>'SO1 SO1_S_1 Pol'!C1746</f>
        <v>Přesuny suti a vybouraných hmot</v>
      </c>
      <c r="D31" s="182"/>
      <c r="E31" s="254">
        <f>'SO1 SO1_S_1 Pol'!BA1753</f>
        <v>0</v>
      </c>
      <c r="F31" s="255">
        <f>'SO1 SO1_S_1 Pol'!BB1753</f>
        <v>0</v>
      </c>
      <c r="G31" s="255">
        <f>'SO1 SO1_S_1 Pol'!BC1753</f>
        <v>0</v>
      </c>
      <c r="H31" s="255">
        <f>'SO1 SO1_S_1 Pol'!BD1753</f>
        <v>0</v>
      </c>
      <c r="I31" s="256">
        <f>'SO1 SO1_S_1 Pol'!BE1753</f>
        <v>0</v>
      </c>
    </row>
    <row r="32" spans="1:9" s="12" customFormat="1" ht="13.5" thickBot="1">
      <c r="A32" s="183"/>
      <c r="B32" s="184" t="s">
        <v>72</v>
      </c>
      <c r="C32" s="184"/>
      <c r="D32" s="185"/>
      <c r="E32" s="186">
        <f>SUM(E7:E31)</f>
        <v>0</v>
      </c>
      <c r="F32" s="187">
        <f>SUM(F7:F31)</f>
        <v>0</v>
      </c>
      <c r="G32" s="187">
        <f>SUM(G7:G31)</f>
        <v>0</v>
      </c>
      <c r="H32" s="187">
        <f>SUM(H7:H31)</f>
        <v>0</v>
      </c>
      <c r="I32" s="188">
        <f>SUM(I7:I31)</f>
        <v>0</v>
      </c>
    </row>
    <row r="33" spans="1:9">
      <c r="A33" s="105"/>
      <c r="B33" s="105"/>
      <c r="C33" s="105"/>
      <c r="D33" s="105"/>
      <c r="E33" s="105"/>
      <c r="F33" s="105"/>
      <c r="G33" s="105"/>
      <c r="H33" s="105"/>
      <c r="I33" s="105"/>
    </row>
    <row r="35" spans="1:9">
      <c r="B35" s="12"/>
      <c r="F35" s="189"/>
      <c r="G35" s="190"/>
      <c r="H35" s="190"/>
      <c r="I35" s="43"/>
    </row>
    <row r="36" spans="1:9">
      <c r="F36" s="189"/>
      <c r="G36" s="190"/>
      <c r="H36" s="190"/>
      <c r="I36" s="43"/>
    </row>
    <row r="37" spans="1:9">
      <c r="F37" s="189"/>
      <c r="G37" s="190"/>
      <c r="H37" s="190"/>
      <c r="I37" s="43"/>
    </row>
    <row r="38" spans="1:9">
      <c r="F38" s="189"/>
      <c r="G38" s="190"/>
      <c r="H38" s="190"/>
      <c r="I38" s="43"/>
    </row>
    <row r="39" spans="1:9">
      <c r="F39" s="189"/>
      <c r="G39" s="190"/>
      <c r="H39" s="190"/>
      <c r="I39" s="43"/>
    </row>
    <row r="40" spans="1:9">
      <c r="F40" s="189"/>
      <c r="G40" s="190"/>
      <c r="H40" s="190"/>
      <c r="I40" s="43"/>
    </row>
    <row r="41" spans="1:9">
      <c r="F41" s="189"/>
      <c r="G41" s="190"/>
      <c r="H41" s="190"/>
      <c r="I41" s="43"/>
    </row>
    <row r="42" spans="1:9">
      <c r="F42" s="189"/>
      <c r="G42" s="190"/>
      <c r="H42" s="190"/>
      <c r="I42" s="43"/>
    </row>
    <row r="43" spans="1:9">
      <c r="F43" s="189"/>
      <c r="G43" s="190"/>
      <c r="H43" s="190"/>
      <c r="I43" s="43"/>
    </row>
    <row r="44" spans="1:9">
      <c r="F44" s="189"/>
      <c r="G44" s="190"/>
      <c r="H44" s="190"/>
      <c r="I44" s="43"/>
    </row>
    <row r="45" spans="1:9">
      <c r="F45" s="189"/>
      <c r="G45" s="190"/>
      <c r="H45" s="190"/>
      <c r="I45" s="43"/>
    </row>
    <row r="46" spans="1:9">
      <c r="F46" s="189"/>
      <c r="G46" s="190"/>
      <c r="H46" s="190"/>
      <c r="I46" s="43"/>
    </row>
    <row r="47" spans="1:9">
      <c r="F47" s="189"/>
      <c r="G47" s="190"/>
      <c r="H47" s="190"/>
      <c r="I47" s="43"/>
    </row>
    <row r="48" spans="1:9">
      <c r="F48" s="189"/>
      <c r="G48" s="190"/>
      <c r="H48" s="190"/>
      <c r="I48" s="43"/>
    </row>
    <row r="49" spans="6:9">
      <c r="F49" s="189"/>
      <c r="G49" s="190"/>
      <c r="H49" s="190"/>
      <c r="I49" s="43"/>
    </row>
    <row r="50" spans="6:9">
      <c r="F50" s="189"/>
      <c r="G50" s="190"/>
      <c r="H50" s="190"/>
      <c r="I50" s="43"/>
    </row>
    <row r="51" spans="6:9">
      <c r="F51" s="189"/>
      <c r="G51" s="190"/>
      <c r="H51" s="190"/>
      <c r="I51" s="43"/>
    </row>
    <row r="52" spans="6:9">
      <c r="F52" s="189"/>
      <c r="G52" s="190"/>
      <c r="H52" s="190"/>
      <c r="I52" s="43"/>
    </row>
    <row r="53" spans="6:9">
      <c r="F53" s="189"/>
      <c r="G53" s="190"/>
      <c r="H53" s="190"/>
      <c r="I53" s="43"/>
    </row>
    <row r="54" spans="6:9">
      <c r="F54" s="189"/>
      <c r="G54" s="190"/>
      <c r="H54" s="190"/>
      <c r="I54" s="43"/>
    </row>
    <row r="55" spans="6:9">
      <c r="F55" s="189"/>
      <c r="G55" s="190"/>
      <c r="H55" s="190"/>
      <c r="I55" s="43"/>
    </row>
    <row r="56" spans="6:9">
      <c r="F56" s="189"/>
      <c r="G56" s="190"/>
      <c r="H56" s="190"/>
      <c r="I56" s="43"/>
    </row>
    <row r="57" spans="6:9">
      <c r="F57" s="189"/>
      <c r="G57" s="190"/>
      <c r="H57" s="190"/>
      <c r="I57" s="43"/>
    </row>
    <row r="58" spans="6:9">
      <c r="F58" s="189"/>
      <c r="G58" s="190"/>
      <c r="H58" s="190"/>
      <c r="I58" s="43"/>
    </row>
    <row r="59" spans="6:9">
      <c r="F59" s="189"/>
      <c r="G59" s="190"/>
      <c r="H59" s="190"/>
      <c r="I59" s="43"/>
    </row>
    <row r="60" spans="6:9">
      <c r="F60" s="189"/>
      <c r="G60" s="190"/>
      <c r="H60" s="190"/>
      <c r="I60" s="43"/>
    </row>
    <row r="61" spans="6:9">
      <c r="F61" s="189"/>
      <c r="G61" s="190"/>
      <c r="H61" s="190"/>
      <c r="I61" s="43"/>
    </row>
    <row r="62" spans="6:9">
      <c r="F62" s="189"/>
      <c r="G62" s="190"/>
      <c r="H62" s="190"/>
      <c r="I62" s="43"/>
    </row>
    <row r="63" spans="6:9">
      <c r="F63" s="189"/>
      <c r="G63" s="190"/>
      <c r="H63" s="190"/>
      <c r="I63" s="43"/>
    </row>
    <row r="64" spans="6:9">
      <c r="F64" s="189"/>
      <c r="G64" s="190"/>
      <c r="H64" s="190"/>
      <c r="I64" s="43"/>
    </row>
    <row r="65" spans="6:9">
      <c r="F65" s="189"/>
      <c r="G65" s="190"/>
      <c r="H65" s="190"/>
      <c r="I65" s="43"/>
    </row>
    <row r="66" spans="6:9">
      <c r="F66" s="189"/>
      <c r="G66" s="190"/>
      <c r="H66" s="190"/>
      <c r="I66" s="43"/>
    </row>
    <row r="67" spans="6:9">
      <c r="F67" s="189"/>
      <c r="G67" s="190"/>
      <c r="H67" s="190"/>
      <c r="I67" s="43"/>
    </row>
    <row r="68" spans="6:9">
      <c r="F68" s="189"/>
      <c r="G68" s="190"/>
      <c r="H68" s="190"/>
      <c r="I68" s="43"/>
    </row>
    <row r="69" spans="6:9">
      <c r="F69" s="189"/>
      <c r="G69" s="190"/>
      <c r="H69" s="190"/>
      <c r="I69" s="43"/>
    </row>
    <row r="70" spans="6:9">
      <c r="F70" s="189"/>
      <c r="G70" s="190"/>
      <c r="H70" s="190"/>
      <c r="I70" s="43"/>
    </row>
    <row r="71" spans="6:9">
      <c r="F71" s="189"/>
      <c r="G71" s="190"/>
      <c r="H71" s="190"/>
      <c r="I71" s="43"/>
    </row>
    <row r="72" spans="6:9">
      <c r="F72" s="189"/>
      <c r="G72" s="190"/>
      <c r="H72" s="190"/>
      <c r="I72" s="43"/>
    </row>
    <row r="73" spans="6:9">
      <c r="F73" s="189"/>
      <c r="G73" s="190"/>
      <c r="H73" s="190"/>
      <c r="I73" s="43"/>
    </row>
    <row r="74" spans="6:9">
      <c r="F74" s="189"/>
      <c r="G74" s="190"/>
      <c r="H74" s="190"/>
      <c r="I74" s="43"/>
    </row>
    <row r="75" spans="6:9">
      <c r="F75" s="189"/>
      <c r="G75" s="190"/>
      <c r="H75" s="190"/>
      <c r="I75" s="43"/>
    </row>
    <row r="76" spans="6:9">
      <c r="F76" s="189"/>
      <c r="G76" s="190"/>
      <c r="H76" s="190"/>
      <c r="I76" s="43"/>
    </row>
    <row r="77" spans="6:9">
      <c r="F77" s="189"/>
      <c r="G77" s="190"/>
      <c r="H77" s="190"/>
      <c r="I77" s="43"/>
    </row>
    <row r="78" spans="6:9">
      <c r="F78" s="189"/>
      <c r="G78" s="190"/>
      <c r="H78" s="190"/>
      <c r="I78" s="43"/>
    </row>
    <row r="79" spans="6:9">
      <c r="F79" s="189"/>
      <c r="G79" s="190"/>
      <c r="H79" s="190"/>
      <c r="I79" s="43"/>
    </row>
    <row r="80" spans="6:9">
      <c r="F80" s="189"/>
      <c r="G80" s="190"/>
      <c r="H80" s="190"/>
      <c r="I80" s="43"/>
    </row>
    <row r="81" spans="6:9">
      <c r="F81" s="189"/>
      <c r="G81" s="190"/>
      <c r="H81" s="190"/>
      <c r="I81" s="43"/>
    </row>
    <row r="82" spans="6:9">
      <c r="F82" s="189"/>
      <c r="G82" s="190"/>
      <c r="H82" s="190"/>
      <c r="I82" s="43"/>
    </row>
    <row r="83" spans="6:9">
      <c r="F83" s="189"/>
      <c r="G83" s="190"/>
      <c r="H83" s="190"/>
      <c r="I83" s="43"/>
    </row>
    <row r="84" spans="6:9">
      <c r="F84" s="189"/>
      <c r="G84" s="190"/>
      <c r="H84" s="190"/>
      <c r="I84" s="43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6"/>
  <dimension ref="A1:CB1826"/>
  <sheetViews>
    <sheetView showGridLines="0" showZeros="0" topLeftCell="A1133" zoomScaleNormal="100" zoomScaleSheetLayoutView="100" workbookViewId="0">
      <selection activeCell="C1176" sqref="C1176"/>
    </sheetView>
  </sheetViews>
  <sheetFormatPr defaultRowHeight="12.75"/>
  <cols>
    <col min="1" max="1" width="4.42578125" style="191" customWidth="1"/>
    <col min="2" max="2" width="11.5703125" style="191" customWidth="1"/>
    <col min="3" max="3" width="40.42578125" style="191" customWidth="1"/>
    <col min="4" max="4" width="5.5703125" style="191" customWidth="1"/>
    <col min="5" max="5" width="8.5703125" style="201" customWidth="1"/>
    <col min="6" max="6" width="9.85546875" style="191" customWidth="1"/>
    <col min="7" max="7" width="13.85546875" style="191" customWidth="1"/>
    <col min="8" max="8" width="11.7109375" style="191" hidden="1" customWidth="1"/>
    <col min="9" max="9" width="11.5703125" style="191" hidden="1" customWidth="1"/>
    <col min="10" max="10" width="11" style="191" hidden="1" customWidth="1"/>
    <col min="11" max="11" width="10.42578125" style="191" hidden="1" customWidth="1"/>
    <col min="12" max="12" width="75.42578125" style="191" customWidth="1"/>
    <col min="13" max="13" width="45.28515625" style="191" customWidth="1"/>
    <col min="14" max="16384" width="9.140625" style="191"/>
  </cols>
  <sheetData>
    <row r="1" spans="1:80" ht="15.75">
      <c r="A1" s="296" t="s">
        <v>73</v>
      </c>
      <c r="B1" s="296"/>
      <c r="C1" s="296"/>
      <c r="D1" s="296"/>
      <c r="E1" s="296"/>
      <c r="F1" s="296"/>
      <c r="G1" s="296"/>
    </row>
    <row r="2" spans="1:80" ht="14.25" customHeight="1" thickBot="1">
      <c r="B2" s="192"/>
      <c r="C2" s="193"/>
      <c r="D2" s="193"/>
      <c r="E2" s="194"/>
      <c r="F2" s="193"/>
      <c r="G2" s="193"/>
    </row>
    <row r="3" spans="1:80" ht="13.5" thickTop="1">
      <c r="A3" s="289" t="s">
        <v>1</v>
      </c>
      <c r="B3" s="290"/>
      <c r="C3" s="164" t="s">
        <v>93</v>
      </c>
      <c r="D3" s="195"/>
      <c r="E3" s="196" t="s">
        <v>74</v>
      </c>
      <c r="F3" s="197" t="str">
        <f>'SO1 SO1_S_1 Rek'!H1</f>
        <v>SO1_S_1</v>
      </c>
      <c r="G3" s="198"/>
    </row>
    <row r="4" spans="1:80" ht="13.5" thickBot="1">
      <c r="A4" s="297" t="s">
        <v>69</v>
      </c>
      <c r="B4" s="292"/>
      <c r="C4" s="170" t="s">
        <v>140</v>
      </c>
      <c r="D4" s="199"/>
      <c r="E4" s="298" t="str">
        <f>'SO1 SO1_S_1 Rek'!G2</f>
        <v>Stavební úpravy ve stávajícím objektu</v>
      </c>
      <c r="F4" s="299"/>
      <c r="G4" s="300"/>
    </row>
    <row r="5" spans="1:80" ht="13.5" thickTop="1">
      <c r="A5" s="200"/>
      <c r="G5" s="202"/>
    </row>
    <row r="6" spans="1:80" ht="27" customHeight="1">
      <c r="A6" s="203" t="s">
        <v>75</v>
      </c>
      <c r="B6" s="204" t="s">
        <v>76</v>
      </c>
      <c r="C6" s="204" t="s">
        <v>77</v>
      </c>
      <c r="D6" s="204" t="s">
        <v>78</v>
      </c>
      <c r="E6" s="205" t="s">
        <v>79</v>
      </c>
      <c r="F6" s="204" t="s">
        <v>80</v>
      </c>
      <c r="G6" s="206" t="s">
        <v>81</v>
      </c>
      <c r="H6" s="207" t="s">
        <v>82</v>
      </c>
      <c r="I6" s="207" t="s">
        <v>83</v>
      </c>
      <c r="J6" s="207" t="s">
        <v>84</v>
      </c>
      <c r="K6" s="207" t="s">
        <v>85</v>
      </c>
    </row>
    <row r="7" spans="1:80">
      <c r="A7" s="208" t="s">
        <v>86</v>
      </c>
      <c r="B7" s="209" t="s">
        <v>87</v>
      </c>
      <c r="C7" s="210" t="s">
        <v>88</v>
      </c>
      <c r="D7" s="211"/>
      <c r="E7" s="212"/>
      <c r="F7" s="212"/>
      <c r="G7" s="213"/>
      <c r="H7" s="214"/>
      <c r="I7" s="215"/>
      <c r="J7" s="216"/>
      <c r="K7" s="217"/>
      <c r="O7" s="218">
        <v>1</v>
      </c>
    </row>
    <row r="8" spans="1:80">
      <c r="A8" s="219">
        <v>1</v>
      </c>
      <c r="B8" s="220" t="s">
        <v>555</v>
      </c>
      <c r="C8" s="221" t="s">
        <v>556</v>
      </c>
      <c r="D8" s="222" t="s">
        <v>165</v>
      </c>
      <c r="E8" s="223">
        <v>0.40689999999999998</v>
      </c>
      <c r="F8" s="223"/>
      <c r="G8" s="224">
        <f>E8*F8</f>
        <v>0</v>
      </c>
      <c r="H8" s="225">
        <v>0</v>
      </c>
      <c r="I8" s="226">
        <f>E8*H8</f>
        <v>0</v>
      </c>
      <c r="J8" s="225">
        <v>0</v>
      </c>
      <c r="K8" s="226">
        <f>E8*J8</f>
        <v>0</v>
      </c>
      <c r="O8" s="218">
        <v>2</v>
      </c>
      <c r="AA8" s="191">
        <v>1</v>
      </c>
      <c r="AB8" s="191">
        <v>1</v>
      </c>
      <c r="AC8" s="191">
        <v>1</v>
      </c>
      <c r="AZ8" s="191">
        <v>1</v>
      </c>
      <c r="BA8" s="191">
        <f>IF(AZ8=1,G8,0)</f>
        <v>0</v>
      </c>
      <c r="BB8" s="191">
        <f>IF(AZ8=2,G8,0)</f>
        <v>0</v>
      </c>
      <c r="BC8" s="191">
        <f>IF(AZ8=3,G8,0)</f>
        <v>0</v>
      </c>
      <c r="BD8" s="191">
        <f>IF(AZ8=4,G8,0)</f>
        <v>0</v>
      </c>
      <c r="BE8" s="191">
        <f>IF(AZ8=5,G8,0)</f>
        <v>0</v>
      </c>
      <c r="CA8" s="218">
        <v>1</v>
      </c>
      <c r="CB8" s="218">
        <v>1</v>
      </c>
    </row>
    <row r="9" spans="1:80">
      <c r="A9" s="227"/>
      <c r="B9" s="231"/>
      <c r="C9" s="301" t="s">
        <v>557</v>
      </c>
      <c r="D9" s="302"/>
      <c r="E9" s="232">
        <v>0</v>
      </c>
      <c r="F9" s="233"/>
      <c r="G9" s="234"/>
      <c r="H9" s="235"/>
      <c r="I9" s="229"/>
      <c r="J9" s="236"/>
      <c r="K9" s="229"/>
      <c r="M9" s="230" t="s">
        <v>557</v>
      </c>
      <c r="O9" s="218"/>
    </row>
    <row r="10" spans="1:80">
      <c r="A10" s="227"/>
      <c r="B10" s="231"/>
      <c r="C10" s="301" t="s">
        <v>558</v>
      </c>
      <c r="D10" s="302"/>
      <c r="E10" s="232">
        <v>0.40689999999999998</v>
      </c>
      <c r="F10" s="233"/>
      <c r="G10" s="234"/>
      <c r="H10" s="235"/>
      <c r="I10" s="229"/>
      <c r="J10" s="236"/>
      <c r="K10" s="229"/>
      <c r="M10" s="230" t="s">
        <v>558</v>
      </c>
      <c r="O10" s="218"/>
    </row>
    <row r="11" spans="1:80">
      <c r="A11" s="219">
        <v>2</v>
      </c>
      <c r="B11" s="220" t="s">
        <v>559</v>
      </c>
      <c r="C11" s="221" t="s">
        <v>560</v>
      </c>
      <c r="D11" s="222" t="s">
        <v>165</v>
      </c>
      <c r="E11" s="223">
        <v>0.36749999999999999</v>
      </c>
      <c r="F11" s="223"/>
      <c r="G11" s="224">
        <f>E11*F11</f>
        <v>0</v>
      </c>
      <c r="H11" s="225">
        <v>0</v>
      </c>
      <c r="I11" s="226">
        <f>E11*H11</f>
        <v>0</v>
      </c>
      <c r="J11" s="225">
        <v>0</v>
      </c>
      <c r="K11" s="226">
        <f>E11*J11</f>
        <v>0</v>
      </c>
      <c r="O11" s="218">
        <v>2</v>
      </c>
      <c r="AA11" s="191">
        <v>1</v>
      </c>
      <c r="AB11" s="191">
        <v>1</v>
      </c>
      <c r="AC11" s="191">
        <v>1</v>
      </c>
      <c r="AZ11" s="191">
        <v>1</v>
      </c>
      <c r="BA11" s="191">
        <f>IF(AZ11=1,G11,0)</f>
        <v>0</v>
      </c>
      <c r="BB11" s="191">
        <f>IF(AZ11=2,G11,0)</f>
        <v>0</v>
      </c>
      <c r="BC11" s="191">
        <f>IF(AZ11=3,G11,0)</f>
        <v>0</v>
      </c>
      <c r="BD11" s="191">
        <f>IF(AZ11=4,G11,0)</f>
        <v>0</v>
      </c>
      <c r="BE11" s="191">
        <f>IF(AZ11=5,G11,0)</f>
        <v>0</v>
      </c>
      <c r="CA11" s="218">
        <v>1</v>
      </c>
      <c r="CB11" s="218">
        <v>1</v>
      </c>
    </row>
    <row r="12" spans="1:80">
      <c r="A12" s="227"/>
      <c r="B12" s="231"/>
      <c r="C12" s="301" t="s">
        <v>561</v>
      </c>
      <c r="D12" s="302"/>
      <c r="E12" s="232">
        <v>0</v>
      </c>
      <c r="F12" s="233"/>
      <c r="G12" s="234"/>
      <c r="H12" s="235"/>
      <c r="I12" s="229"/>
      <c r="J12" s="236"/>
      <c r="K12" s="229"/>
      <c r="M12" s="230" t="s">
        <v>561</v>
      </c>
      <c r="O12" s="218"/>
    </row>
    <row r="13" spans="1:80">
      <c r="A13" s="227"/>
      <c r="B13" s="231"/>
      <c r="C13" s="301" t="s">
        <v>562</v>
      </c>
      <c r="D13" s="302"/>
      <c r="E13" s="232">
        <v>0.36749999999999999</v>
      </c>
      <c r="F13" s="233"/>
      <c r="G13" s="234"/>
      <c r="H13" s="235"/>
      <c r="I13" s="229"/>
      <c r="J13" s="236"/>
      <c r="K13" s="229"/>
      <c r="M13" s="230" t="s">
        <v>562</v>
      </c>
      <c r="O13" s="218"/>
    </row>
    <row r="14" spans="1:80">
      <c r="A14" s="219">
        <v>3</v>
      </c>
      <c r="B14" s="220" t="s">
        <v>563</v>
      </c>
      <c r="C14" s="221" t="s">
        <v>564</v>
      </c>
      <c r="D14" s="222" t="s">
        <v>165</v>
      </c>
      <c r="E14" s="223">
        <v>12.8133</v>
      </c>
      <c r="F14" s="223"/>
      <c r="G14" s="224">
        <f>E14*F14</f>
        <v>0</v>
      </c>
      <c r="H14" s="225">
        <v>0</v>
      </c>
      <c r="I14" s="226">
        <f>E14*H14</f>
        <v>0</v>
      </c>
      <c r="J14" s="225">
        <v>0</v>
      </c>
      <c r="K14" s="226">
        <f>E14*J14</f>
        <v>0</v>
      </c>
      <c r="O14" s="218">
        <v>2</v>
      </c>
      <c r="AA14" s="191">
        <v>1</v>
      </c>
      <c r="AB14" s="191">
        <v>0</v>
      </c>
      <c r="AC14" s="191">
        <v>0</v>
      </c>
      <c r="AZ14" s="191">
        <v>1</v>
      </c>
      <c r="BA14" s="191">
        <f>IF(AZ14=1,G14,0)</f>
        <v>0</v>
      </c>
      <c r="BB14" s="191">
        <f>IF(AZ14=2,G14,0)</f>
        <v>0</v>
      </c>
      <c r="BC14" s="191">
        <f>IF(AZ14=3,G14,0)</f>
        <v>0</v>
      </c>
      <c r="BD14" s="191">
        <f>IF(AZ14=4,G14,0)</f>
        <v>0</v>
      </c>
      <c r="BE14" s="191">
        <f>IF(AZ14=5,G14,0)</f>
        <v>0</v>
      </c>
      <c r="CA14" s="218">
        <v>1</v>
      </c>
      <c r="CB14" s="218">
        <v>0</v>
      </c>
    </row>
    <row r="15" spans="1:80">
      <c r="A15" s="227"/>
      <c r="B15" s="231"/>
      <c r="C15" s="301" t="s">
        <v>565</v>
      </c>
      <c r="D15" s="302"/>
      <c r="E15" s="232">
        <v>0</v>
      </c>
      <c r="F15" s="233"/>
      <c r="G15" s="234"/>
      <c r="H15" s="235"/>
      <c r="I15" s="229"/>
      <c r="J15" s="236"/>
      <c r="K15" s="229"/>
      <c r="M15" s="230" t="s">
        <v>565</v>
      </c>
      <c r="O15" s="218"/>
    </row>
    <row r="16" spans="1:80">
      <c r="A16" s="227"/>
      <c r="B16" s="231"/>
      <c r="C16" s="301" t="s">
        <v>566</v>
      </c>
      <c r="D16" s="302"/>
      <c r="E16" s="232">
        <v>0</v>
      </c>
      <c r="F16" s="233"/>
      <c r="G16" s="234"/>
      <c r="H16" s="235"/>
      <c r="I16" s="229"/>
      <c r="J16" s="236"/>
      <c r="K16" s="229"/>
      <c r="M16" s="230" t="s">
        <v>566</v>
      </c>
      <c r="O16" s="218"/>
    </row>
    <row r="17" spans="1:80">
      <c r="A17" s="227"/>
      <c r="B17" s="231"/>
      <c r="C17" s="301" t="s">
        <v>567</v>
      </c>
      <c r="D17" s="302"/>
      <c r="E17" s="232">
        <v>4.8673999999999999</v>
      </c>
      <c r="F17" s="233"/>
      <c r="G17" s="234"/>
      <c r="H17" s="235"/>
      <c r="I17" s="229"/>
      <c r="J17" s="236"/>
      <c r="K17" s="229"/>
      <c r="M17" s="230" t="s">
        <v>567</v>
      </c>
      <c r="O17" s="218"/>
    </row>
    <row r="18" spans="1:80">
      <c r="A18" s="227"/>
      <c r="B18" s="231"/>
      <c r="C18" s="301" t="s">
        <v>568</v>
      </c>
      <c r="D18" s="302"/>
      <c r="E18" s="232">
        <v>0.31869999999999998</v>
      </c>
      <c r="F18" s="233"/>
      <c r="G18" s="234"/>
      <c r="H18" s="235"/>
      <c r="I18" s="229"/>
      <c r="J18" s="236"/>
      <c r="K18" s="229"/>
      <c r="M18" s="230" t="s">
        <v>568</v>
      </c>
      <c r="O18" s="218"/>
    </row>
    <row r="19" spans="1:80">
      <c r="A19" s="227"/>
      <c r="B19" s="231"/>
      <c r="C19" s="301" t="s">
        <v>569</v>
      </c>
      <c r="D19" s="302"/>
      <c r="E19" s="232">
        <v>4.0689000000000002</v>
      </c>
      <c r="F19" s="233"/>
      <c r="G19" s="234"/>
      <c r="H19" s="235"/>
      <c r="I19" s="229"/>
      <c r="J19" s="236"/>
      <c r="K19" s="229"/>
      <c r="M19" s="230" t="s">
        <v>569</v>
      </c>
      <c r="O19" s="218"/>
    </row>
    <row r="20" spans="1:80">
      <c r="A20" s="227"/>
      <c r="B20" s="231"/>
      <c r="C20" s="301" t="s">
        <v>570</v>
      </c>
      <c r="D20" s="302"/>
      <c r="E20" s="232">
        <v>0.1069</v>
      </c>
      <c r="F20" s="233"/>
      <c r="G20" s="234"/>
      <c r="H20" s="235"/>
      <c r="I20" s="229"/>
      <c r="J20" s="236"/>
      <c r="K20" s="229"/>
      <c r="M20" s="230" t="s">
        <v>570</v>
      </c>
      <c r="O20" s="218"/>
    </row>
    <row r="21" spans="1:80">
      <c r="A21" s="227"/>
      <c r="B21" s="231"/>
      <c r="C21" s="301" t="s">
        <v>571</v>
      </c>
      <c r="D21" s="302"/>
      <c r="E21" s="232">
        <v>6.0699999999999997E-2</v>
      </c>
      <c r="F21" s="233"/>
      <c r="G21" s="234"/>
      <c r="H21" s="235"/>
      <c r="I21" s="229"/>
      <c r="J21" s="236"/>
      <c r="K21" s="229"/>
      <c r="M21" s="230" t="s">
        <v>571</v>
      </c>
      <c r="O21" s="218"/>
    </row>
    <row r="22" spans="1:80">
      <c r="A22" s="227"/>
      <c r="B22" s="231"/>
      <c r="C22" s="301" t="s">
        <v>572</v>
      </c>
      <c r="D22" s="302"/>
      <c r="E22" s="232">
        <v>3.3908</v>
      </c>
      <c r="F22" s="233"/>
      <c r="G22" s="234"/>
      <c r="H22" s="235"/>
      <c r="I22" s="229"/>
      <c r="J22" s="236"/>
      <c r="K22" s="229"/>
      <c r="M22" s="230" t="s">
        <v>572</v>
      </c>
      <c r="O22" s="218"/>
    </row>
    <row r="23" spans="1:80">
      <c r="A23" s="219">
        <v>4</v>
      </c>
      <c r="B23" s="220" t="s">
        <v>573</v>
      </c>
      <c r="C23" s="221" t="s">
        <v>574</v>
      </c>
      <c r="D23" s="222" t="s">
        <v>165</v>
      </c>
      <c r="E23" s="223">
        <v>13.5877</v>
      </c>
      <c r="F23" s="223"/>
      <c r="G23" s="224">
        <f>E23*F23</f>
        <v>0</v>
      </c>
      <c r="H23" s="225">
        <v>0</v>
      </c>
      <c r="I23" s="226">
        <f>E23*H23</f>
        <v>0</v>
      </c>
      <c r="J23" s="225">
        <v>0</v>
      </c>
      <c r="K23" s="226">
        <f>E23*J23</f>
        <v>0</v>
      </c>
      <c r="O23" s="218">
        <v>2</v>
      </c>
      <c r="AA23" s="191">
        <v>1</v>
      </c>
      <c r="AB23" s="191">
        <v>1</v>
      </c>
      <c r="AC23" s="191">
        <v>1</v>
      </c>
      <c r="AZ23" s="191">
        <v>1</v>
      </c>
      <c r="BA23" s="191">
        <f>IF(AZ23=1,G23,0)</f>
        <v>0</v>
      </c>
      <c r="BB23" s="191">
        <f>IF(AZ23=2,G23,0)</f>
        <v>0</v>
      </c>
      <c r="BC23" s="191">
        <f>IF(AZ23=3,G23,0)</f>
        <v>0</v>
      </c>
      <c r="BD23" s="191">
        <f>IF(AZ23=4,G23,0)</f>
        <v>0</v>
      </c>
      <c r="BE23" s="191">
        <f>IF(AZ23=5,G23,0)</f>
        <v>0</v>
      </c>
      <c r="CA23" s="218">
        <v>1</v>
      </c>
      <c r="CB23" s="218">
        <v>1</v>
      </c>
    </row>
    <row r="24" spans="1:80">
      <c r="A24" s="227"/>
      <c r="B24" s="231"/>
      <c r="C24" s="301" t="s">
        <v>557</v>
      </c>
      <c r="D24" s="302"/>
      <c r="E24" s="232">
        <v>0</v>
      </c>
      <c r="F24" s="233"/>
      <c r="G24" s="234"/>
      <c r="H24" s="235"/>
      <c r="I24" s="229"/>
      <c r="J24" s="236"/>
      <c r="K24" s="229"/>
      <c r="M24" s="230" t="s">
        <v>557</v>
      </c>
      <c r="O24" s="218"/>
    </row>
    <row r="25" spans="1:80">
      <c r="A25" s="227"/>
      <c r="B25" s="231"/>
      <c r="C25" s="301" t="s">
        <v>558</v>
      </c>
      <c r="D25" s="302"/>
      <c r="E25" s="232">
        <v>0.40689999999999998</v>
      </c>
      <c r="F25" s="233"/>
      <c r="G25" s="234"/>
      <c r="H25" s="235"/>
      <c r="I25" s="229"/>
      <c r="J25" s="236"/>
      <c r="K25" s="229"/>
      <c r="M25" s="230" t="s">
        <v>558</v>
      </c>
      <c r="O25" s="218"/>
    </row>
    <row r="26" spans="1:80">
      <c r="A26" s="227"/>
      <c r="B26" s="231"/>
      <c r="C26" s="301" t="s">
        <v>575</v>
      </c>
      <c r="D26" s="302"/>
      <c r="E26" s="232">
        <v>0.36749999999999999</v>
      </c>
      <c r="F26" s="233"/>
      <c r="G26" s="234"/>
      <c r="H26" s="235"/>
      <c r="I26" s="229"/>
      <c r="J26" s="236"/>
      <c r="K26" s="229"/>
      <c r="M26" s="230" t="s">
        <v>575</v>
      </c>
      <c r="O26" s="218"/>
    </row>
    <row r="27" spans="1:80">
      <c r="A27" s="227"/>
      <c r="B27" s="231"/>
      <c r="C27" s="301" t="s">
        <v>565</v>
      </c>
      <c r="D27" s="302"/>
      <c r="E27" s="232">
        <v>0</v>
      </c>
      <c r="F27" s="233"/>
      <c r="G27" s="234"/>
      <c r="H27" s="235"/>
      <c r="I27" s="229"/>
      <c r="J27" s="236"/>
      <c r="K27" s="229"/>
      <c r="M27" s="230" t="s">
        <v>565</v>
      </c>
      <c r="O27" s="218"/>
    </row>
    <row r="28" spans="1:80">
      <c r="A28" s="227"/>
      <c r="B28" s="231"/>
      <c r="C28" s="301" t="s">
        <v>566</v>
      </c>
      <c r="D28" s="302"/>
      <c r="E28" s="232">
        <v>0</v>
      </c>
      <c r="F28" s="233"/>
      <c r="G28" s="234"/>
      <c r="H28" s="235"/>
      <c r="I28" s="229"/>
      <c r="J28" s="236"/>
      <c r="K28" s="229"/>
      <c r="M28" s="230" t="s">
        <v>566</v>
      </c>
      <c r="O28" s="218"/>
    </row>
    <row r="29" spans="1:80">
      <c r="A29" s="227"/>
      <c r="B29" s="231"/>
      <c r="C29" s="301" t="s">
        <v>567</v>
      </c>
      <c r="D29" s="302"/>
      <c r="E29" s="232">
        <v>4.8673999999999999</v>
      </c>
      <c r="F29" s="233"/>
      <c r="G29" s="234"/>
      <c r="H29" s="235"/>
      <c r="I29" s="229"/>
      <c r="J29" s="236"/>
      <c r="K29" s="229"/>
      <c r="M29" s="230" t="s">
        <v>567</v>
      </c>
      <c r="O29" s="218"/>
    </row>
    <row r="30" spans="1:80">
      <c r="A30" s="227"/>
      <c r="B30" s="231"/>
      <c r="C30" s="301" t="s">
        <v>568</v>
      </c>
      <c r="D30" s="302"/>
      <c r="E30" s="232">
        <v>0.31869999999999998</v>
      </c>
      <c r="F30" s="233"/>
      <c r="G30" s="234"/>
      <c r="H30" s="235"/>
      <c r="I30" s="229"/>
      <c r="J30" s="236"/>
      <c r="K30" s="229"/>
      <c r="M30" s="230" t="s">
        <v>568</v>
      </c>
      <c r="O30" s="218"/>
    </row>
    <row r="31" spans="1:80">
      <c r="A31" s="227"/>
      <c r="B31" s="231"/>
      <c r="C31" s="301" t="s">
        <v>569</v>
      </c>
      <c r="D31" s="302"/>
      <c r="E31" s="232">
        <v>4.0689000000000002</v>
      </c>
      <c r="F31" s="233"/>
      <c r="G31" s="234"/>
      <c r="H31" s="235"/>
      <c r="I31" s="229"/>
      <c r="J31" s="236"/>
      <c r="K31" s="229"/>
      <c r="M31" s="230" t="s">
        <v>569</v>
      </c>
      <c r="O31" s="218"/>
    </row>
    <row r="32" spans="1:80">
      <c r="A32" s="227"/>
      <c r="B32" s="231"/>
      <c r="C32" s="301" t="s">
        <v>570</v>
      </c>
      <c r="D32" s="302"/>
      <c r="E32" s="232">
        <v>0.1069</v>
      </c>
      <c r="F32" s="233"/>
      <c r="G32" s="234"/>
      <c r="H32" s="235"/>
      <c r="I32" s="229"/>
      <c r="J32" s="236"/>
      <c r="K32" s="229"/>
      <c r="M32" s="230" t="s">
        <v>570</v>
      </c>
      <c r="O32" s="218"/>
    </row>
    <row r="33" spans="1:80">
      <c r="A33" s="227"/>
      <c r="B33" s="231"/>
      <c r="C33" s="301" t="s">
        <v>571</v>
      </c>
      <c r="D33" s="302"/>
      <c r="E33" s="232">
        <v>6.0699999999999997E-2</v>
      </c>
      <c r="F33" s="233"/>
      <c r="G33" s="234"/>
      <c r="H33" s="235"/>
      <c r="I33" s="229"/>
      <c r="J33" s="236"/>
      <c r="K33" s="229"/>
      <c r="M33" s="230" t="s">
        <v>571</v>
      </c>
      <c r="O33" s="218"/>
    </row>
    <row r="34" spans="1:80">
      <c r="A34" s="227"/>
      <c r="B34" s="231"/>
      <c r="C34" s="301" t="s">
        <v>572</v>
      </c>
      <c r="D34" s="302"/>
      <c r="E34" s="232">
        <v>3.3908</v>
      </c>
      <c r="F34" s="233"/>
      <c r="G34" s="234"/>
      <c r="H34" s="235"/>
      <c r="I34" s="229"/>
      <c r="J34" s="236"/>
      <c r="K34" s="229"/>
      <c r="M34" s="230" t="s">
        <v>572</v>
      </c>
      <c r="O34" s="218"/>
    </row>
    <row r="35" spans="1:80">
      <c r="A35" s="219">
        <v>5</v>
      </c>
      <c r="B35" s="220" t="s">
        <v>576</v>
      </c>
      <c r="C35" s="221" t="s">
        <v>577</v>
      </c>
      <c r="D35" s="222" t="s">
        <v>165</v>
      </c>
      <c r="E35" s="223">
        <v>13.5877</v>
      </c>
      <c r="F35" s="223"/>
      <c r="G35" s="224">
        <f>E35*F35</f>
        <v>0</v>
      </c>
      <c r="H35" s="225">
        <v>0</v>
      </c>
      <c r="I35" s="226">
        <f>E35*H35</f>
        <v>0</v>
      </c>
      <c r="J35" s="225">
        <v>0</v>
      </c>
      <c r="K35" s="226">
        <f>E35*J35</f>
        <v>0</v>
      </c>
      <c r="O35" s="218">
        <v>2</v>
      </c>
      <c r="AA35" s="191">
        <v>1</v>
      </c>
      <c r="AB35" s="191">
        <v>1</v>
      </c>
      <c r="AC35" s="191">
        <v>1</v>
      </c>
      <c r="AZ35" s="191">
        <v>1</v>
      </c>
      <c r="BA35" s="191">
        <f>IF(AZ35=1,G35,0)</f>
        <v>0</v>
      </c>
      <c r="BB35" s="191">
        <f>IF(AZ35=2,G35,0)</f>
        <v>0</v>
      </c>
      <c r="BC35" s="191">
        <f>IF(AZ35=3,G35,0)</f>
        <v>0</v>
      </c>
      <c r="BD35" s="191">
        <f>IF(AZ35=4,G35,0)</f>
        <v>0</v>
      </c>
      <c r="BE35" s="191">
        <f>IF(AZ35=5,G35,0)</f>
        <v>0</v>
      </c>
      <c r="CA35" s="218">
        <v>1</v>
      </c>
      <c r="CB35" s="218">
        <v>1</v>
      </c>
    </row>
    <row r="36" spans="1:80">
      <c r="A36" s="227"/>
      <c r="B36" s="231"/>
      <c r="C36" s="301" t="s">
        <v>557</v>
      </c>
      <c r="D36" s="302"/>
      <c r="E36" s="232">
        <v>0</v>
      </c>
      <c r="F36" s="233"/>
      <c r="G36" s="234"/>
      <c r="H36" s="235"/>
      <c r="I36" s="229"/>
      <c r="J36" s="236"/>
      <c r="K36" s="229"/>
      <c r="M36" s="230" t="s">
        <v>557</v>
      </c>
      <c r="O36" s="218"/>
    </row>
    <row r="37" spans="1:80">
      <c r="A37" s="227"/>
      <c r="B37" s="231"/>
      <c r="C37" s="301" t="s">
        <v>558</v>
      </c>
      <c r="D37" s="302"/>
      <c r="E37" s="232">
        <v>0.40689999999999998</v>
      </c>
      <c r="F37" s="233"/>
      <c r="G37" s="234"/>
      <c r="H37" s="235"/>
      <c r="I37" s="229"/>
      <c r="J37" s="236"/>
      <c r="K37" s="229"/>
      <c r="M37" s="230" t="s">
        <v>558</v>
      </c>
      <c r="O37" s="218"/>
    </row>
    <row r="38" spans="1:80">
      <c r="A38" s="227"/>
      <c r="B38" s="231"/>
      <c r="C38" s="301" t="s">
        <v>575</v>
      </c>
      <c r="D38" s="302"/>
      <c r="E38" s="232">
        <v>0.36749999999999999</v>
      </c>
      <c r="F38" s="233"/>
      <c r="G38" s="234"/>
      <c r="H38" s="235"/>
      <c r="I38" s="229"/>
      <c r="J38" s="236"/>
      <c r="K38" s="229"/>
      <c r="M38" s="230" t="s">
        <v>575</v>
      </c>
      <c r="O38" s="218"/>
    </row>
    <row r="39" spans="1:80">
      <c r="A39" s="227"/>
      <c r="B39" s="231"/>
      <c r="C39" s="301" t="s">
        <v>565</v>
      </c>
      <c r="D39" s="302"/>
      <c r="E39" s="232">
        <v>0</v>
      </c>
      <c r="F39" s="233"/>
      <c r="G39" s="234"/>
      <c r="H39" s="235"/>
      <c r="I39" s="229"/>
      <c r="J39" s="236"/>
      <c r="K39" s="229"/>
      <c r="M39" s="230" t="s">
        <v>565</v>
      </c>
      <c r="O39" s="218"/>
    </row>
    <row r="40" spans="1:80">
      <c r="A40" s="227"/>
      <c r="B40" s="231"/>
      <c r="C40" s="301" t="s">
        <v>566</v>
      </c>
      <c r="D40" s="302"/>
      <c r="E40" s="232">
        <v>0</v>
      </c>
      <c r="F40" s="233"/>
      <c r="G40" s="234"/>
      <c r="H40" s="235"/>
      <c r="I40" s="229"/>
      <c r="J40" s="236"/>
      <c r="K40" s="229"/>
      <c r="M40" s="230" t="s">
        <v>566</v>
      </c>
      <c r="O40" s="218"/>
    </row>
    <row r="41" spans="1:80">
      <c r="A41" s="227"/>
      <c r="B41" s="231"/>
      <c r="C41" s="301" t="s">
        <v>567</v>
      </c>
      <c r="D41" s="302"/>
      <c r="E41" s="232">
        <v>4.8673999999999999</v>
      </c>
      <c r="F41" s="233"/>
      <c r="G41" s="234"/>
      <c r="H41" s="235"/>
      <c r="I41" s="229"/>
      <c r="J41" s="236"/>
      <c r="K41" s="229"/>
      <c r="M41" s="230" t="s">
        <v>567</v>
      </c>
      <c r="O41" s="218"/>
    </row>
    <row r="42" spans="1:80">
      <c r="A42" s="227"/>
      <c r="B42" s="231"/>
      <c r="C42" s="301" t="s">
        <v>568</v>
      </c>
      <c r="D42" s="302"/>
      <c r="E42" s="232">
        <v>0.31869999999999998</v>
      </c>
      <c r="F42" s="233"/>
      <c r="G42" s="234"/>
      <c r="H42" s="235"/>
      <c r="I42" s="229"/>
      <c r="J42" s="236"/>
      <c r="K42" s="229"/>
      <c r="M42" s="230" t="s">
        <v>568</v>
      </c>
      <c r="O42" s="218"/>
    </row>
    <row r="43" spans="1:80">
      <c r="A43" s="227"/>
      <c r="B43" s="231"/>
      <c r="C43" s="301" t="s">
        <v>569</v>
      </c>
      <c r="D43" s="302"/>
      <c r="E43" s="232">
        <v>4.0689000000000002</v>
      </c>
      <c r="F43" s="233"/>
      <c r="G43" s="234"/>
      <c r="H43" s="235"/>
      <c r="I43" s="229"/>
      <c r="J43" s="236"/>
      <c r="K43" s="229"/>
      <c r="M43" s="230" t="s">
        <v>569</v>
      </c>
      <c r="O43" s="218"/>
    </row>
    <row r="44" spans="1:80">
      <c r="A44" s="227"/>
      <c r="B44" s="231"/>
      <c r="C44" s="301" t="s">
        <v>570</v>
      </c>
      <c r="D44" s="302"/>
      <c r="E44" s="232">
        <v>0.1069</v>
      </c>
      <c r="F44" s="233"/>
      <c r="G44" s="234"/>
      <c r="H44" s="235"/>
      <c r="I44" s="229"/>
      <c r="J44" s="236"/>
      <c r="K44" s="229"/>
      <c r="M44" s="230" t="s">
        <v>570</v>
      </c>
      <c r="O44" s="218"/>
    </row>
    <row r="45" spans="1:80">
      <c r="A45" s="227"/>
      <c r="B45" s="231"/>
      <c r="C45" s="301" t="s">
        <v>571</v>
      </c>
      <c r="D45" s="302"/>
      <c r="E45" s="232">
        <v>6.0699999999999997E-2</v>
      </c>
      <c r="F45" s="233"/>
      <c r="G45" s="234"/>
      <c r="H45" s="235"/>
      <c r="I45" s="229"/>
      <c r="J45" s="236"/>
      <c r="K45" s="229"/>
      <c r="M45" s="230" t="s">
        <v>571</v>
      </c>
      <c r="O45" s="218"/>
    </row>
    <row r="46" spans="1:80">
      <c r="A46" s="227"/>
      <c r="B46" s="231"/>
      <c r="C46" s="301" t="s">
        <v>572</v>
      </c>
      <c r="D46" s="302"/>
      <c r="E46" s="232">
        <v>3.3908</v>
      </c>
      <c r="F46" s="233"/>
      <c r="G46" s="234"/>
      <c r="H46" s="235"/>
      <c r="I46" s="229"/>
      <c r="J46" s="236"/>
      <c r="K46" s="229"/>
      <c r="M46" s="230" t="s">
        <v>572</v>
      </c>
      <c r="O46" s="218"/>
    </row>
    <row r="47" spans="1:80">
      <c r="A47" s="219">
        <v>6</v>
      </c>
      <c r="B47" s="220" t="s">
        <v>578</v>
      </c>
      <c r="C47" s="221" t="s">
        <v>579</v>
      </c>
      <c r="D47" s="222" t="s">
        <v>580</v>
      </c>
      <c r="E47" s="223">
        <v>78.410499999999999</v>
      </c>
      <c r="F47" s="223"/>
      <c r="G47" s="224">
        <f>E47*F47</f>
        <v>0</v>
      </c>
      <c r="H47" s="225">
        <v>0</v>
      </c>
      <c r="I47" s="226">
        <f>E47*H47</f>
        <v>0</v>
      </c>
      <c r="J47" s="225">
        <v>0</v>
      </c>
      <c r="K47" s="226">
        <f>E47*J47</f>
        <v>0</v>
      </c>
      <c r="O47" s="218">
        <v>2</v>
      </c>
      <c r="AA47" s="191">
        <v>1</v>
      </c>
      <c r="AB47" s="191">
        <v>1</v>
      </c>
      <c r="AC47" s="191">
        <v>1</v>
      </c>
      <c r="AZ47" s="191">
        <v>1</v>
      </c>
      <c r="BA47" s="191">
        <f>IF(AZ47=1,G47,0)</f>
        <v>0</v>
      </c>
      <c r="BB47" s="191">
        <f>IF(AZ47=2,G47,0)</f>
        <v>0</v>
      </c>
      <c r="BC47" s="191">
        <f>IF(AZ47=3,G47,0)</f>
        <v>0</v>
      </c>
      <c r="BD47" s="191">
        <f>IF(AZ47=4,G47,0)</f>
        <v>0</v>
      </c>
      <c r="BE47" s="191">
        <f>IF(AZ47=5,G47,0)</f>
        <v>0</v>
      </c>
      <c r="CA47" s="218">
        <v>1</v>
      </c>
      <c r="CB47" s="218">
        <v>1</v>
      </c>
    </row>
    <row r="48" spans="1:80">
      <c r="A48" s="227"/>
      <c r="B48" s="231"/>
      <c r="C48" s="301" t="s">
        <v>565</v>
      </c>
      <c r="D48" s="302"/>
      <c r="E48" s="232">
        <v>0</v>
      </c>
      <c r="F48" s="233"/>
      <c r="G48" s="234"/>
      <c r="H48" s="235"/>
      <c r="I48" s="229"/>
      <c r="J48" s="236"/>
      <c r="K48" s="229"/>
      <c r="M48" s="230" t="s">
        <v>565</v>
      </c>
      <c r="O48" s="218"/>
    </row>
    <row r="49" spans="1:80">
      <c r="A49" s="227"/>
      <c r="B49" s="231"/>
      <c r="C49" s="301" t="s">
        <v>566</v>
      </c>
      <c r="D49" s="302"/>
      <c r="E49" s="232">
        <v>0</v>
      </c>
      <c r="F49" s="233"/>
      <c r="G49" s="234"/>
      <c r="H49" s="235"/>
      <c r="I49" s="229"/>
      <c r="J49" s="236"/>
      <c r="K49" s="229"/>
      <c r="M49" s="230" t="s">
        <v>566</v>
      </c>
      <c r="O49" s="218"/>
    </row>
    <row r="50" spans="1:80">
      <c r="A50" s="227"/>
      <c r="B50" s="231"/>
      <c r="C50" s="301" t="s">
        <v>581</v>
      </c>
      <c r="D50" s="302"/>
      <c r="E50" s="232">
        <v>8.8149999999999995</v>
      </c>
      <c r="F50" s="233"/>
      <c r="G50" s="234"/>
      <c r="H50" s="235"/>
      <c r="I50" s="229"/>
      <c r="J50" s="236"/>
      <c r="K50" s="229"/>
      <c r="M50" s="230" t="s">
        <v>581</v>
      </c>
      <c r="O50" s="218"/>
    </row>
    <row r="51" spans="1:80">
      <c r="A51" s="227"/>
      <c r="B51" s="231"/>
      <c r="C51" s="301" t="s">
        <v>582</v>
      </c>
      <c r="D51" s="302"/>
      <c r="E51" s="232">
        <v>1.56</v>
      </c>
      <c r="F51" s="233"/>
      <c r="G51" s="234"/>
      <c r="H51" s="235"/>
      <c r="I51" s="229"/>
      <c r="J51" s="236"/>
      <c r="K51" s="229"/>
      <c r="M51" s="230" t="s">
        <v>582</v>
      </c>
      <c r="O51" s="218"/>
    </row>
    <row r="52" spans="1:80">
      <c r="A52" s="227"/>
      <c r="B52" s="231"/>
      <c r="C52" s="301" t="s">
        <v>583</v>
      </c>
      <c r="D52" s="302"/>
      <c r="E52" s="232">
        <v>0.61199999999999999</v>
      </c>
      <c r="F52" s="233"/>
      <c r="G52" s="234"/>
      <c r="H52" s="235"/>
      <c r="I52" s="229"/>
      <c r="J52" s="236"/>
      <c r="K52" s="229"/>
      <c r="M52" s="230" t="s">
        <v>583</v>
      </c>
      <c r="O52" s="218"/>
    </row>
    <row r="53" spans="1:80">
      <c r="A53" s="227"/>
      <c r="B53" s="231"/>
      <c r="C53" s="301" t="s">
        <v>584</v>
      </c>
      <c r="D53" s="302"/>
      <c r="E53" s="232">
        <v>18.3675</v>
      </c>
      <c r="F53" s="233"/>
      <c r="G53" s="234"/>
      <c r="H53" s="235"/>
      <c r="I53" s="229"/>
      <c r="J53" s="236"/>
      <c r="K53" s="229"/>
      <c r="M53" s="230" t="s">
        <v>584</v>
      </c>
      <c r="O53" s="218"/>
    </row>
    <row r="54" spans="1:80">
      <c r="A54" s="227"/>
      <c r="B54" s="231"/>
      <c r="C54" s="301" t="s">
        <v>585</v>
      </c>
      <c r="D54" s="302"/>
      <c r="E54" s="232">
        <v>1.2024999999999999</v>
      </c>
      <c r="F54" s="233"/>
      <c r="G54" s="234"/>
      <c r="H54" s="235"/>
      <c r="I54" s="229"/>
      <c r="J54" s="236"/>
      <c r="K54" s="229"/>
      <c r="M54" s="230" t="s">
        <v>585</v>
      </c>
      <c r="O54" s="218"/>
    </row>
    <row r="55" spans="1:80">
      <c r="A55" s="227"/>
      <c r="B55" s="231"/>
      <c r="C55" s="301" t="s">
        <v>586</v>
      </c>
      <c r="D55" s="302"/>
      <c r="E55" s="232">
        <v>24.66</v>
      </c>
      <c r="F55" s="233"/>
      <c r="G55" s="234"/>
      <c r="H55" s="235"/>
      <c r="I55" s="229"/>
      <c r="J55" s="236"/>
      <c r="K55" s="229"/>
      <c r="M55" s="230" t="s">
        <v>586</v>
      </c>
      <c r="O55" s="218"/>
    </row>
    <row r="56" spans="1:80">
      <c r="A56" s="227"/>
      <c r="B56" s="231"/>
      <c r="C56" s="301" t="s">
        <v>587</v>
      </c>
      <c r="D56" s="302"/>
      <c r="E56" s="232">
        <v>0.64800000000000002</v>
      </c>
      <c r="F56" s="233"/>
      <c r="G56" s="234"/>
      <c r="H56" s="235"/>
      <c r="I56" s="229"/>
      <c r="J56" s="236"/>
      <c r="K56" s="229"/>
      <c r="M56" s="230" t="s">
        <v>587</v>
      </c>
      <c r="O56" s="218"/>
    </row>
    <row r="57" spans="1:80">
      <c r="A57" s="227"/>
      <c r="B57" s="231"/>
      <c r="C57" s="301" t="s">
        <v>588</v>
      </c>
      <c r="D57" s="302"/>
      <c r="E57" s="232">
        <v>0.36799999999999999</v>
      </c>
      <c r="F57" s="233"/>
      <c r="G57" s="234"/>
      <c r="H57" s="235"/>
      <c r="I57" s="229"/>
      <c r="J57" s="236"/>
      <c r="K57" s="229"/>
      <c r="M57" s="230" t="s">
        <v>588</v>
      </c>
      <c r="O57" s="218"/>
    </row>
    <row r="58" spans="1:80">
      <c r="A58" s="227"/>
      <c r="B58" s="231"/>
      <c r="C58" s="301" t="s">
        <v>589</v>
      </c>
      <c r="D58" s="302"/>
      <c r="E58" s="232">
        <v>20.55</v>
      </c>
      <c r="F58" s="233"/>
      <c r="G58" s="234"/>
      <c r="H58" s="235"/>
      <c r="I58" s="229"/>
      <c r="J58" s="236"/>
      <c r="K58" s="229"/>
      <c r="M58" s="230" t="s">
        <v>589</v>
      </c>
      <c r="O58" s="218"/>
    </row>
    <row r="59" spans="1:80">
      <c r="A59" s="227"/>
      <c r="B59" s="231"/>
      <c r="C59" s="301" t="s">
        <v>590</v>
      </c>
      <c r="D59" s="302"/>
      <c r="E59" s="232">
        <v>0</v>
      </c>
      <c r="F59" s="233"/>
      <c r="G59" s="234"/>
      <c r="H59" s="235"/>
      <c r="I59" s="229"/>
      <c r="J59" s="236"/>
      <c r="K59" s="229"/>
      <c r="M59" s="230">
        <v>0</v>
      </c>
      <c r="O59" s="218"/>
    </row>
    <row r="60" spans="1:80">
      <c r="A60" s="227"/>
      <c r="B60" s="231"/>
      <c r="C60" s="301" t="s">
        <v>561</v>
      </c>
      <c r="D60" s="302"/>
      <c r="E60" s="232">
        <v>0</v>
      </c>
      <c r="F60" s="233"/>
      <c r="G60" s="234"/>
      <c r="H60" s="235"/>
      <c r="I60" s="229"/>
      <c r="J60" s="236"/>
      <c r="K60" s="229"/>
      <c r="M60" s="230" t="s">
        <v>561</v>
      </c>
      <c r="O60" s="218"/>
    </row>
    <row r="61" spans="1:80">
      <c r="A61" s="227"/>
      <c r="B61" s="231"/>
      <c r="C61" s="301" t="s">
        <v>591</v>
      </c>
      <c r="D61" s="302"/>
      <c r="E61" s="232">
        <v>1.6274999999999999</v>
      </c>
      <c r="F61" s="233"/>
      <c r="G61" s="234"/>
      <c r="H61" s="235"/>
      <c r="I61" s="229"/>
      <c r="J61" s="236"/>
      <c r="K61" s="229"/>
      <c r="M61" s="230" t="s">
        <v>591</v>
      </c>
      <c r="O61" s="218"/>
    </row>
    <row r="62" spans="1:80">
      <c r="A62" s="237"/>
      <c r="B62" s="238" t="s">
        <v>90</v>
      </c>
      <c r="C62" s="239" t="s">
        <v>554</v>
      </c>
      <c r="D62" s="240"/>
      <c r="E62" s="241"/>
      <c r="F62" s="242"/>
      <c r="G62" s="243">
        <f>SUM(G7:G61)</f>
        <v>0</v>
      </c>
      <c r="H62" s="244"/>
      <c r="I62" s="245">
        <f>SUM(I7:I61)</f>
        <v>0</v>
      </c>
      <c r="J62" s="244"/>
      <c r="K62" s="245">
        <f>SUM(K7:K61)</f>
        <v>0</v>
      </c>
      <c r="O62" s="218">
        <v>4</v>
      </c>
      <c r="BA62" s="246">
        <f>SUM(BA7:BA61)</f>
        <v>0</v>
      </c>
      <c r="BB62" s="246">
        <f>SUM(BB7:BB61)</f>
        <v>0</v>
      </c>
      <c r="BC62" s="246">
        <f>SUM(BC7:BC61)</f>
        <v>0</v>
      </c>
      <c r="BD62" s="246">
        <f>SUM(BD7:BD61)</f>
        <v>0</v>
      </c>
      <c r="BE62" s="246">
        <f>SUM(BE7:BE61)</f>
        <v>0</v>
      </c>
    </row>
    <row r="63" spans="1:80">
      <c r="A63" s="208" t="s">
        <v>86</v>
      </c>
      <c r="B63" s="209" t="s">
        <v>592</v>
      </c>
      <c r="C63" s="210" t="s">
        <v>593</v>
      </c>
      <c r="D63" s="211"/>
      <c r="E63" s="212"/>
      <c r="F63" s="212"/>
      <c r="G63" s="213"/>
      <c r="H63" s="214"/>
      <c r="I63" s="215"/>
      <c r="J63" s="216"/>
      <c r="K63" s="217"/>
      <c r="O63" s="218">
        <v>1</v>
      </c>
    </row>
    <row r="64" spans="1:80">
      <c r="A64" s="219">
        <v>7</v>
      </c>
      <c r="B64" s="220" t="s">
        <v>595</v>
      </c>
      <c r="C64" s="221" t="s">
        <v>596</v>
      </c>
      <c r="D64" s="222" t="s">
        <v>597</v>
      </c>
      <c r="E64" s="223">
        <v>9.7999999999999997E-3</v>
      </c>
      <c r="F64" s="223"/>
      <c r="G64" s="224">
        <f>E64*F64</f>
        <v>0</v>
      </c>
      <c r="H64" s="225">
        <v>1.0038499999999999</v>
      </c>
      <c r="I64" s="226">
        <f>E64*H64</f>
        <v>9.8377299999999994E-3</v>
      </c>
      <c r="J64" s="225">
        <v>0</v>
      </c>
      <c r="K64" s="226">
        <f>E64*J64</f>
        <v>0</v>
      </c>
      <c r="O64" s="218">
        <v>2</v>
      </c>
      <c r="AA64" s="191">
        <v>1</v>
      </c>
      <c r="AB64" s="191">
        <v>1</v>
      </c>
      <c r="AC64" s="191">
        <v>1</v>
      </c>
      <c r="AZ64" s="191">
        <v>1</v>
      </c>
      <c r="BA64" s="191">
        <f>IF(AZ64=1,G64,0)</f>
        <v>0</v>
      </c>
      <c r="BB64" s="191">
        <f>IF(AZ64=2,G64,0)</f>
        <v>0</v>
      </c>
      <c r="BC64" s="191">
        <f>IF(AZ64=3,G64,0)</f>
        <v>0</v>
      </c>
      <c r="BD64" s="191">
        <f>IF(AZ64=4,G64,0)</f>
        <v>0</v>
      </c>
      <c r="BE64" s="191">
        <f>IF(AZ64=5,G64,0)</f>
        <v>0</v>
      </c>
      <c r="CA64" s="218">
        <v>1</v>
      </c>
      <c r="CB64" s="218">
        <v>1</v>
      </c>
    </row>
    <row r="65" spans="1:80">
      <c r="A65" s="227"/>
      <c r="B65" s="231"/>
      <c r="C65" s="301" t="s">
        <v>598</v>
      </c>
      <c r="D65" s="302"/>
      <c r="E65" s="232">
        <v>9.7999999999999997E-3</v>
      </c>
      <c r="F65" s="233"/>
      <c r="G65" s="234"/>
      <c r="H65" s="235"/>
      <c r="I65" s="229"/>
      <c r="J65" s="236"/>
      <c r="K65" s="229"/>
      <c r="M65" s="230" t="s">
        <v>598</v>
      </c>
      <c r="O65" s="218"/>
    </row>
    <row r="66" spans="1:80">
      <c r="A66" s="219">
        <v>8</v>
      </c>
      <c r="B66" s="220" t="s">
        <v>599</v>
      </c>
      <c r="C66" s="221" t="s">
        <v>600</v>
      </c>
      <c r="D66" s="222" t="s">
        <v>165</v>
      </c>
      <c r="E66" s="223">
        <v>0.63260000000000005</v>
      </c>
      <c r="F66" s="223"/>
      <c r="G66" s="224">
        <f>E66*F66</f>
        <v>0</v>
      </c>
      <c r="H66" s="225">
        <v>2.8385799999999999</v>
      </c>
      <c r="I66" s="226">
        <f>E66*H66</f>
        <v>1.7956857080000002</v>
      </c>
      <c r="J66" s="225">
        <v>0</v>
      </c>
      <c r="K66" s="226">
        <f>E66*J66</f>
        <v>0</v>
      </c>
      <c r="O66" s="218">
        <v>2</v>
      </c>
      <c r="AA66" s="191">
        <v>1</v>
      </c>
      <c r="AB66" s="191">
        <v>1</v>
      </c>
      <c r="AC66" s="191">
        <v>1</v>
      </c>
      <c r="AZ66" s="191">
        <v>1</v>
      </c>
      <c r="BA66" s="191">
        <f>IF(AZ66=1,G66,0)</f>
        <v>0</v>
      </c>
      <c r="BB66" s="191">
        <f>IF(AZ66=2,G66,0)</f>
        <v>0</v>
      </c>
      <c r="BC66" s="191">
        <f>IF(AZ66=3,G66,0)</f>
        <v>0</v>
      </c>
      <c r="BD66" s="191">
        <f>IF(AZ66=4,G66,0)</f>
        <v>0</v>
      </c>
      <c r="BE66" s="191">
        <f>IF(AZ66=5,G66,0)</f>
        <v>0</v>
      </c>
      <c r="CA66" s="218">
        <v>1</v>
      </c>
      <c r="CB66" s="218">
        <v>1</v>
      </c>
    </row>
    <row r="67" spans="1:80">
      <c r="A67" s="227"/>
      <c r="B67" s="231"/>
      <c r="C67" s="301" t="s">
        <v>601</v>
      </c>
      <c r="D67" s="302"/>
      <c r="E67" s="232">
        <v>0.44619999999999999</v>
      </c>
      <c r="F67" s="233"/>
      <c r="G67" s="234"/>
      <c r="H67" s="235"/>
      <c r="I67" s="229"/>
      <c r="J67" s="236"/>
      <c r="K67" s="229"/>
      <c r="M67" s="230" t="s">
        <v>601</v>
      </c>
      <c r="O67" s="218"/>
    </row>
    <row r="68" spans="1:80">
      <c r="A68" s="227"/>
      <c r="B68" s="231"/>
      <c r="C68" s="301" t="s">
        <v>602</v>
      </c>
      <c r="D68" s="302"/>
      <c r="E68" s="232">
        <v>0.1628</v>
      </c>
      <c r="F68" s="233"/>
      <c r="G68" s="234"/>
      <c r="H68" s="235"/>
      <c r="I68" s="229"/>
      <c r="J68" s="236"/>
      <c r="K68" s="229"/>
      <c r="M68" s="230" t="s">
        <v>602</v>
      </c>
      <c r="O68" s="218"/>
    </row>
    <row r="69" spans="1:80">
      <c r="A69" s="227"/>
      <c r="B69" s="231"/>
      <c r="C69" s="301" t="s">
        <v>603</v>
      </c>
      <c r="D69" s="302"/>
      <c r="E69" s="232">
        <v>2.3599999999999999E-2</v>
      </c>
      <c r="F69" s="233"/>
      <c r="G69" s="234"/>
      <c r="H69" s="235"/>
      <c r="I69" s="229"/>
      <c r="J69" s="236"/>
      <c r="K69" s="229"/>
      <c r="M69" s="230" t="s">
        <v>603</v>
      </c>
      <c r="O69" s="218"/>
    </row>
    <row r="70" spans="1:80">
      <c r="A70" s="237"/>
      <c r="B70" s="238" t="s">
        <v>90</v>
      </c>
      <c r="C70" s="239" t="s">
        <v>594</v>
      </c>
      <c r="D70" s="240"/>
      <c r="E70" s="241"/>
      <c r="F70" s="242"/>
      <c r="G70" s="243">
        <f>SUM(G63:G69)</f>
        <v>0</v>
      </c>
      <c r="H70" s="244"/>
      <c r="I70" s="245">
        <f>SUM(I63:I69)</f>
        <v>1.8055234380000003</v>
      </c>
      <c r="J70" s="244"/>
      <c r="K70" s="245">
        <f>SUM(K63:K69)</f>
        <v>0</v>
      </c>
      <c r="O70" s="218">
        <v>4</v>
      </c>
      <c r="BA70" s="246">
        <f>SUM(BA63:BA69)</f>
        <v>0</v>
      </c>
      <c r="BB70" s="246">
        <f>SUM(BB63:BB69)</f>
        <v>0</v>
      </c>
      <c r="BC70" s="246">
        <f>SUM(BC63:BC69)</f>
        <v>0</v>
      </c>
      <c r="BD70" s="246">
        <f>SUM(BD63:BD69)</f>
        <v>0</v>
      </c>
      <c r="BE70" s="246">
        <f>SUM(BE63:BE69)</f>
        <v>0</v>
      </c>
    </row>
    <row r="71" spans="1:80">
      <c r="A71" s="208" t="s">
        <v>86</v>
      </c>
      <c r="B71" s="209" t="s">
        <v>604</v>
      </c>
      <c r="C71" s="210" t="s">
        <v>605</v>
      </c>
      <c r="D71" s="211"/>
      <c r="E71" s="212"/>
      <c r="F71" s="212"/>
      <c r="G71" s="213"/>
      <c r="H71" s="214"/>
      <c r="I71" s="215"/>
      <c r="J71" s="216"/>
      <c r="K71" s="217"/>
      <c r="O71" s="218">
        <v>1</v>
      </c>
    </row>
    <row r="72" spans="1:80">
      <c r="A72" s="219">
        <v>9</v>
      </c>
      <c r="B72" s="220" t="s">
        <v>607</v>
      </c>
      <c r="C72" s="221" t="s">
        <v>608</v>
      </c>
      <c r="D72" s="222" t="s">
        <v>165</v>
      </c>
      <c r="E72" s="223">
        <v>0.61499999999999999</v>
      </c>
      <c r="F72" s="223"/>
      <c r="G72" s="224">
        <f>E72*F72</f>
        <v>0</v>
      </c>
      <c r="H72" s="225">
        <v>1.95224</v>
      </c>
      <c r="I72" s="226">
        <f>E72*H72</f>
        <v>1.2006276</v>
      </c>
      <c r="J72" s="225">
        <v>0</v>
      </c>
      <c r="K72" s="226">
        <f>E72*J72</f>
        <v>0</v>
      </c>
      <c r="O72" s="218">
        <v>2</v>
      </c>
      <c r="AA72" s="191">
        <v>1</v>
      </c>
      <c r="AB72" s="191">
        <v>1</v>
      </c>
      <c r="AC72" s="191">
        <v>1</v>
      </c>
      <c r="AZ72" s="191">
        <v>1</v>
      </c>
      <c r="BA72" s="191">
        <f>IF(AZ72=1,G72,0)</f>
        <v>0</v>
      </c>
      <c r="BB72" s="191">
        <f>IF(AZ72=2,G72,0)</f>
        <v>0</v>
      </c>
      <c r="BC72" s="191">
        <f>IF(AZ72=3,G72,0)</f>
        <v>0</v>
      </c>
      <c r="BD72" s="191">
        <f>IF(AZ72=4,G72,0)</f>
        <v>0</v>
      </c>
      <c r="BE72" s="191">
        <f>IF(AZ72=5,G72,0)</f>
        <v>0</v>
      </c>
      <c r="CA72" s="218">
        <v>1</v>
      </c>
      <c r="CB72" s="218">
        <v>1</v>
      </c>
    </row>
    <row r="73" spans="1:80">
      <c r="A73" s="227"/>
      <c r="B73" s="231"/>
      <c r="C73" s="301" t="s">
        <v>136</v>
      </c>
      <c r="D73" s="302"/>
      <c r="E73" s="232">
        <v>0</v>
      </c>
      <c r="F73" s="233"/>
      <c r="G73" s="234"/>
      <c r="H73" s="235"/>
      <c r="I73" s="229"/>
      <c r="J73" s="236"/>
      <c r="K73" s="229"/>
      <c r="M73" s="230" t="s">
        <v>136</v>
      </c>
      <c r="O73" s="218"/>
    </row>
    <row r="74" spans="1:80">
      <c r="A74" s="227"/>
      <c r="B74" s="231"/>
      <c r="C74" s="301" t="s">
        <v>609</v>
      </c>
      <c r="D74" s="302"/>
      <c r="E74" s="232">
        <v>0</v>
      </c>
      <c r="F74" s="233"/>
      <c r="G74" s="234"/>
      <c r="H74" s="235"/>
      <c r="I74" s="229"/>
      <c r="J74" s="236"/>
      <c r="K74" s="229"/>
      <c r="M74" s="230" t="s">
        <v>609</v>
      </c>
      <c r="O74" s="218"/>
    </row>
    <row r="75" spans="1:80">
      <c r="A75" s="227"/>
      <c r="B75" s="231"/>
      <c r="C75" s="301" t="s">
        <v>610</v>
      </c>
      <c r="D75" s="302"/>
      <c r="E75" s="232">
        <v>0.61499999999999999</v>
      </c>
      <c r="F75" s="233"/>
      <c r="G75" s="234"/>
      <c r="H75" s="235"/>
      <c r="I75" s="229"/>
      <c r="J75" s="236"/>
      <c r="K75" s="229"/>
      <c r="M75" s="230" t="s">
        <v>610</v>
      </c>
      <c r="O75" s="218"/>
    </row>
    <row r="76" spans="1:80">
      <c r="A76" s="219">
        <v>10</v>
      </c>
      <c r="B76" s="220" t="s">
        <v>611</v>
      </c>
      <c r="C76" s="221" t="s">
        <v>612</v>
      </c>
      <c r="D76" s="222" t="s">
        <v>165</v>
      </c>
      <c r="E76" s="223">
        <v>1.08</v>
      </c>
      <c r="F76" s="223"/>
      <c r="G76" s="224">
        <f>E76*F76</f>
        <v>0</v>
      </c>
      <c r="H76" s="225">
        <v>1.9332</v>
      </c>
      <c r="I76" s="226">
        <f>E76*H76</f>
        <v>2.0878560000000004</v>
      </c>
      <c r="J76" s="225">
        <v>0</v>
      </c>
      <c r="K76" s="226">
        <f>E76*J76</f>
        <v>0</v>
      </c>
      <c r="O76" s="218">
        <v>2</v>
      </c>
      <c r="AA76" s="191">
        <v>1</v>
      </c>
      <c r="AB76" s="191">
        <v>1</v>
      </c>
      <c r="AC76" s="191">
        <v>1</v>
      </c>
      <c r="AZ76" s="191">
        <v>1</v>
      </c>
      <c r="BA76" s="191">
        <f>IF(AZ76=1,G76,0)</f>
        <v>0</v>
      </c>
      <c r="BB76" s="191">
        <f>IF(AZ76=2,G76,0)</f>
        <v>0</v>
      </c>
      <c r="BC76" s="191">
        <f>IF(AZ76=3,G76,0)</f>
        <v>0</v>
      </c>
      <c r="BD76" s="191">
        <f>IF(AZ76=4,G76,0)</f>
        <v>0</v>
      </c>
      <c r="BE76" s="191">
        <f>IF(AZ76=5,G76,0)</f>
        <v>0</v>
      </c>
      <c r="CA76" s="218">
        <v>1</v>
      </c>
      <c r="CB76" s="218">
        <v>1</v>
      </c>
    </row>
    <row r="77" spans="1:80">
      <c r="A77" s="227"/>
      <c r="B77" s="231"/>
      <c r="C77" s="301" t="s">
        <v>136</v>
      </c>
      <c r="D77" s="302"/>
      <c r="E77" s="232">
        <v>0</v>
      </c>
      <c r="F77" s="233"/>
      <c r="G77" s="234"/>
      <c r="H77" s="235"/>
      <c r="I77" s="229"/>
      <c r="J77" s="236"/>
      <c r="K77" s="229"/>
      <c r="M77" s="230" t="s">
        <v>136</v>
      </c>
      <c r="O77" s="218"/>
    </row>
    <row r="78" spans="1:80">
      <c r="A78" s="227"/>
      <c r="B78" s="231"/>
      <c r="C78" s="301" t="s">
        <v>137</v>
      </c>
      <c r="D78" s="302"/>
      <c r="E78" s="232">
        <v>0</v>
      </c>
      <c r="F78" s="233"/>
      <c r="G78" s="234"/>
      <c r="H78" s="235"/>
      <c r="I78" s="229"/>
      <c r="J78" s="236"/>
      <c r="K78" s="229"/>
      <c r="M78" s="230" t="s">
        <v>137</v>
      </c>
      <c r="O78" s="218"/>
    </row>
    <row r="79" spans="1:80">
      <c r="A79" s="227"/>
      <c r="B79" s="231"/>
      <c r="C79" s="301" t="s">
        <v>613</v>
      </c>
      <c r="D79" s="302"/>
      <c r="E79" s="232">
        <v>9.9900000000000003E-2</v>
      </c>
      <c r="F79" s="233"/>
      <c r="G79" s="234"/>
      <c r="H79" s="235"/>
      <c r="I79" s="229"/>
      <c r="J79" s="236"/>
      <c r="K79" s="229"/>
      <c r="M79" s="230" t="s">
        <v>613</v>
      </c>
      <c r="O79" s="218"/>
    </row>
    <row r="80" spans="1:80">
      <c r="A80" s="227"/>
      <c r="B80" s="231"/>
      <c r="C80" s="301" t="s">
        <v>614</v>
      </c>
      <c r="D80" s="302"/>
      <c r="E80" s="232">
        <v>0.41760000000000003</v>
      </c>
      <c r="F80" s="233"/>
      <c r="G80" s="234"/>
      <c r="H80" s="235"/>
      <c r="I80" s="229"/>
      <c r="J80" s="236"/>
      <c r="K80" s="229"/>
      <c r="M80" s="230" t="s">
        <v>614</v>
      </c>
      <c r="O80" s="218"/>
    </row>
    <row r="81" spans="1:80">
      <c r="A81" s="227"/>
      <c r="B81" s="231"/>
      <c r="C81" s="301" t="s">
        <v>615</v>
      </c>
      <c r="D81" s="302"/>
      <c r="E81" s="232">
        <v>8.3699999999999997E-2</v>
      </c>
      <c r="F81" s="233"/>
      <c r="G81" s="234"/>
      <c r="H81" s="235"/>
      <c r="I81" s="229"/>
      <c r="J81" s="236"/>
      <c r="K81" s="229"/>
      <c r="M81" s="230" t="s">
        <v>615</v>
      </c>
      <c r="O81" s="218"/>
    </row>
    <row r="82" spans="1:80">
      <c r="A82" s="227"/>
      <c r="B82" s="231"/>
      <c r="C82" s="301" t="s">
        <v>616</v>
      </c>
      <c r="D82" s="302"/>
      <c r="E82" s="232">
        <v>0.13950000000000001</v>
      </c>
      <c r="F82" s="233"/>
      <c r="G82" s="234"/>
      <c r="H82" s="235"/>
      <c r="I82" s="229"/>
      <c r="J82" s="236"/>
      <c r="K82" s="229"/>
      <c r="M82" s="230" t="s">
        <v>616</v>
      </c>
      <c r="O82" s="218"/>
    </row>
    <row r="83" spans="1:80">
      <c r="A83" s="227"/>
      <c r="B83" s="231"/>
      <c r="C83" s="301" t="s">
        <v>617</v>
      </c>
      <c r="D83" s="302"/>
      <c r="E83" s="232">
        <v>5.5800000000000002E-2</v>
      </c>
      <c r="F83" s="233"/>
      <c r="G83" s="234"/>
      <c r="H83" s="235"/>
      <c r="I83" s="229"/>
      <c r="J83" s="236"/>
      <c r="K83" s="229"/>
      <c r="M83" s="230" t="s">
        <v>617</v>
      </c>
      <c r="O83" s="218"/>
    </row>
    <row r="84" spans="1:80">
      <c r="A84" s="227"/>
      <c r="B84" s="231"/>
      <c r="C84" s="301" t="s">
        <v>618</v>
      </c>
      <c r="D84" s="302"/>
      <c r="E84" s="232">
        <v>0.1116</v>
      </c>
      <c r="F84" s="233"/>
      <c r="G84" s="234"/>
      <c r="H84" s="235"/>
      <c r="I84" s="229"/>
      <c r="J84" s="236"/>
      <c r="K84" s="229"/>
      <c r="M84" s="230" t="s">
        <v>618</v>
      </c>
      <c r="O84" s="218"/>
    </row>
    <row r="85" spans="1:80">
      <c r="A85" s="227"/>
      <c r="B85" s="231"/>
      <c r="C85" s="301" t="s">
        <v>619</v>
      </c>
      <c r="D85" s="302"/>
      <c r="E85" s="232">
        <v>9.9000000000000005E-2</v>
      </c>
      <c r="F85" s="233"/>
      <c r="G85" s="234"/>
      <c r="H85" s="235"/>
      <c r="I85" s="229"/>
      <c r="J85" s="236"/>
      <c r="K85" s="229"/>
      <c r="M85" s="230" t="s">
        <v>619</v>
      </c>
      <c r="O85" s="218"/>
    </row>
    <row r="86" spans="1:80">
      <c r="A86" s="227"/>
      <c r="B86" s="231"/>
      <c r="C86" s="301" t="s">
        <v>620</v>
      </c>
      <c r="D86" s="302"/>
      <c r="E86" s="232">
        <v>0</v>
      </c>
      <c r="F86" s="233"/>
      <c r="G86" s="234"/>
      <c r="H86" s="235"/>
      <c r="I86" s="229"/>
      <c r="J86" s="236"/>
      <c r="K86" s="229"/>
      <c r="M86" s="230" t="s">
        <v>620</v>
      </c>
      <c r="O86" s="218"/>
    </row>
    <row r="87" spans="1:80">
      <c r="A87" s="227"/>
      <c r="B87" s="231"/>
      <c r="C87" s="301" t="s">
        <v>621</v>
      </c>
      <c r="D87" s="302"/>
      <c r="E87" s="232">
        <v>0</v>
      </c>
      <c r="F87" s="233"/>
      <c r="G87" s="234"/>
      <c r="H87" s="235"/>
      <c r="I87" s="229"/>
      <c r="J87" s="236"/>
      <c r="K87" s="229"/>
      <c r="M87" s="230" t="s">
        <v>621</v>
      </c>
      <c r="O87" s="218"/>
    </row>
    <row r="88" spans="1:80">
      <c r="A88" s="227"/>
      <c r="B88" s="231"/>
      <c r="C88" s="301" t="s">
        <v>622</v>
      </c>
      <c r="D88" s="302"/>
      <c r="E88" s="232">
        <v>7.2900000000000006E-2</v>
      </c>
      <c r="F88" s="233"/>
      <c r="G88" s="234"/>
      <c r="H88" s="235"/>
      <c r="I88" s="229"/>
      <c r="J88" s="236"/>
      <c r="K88" s="229"/>
      <c r="M88" s="230" t="s">
        <v>622</v>
      </c>
      <c r="O88" s="218"/>
    </row>
    <row r="89" spans="1:80" ht="22.5">
      <c r="A89" s="219">
        <v>11</v>
      </c>
      <c r="B89" s="220" t="s">
        <v>623</v>
      </c>
      <c r="C89" s="221" t="s">
        <v>624</v>
      </c>
      <c r="D89" s="222" t="s">
        <v>597</v>
      </c>
      <c r="E89" s="223">
        <v>0.40849999999999997</v>
      </c>
      <c r="F89" s="223"/>
      <c r="G89" s="224">
        <f>E89*F89</f>
        <v>0</v>
      </c>
      <c r="H89" s="225">
        <v>1.09954</v>
      </c>
      <c r="I89" s="226">
        <f>E89*H89</f>
        <v>0.44916208999999996</v>
      </c>
      <c r="J89" s="225">
        <v>0</v>
      </c>
      <c r="K89" s="226">
        <f>E89*J89</f>
        <v>0</v>
      </c>
      <c r="O89" s="218">
        <v>2</v>
      </c>
      <c r="AA89" s="191">
        <v>1</v>
      </c>
      <c r="AB89" s="191">
        <v>1</v>
      </c>
      <c r="AC89" s="191">
        <v>1</v>
      </c>
      <c r="AZ89" s="191">
        <v>1</v>
      </c>
      <c r="BA89" s="191">
        <f>IF(AZ89=1,G89,0)</f>
        <v>0</v>
      </c>
      <c r="BB89" s="191">
        <f>IF(AZ89=2,G89,0)</f>
        <v>0</v>
      </c>
      <c r="BC89" s="191">
        <f>IF(AZ89=3,G89,0)</f>
        <v>0</v>
      </c>
      <c r="BD89" s="191">
        <f>IF(AZ89=4,G89,0)</f>
        <v>0</v>
      </c>
      <c r="BE89" s="191">
        <f>IF(AZ89=5,G89,0)</f>
        <v>0</v>
      </c>
      <c r="CA89" s="218">
        <v>1</v>
      </c>
      <c r="CB89" s="218">
        <v>1</v>
      </c>
    </row>
    <row r="90" spans="1:80">
      <c r="A90" s="227"/>
      <c r="B90" s="231"/>
      <c r="C90" s="303" t="s">
        <v>625</v>
      </c>
      <c r="D90" s="302"/>
      <c r="E90" s="257">
        <v>0</v>
      </c>
      <c r="F90" s="233"/>
      <c r="G90" s="234"/>
      <c r="H90" s="235"/>
      <c r="I90" s="229"/>
      <c r="J90" s="236"/>
      <c r="K90" s="229"/>
      <c r="M90" s="230" t="s">
        <v>625</v>
      </c>
      <c r="O90" s="218"/>
    </row>
    <row r="91" spans="1:80">
      <c r="A91" s="227"/>
      <c r="B91" s="231"/>
      <c r="C91" s="303" t="s">
        <v>136</v>
      </c>
      <c r="D91" s="302"/>
      <c r="E91" s="257">
        <v>0</v>
      </c>
      <c r="F91" s="233"/>
      <c r="G91" s="234"/>
      <c r="H91" s="235"/>
      <c r="I91" s="229"/>
      <c r="J91" s="236"/>
      <c r="K91" s="229"/>
      <c r="M91" s="230" t="s">
        <v>136</v>
      </c>
      <c r="O91" s="218"/>
    </row>
    <row r="92" spans="1:80">
      <c r="A92" s="227"/>
      <c r="B92" s="231"/>
      <c r="C92" s="303" t="s">
        <v>137</v>
      </c>
      <c r="D92" s="302"/>
      <c r="E92" s="257">
        <v>0</v>
      </c>
      <c r="F92" s="233"/>
      <c r="G92" s="234"/>
      <c r="H92" s="235"/>
      <c r="I92" s="229"/>
      <c r="J92" s="236"/>
      <c r="K92" s="229"/>
      <c r="M92" s="230" t="s">
        <v>137</v>
      </c>
      <c r="O92" s="218"/>
    </row>
    <row r="93" spans="1:80">
      <c r="A93" s="227"/>
      <c r="B93" s="231"/>
      <c r="C93" s="303" t="s">
        <v>626</v>
      </c>
      <c r="D93" s="302"/>
      <c r="E93" s="257">
        <v>5.55</v>
      </c>
      <c r="F93" s="233"/>
      <c r="G93" s="234"/>
      <c r="H93" s="235"/>
      <c r="I93" s="229"/>
      <c r="J93" s="236"/>
      <c r="K93" s="229"/>
      <c r="M93" s="230" t="s">
        <v>626</v>
      </c>
      <c r="O93" s="218"/>
    </row>
    <row r="94" spans="1:80">
      <c r="A94" s="227"/>
      <c r="B94" s="231"/>
      <c r="C94" s="303" t="s">
        <v>627</v>
      </c>
      <c r="D94" s="302"/>
      <c r="E94" s="257">
        <v>4.6500000000000004</v>
      </c>
      <c r="F94" s="233"/>
      <c r="G94" s="234"/>
      <c r="H94" s="235"/>
      <c r="I94" s="229"/>
      <c r="J94" s="236"/>
      <c r="K94" s="229"/>
      <c r="M94" s="230" t="s">
        <v>627</v>
      </c>
      <c r="O94" s="218"/>
    </row>
    <row r="95" spans="1:80">
      <c r="A95" s="227"/>
      <c r="B95" s="231"/>
      <c r="C95" s="303" t="s">
        <v>628</v>
      </c>
      <c r="D95" s="302"/>
      <c r="E95" s="257">
        <v>7.75</v>
      </c>
      <c r="F95" s="233"/>
      <c r="G95" s="234"/>
      <c r="H95" s="235"/>
      <c r="I95" s="229"/>
      <c r="J95" s="236"/>
      <c r="K95" s="229"/>
      <c r="M95" s="230" t="s">
        <v>628</v>
      </c>
      <c r="O95" s="218"/>
    </row>
    <row r="96" spans="1:80">
      <c r="A96" s="227"/>
      <c r="B96" s="231"/>
      <c r="C96" s="303" t="s">
        <v>629</v>
      </c>
      <c r="D96" s="302"/>
      <c r="E96" s="257">
        <v>3.1</v>
      </c>
      <c r="F96" s="233"/>
      <c r="G96" s="234"/>
      <c r="H96" s="235"/>
      <c r="I96" s="229"/>
      <c r="J96" s="236"/>
      <c r="K96" s="229"/>
      <c r="M96" s="230" t="s">
        <v>629</v>
      </c>
      <c r="O96" s="218"/>
    </row>
    <row r="97" spans="1:80">
      <c r="A97" s="227"/>
      <c r="B97" s="231"/>
      <c r="C97" s="303" t="s">
        <v>630</v>
      </c>
      <c r="D97" s="302"/>
      <c r="E97" s="257">
        <v>6.2</v>
      </c>
      <c r="F97" s="233"/>
      <c r="G97" s="234"/>
      <c r="H97" s="235"/>
      <c r="I97" s="229"/>
      <c r="J97" s="236"/>
      <c r="K97" s="229"/>
      <c r="M97" s="230" t="s">
        <v>630</v>
      </c>
      <c r="O97" s="218"/>
    </row>
    <row r="98" spans="1:80">
      <c r="A98" s="227"/>
      <c r="B98" s="231"/>
      <c r="C98" s="303" t="s">
        <v>631</v>
      </c>
      <c r="D98" s="302"/>
      <c r="E98" s="257">
        <v>5.5</v>
      </c>
      <c r="F98" s="233"/>
      <c r="G98" s="234"/>
      <c r="H98" s="235"/>
      <c r="I98" s="229"/>
      <c r="J98" s="236"/>
      <c r="K98" s="229"/>
      <c r="M98" s="230" t="s">
        <v>631</v>
      </c>
      <c r="O98" s="218"/>
    </row>
    <row r="99" spans="1:80">
      <c r="A99" s="227"/>
      <c r="B99" s="231"/>
      <c r="C99" s="303" t="s">
        <v>620</v>
      </c>
      <c r="D99" s="302"/>
      <c r="E99" s="257">
        <v>0</v>
      </c>
      <c r="F99" s="233"/>
      <c r="G99" s="234"/>
      <c r="H99" s="235"/>
      <c r="I99" s="229"/>
      <c r="J99" s="236"/>
      <c r="K99" s="229"/>
      <c r="M99" s="230" t="s">
        <v>620</v>
      </c>
      <c r="O99" s="218"/>
    </row>
    <row r="100" spans="1:80">
      <c r="A100" s="227"/>
      <c r="B100" s="231"/>
      <c r="C100" s="303" t="s">
        <v>621</v>
      </c>
      <c r="D100" s="302"/>
      <c r="E100" s="257">
        <v>0</v>
      </c>
      <c r="F100" s="233"/>
      <c r="G100" s="234"/>
      <c r="H100" s="235"/>
      <c r="I100" s="229"/>
      <c r="J100" s="236"/>
      <c r="K100" s="229"/>
      <c r="M100" s="230" t="s">
        <v>621</v>
      </c>
      <c r="O100" s="218"/>
    </row>
    <row r="101" spans="1:80">
      <c r="A101" s="227"/>
      <c r="B101" s="231"/>
      <c r="C101" s="303" t="s">
        <v>632</v>
      </c>
      <c r="D101" s="302"/>
      <c r="E101" s="257">
        <v>4.05</v>
      </c>
      <c r="F101" s="233"/>
      <c r="G101" s="234"/>
      <c r="H101" s="235"/>
      <c r="I101" s="229"/>
      <c r="J101" s="236"/>
      <c r="K101" s="229"/>
      <c r="M101" s="230" t="s">
        <v>632</v>
      </c>
      <c r="O101" s="218"/>
    </row>
    <row r="102" spans="1:80">
      <c r="A102" s="227"/>
      <c r="B102" s="231"/>
      <c r="C102" s="303" t="s">
        <v>633</v>
      </c>
      <c r="D102" s="302"/>
      <c r="E102" s="257">
        <v>36.799999999999997</v>
      </c>
      <c r="F102" s="233"/>
      <c r="G102" s="234"/>
      <c r="H102" s="235"/>
      <c r="I102" s="229"/>
      <c r="J102" s="236"/>
      <c r="K102" s="229"/>
      <c r="M102" s="230" t="s">
        <v>633</v>
      </c>
      <c r="O102" s="218"/>
    </row>
    <row r="103" spans="1:80">
      <c r="A103" s="227"/>
      <c r="B103" s="231"/>
      <c r="C103" s="301" t="s">
        <v>634</v>
      </c>
      <c r="D103" s="302"/>
      <c r="E103" s="232">
        <v>0.40849999999999997</v>
      </c>
      <c r="F103" s="233"/>
      <c r="G103" s="234"/>
      <c r="H103" s="235"/>
      <c r="I103" s="229"/>
      <c r="J103" s="236"/>
      <c r="K103" s="229"/>
      <c r="M103" s="230" t="s">
        <v>634</v>
      </c>
      <c r="O103" s="218"/>
    </row>
    <row r="104" spans="1:80" ht="22.5">
      <c r="A104" s="219">
        <v>12</v>
      </c>
      <c r="B104" s="220" t="s">
        <v>635</v>
      </c>
      <c r="C104" s="221" t="s">
        <v>636</v>
      </c>
      <c r="D104" s="222" t="s">
        <v>597</v>
      </c>
      <c r="E104" s="223">
        <v>0.3115</v>
      </c>
      <c r="F104" s="223"/>
      <c r="G104" s="224">
        <f>E104*F104</f>
        <v>0</v>
      </c>
      <c r="H104" s="225">
        <v>1.0970899999999999</v>
      </c>
      <c r="I104" s="226">
        <f>E104*H104</f>
        <v>0.34174353499999999</v>
      </c>
      <c r="J104" s="225">
        <v>0</v>
      </c>
      <c r="K104" s="226">
        <f>E104*J104</f>
        <v>0</v>
      </c>
      <c r="O104" s="218">
        <v>2</v>
      </c>
      <c r="AA104" s="191">
        <v>1</v>
      </c>
      <c r="AB104" s="191">
        <v>1</v>
      </c>
      <c r="AC104" s="191">
        <v>1</v>
      </c>
      <c r="AZ104" s="191">
        <v>1</v>
      </c>
      <c r="BA104" s="191">
        <f>IF(AZ104=1,G104,0)</f>
        <v>0</v>
      </c>
      <c r="BB104" s="191">
        <f>IF(AZ104=2,G104,0)</f>
        <v>0</v>
      </c>
      <c r="BC104" s="191">
        <f>IF(AZ104=3,G104,0)</f>
        <v>0</v>
      </c>
      <c r="BD104" s="191">
        <f>IF(AZ104=4,G104,0)</f>
        <v>0</v>
      </c>
      <c r="BE104" s="191">
        <f>IF(AZ104=5,G104,0)</f>
        <v>0</v>
      </c>
      <c r="CA104" s="218">
        <v>1</v>
      </c>
      <c r="CB104" s="218">
        <v>1</v>
      </c>
    </row>
    <row r="105" spans="1:80">
      <c r="A105" s="227"/>
      <c r="B105" s="231"/>
      <c r="C105" s="301" t="s">
        <v>637</v>
      </c>
      <c r="D105" s="302"/>
      <c r="E105" s="232">
        <v>0</v>
      </c>
      <c r="F105" s="233"/>
      <c r="G105" s="234"/>
      <c r="H105" s="235"/>
      <c r="I105" s="229"/>
      <c r="J105" s="236"/>
      <c r="K105" s="229"/>
      <c r="M105" s="230" t="s">
        <v>637</v>
      </c>
      <c r="O105" s="218"/>
    </row>
    <row r="106" spans="1:80">
      <c r="A106" s="227"/>
      <c r="B106" s="231"/>
      <c r="C106" s="301" t="s">
        <v>137</v>
      </c>
      <c r="D106" s="302"/>
      <c r="E106" s="232">
        <v>0</v>
      </c>
      <c r="F106" s="233"/>
      <c r="G106" s="234"/>
      <c r="H106" s="235"/>
      <c r="I106" s="229"/>
      <c r="J106" s="236"/>
      <c r="K106" s="229"/>
      <c r="M106" s="230" t="s">
        <v>137</v>
      </c>
      <c r="O106" s="218"/>
    </row>
    <row r="107" spans="1:80">
      <c r="A107" s="227"/>
      <c r="B107" s="231"/>
      <c r="C107" s="301" t="s">
        <v>638</v>
      </c>
      <c r="D107" s="302"/>
      <c r="E107" s="232">
        <v>0.3115</v>
      </c>
      <c r="F107" s="233"/>
      <c r="G107" s="234"/>
      <c r="H107" s="235"/>
      <c r="I107" s="229"/>
      <c r="J107" s="236"/>
      <c r="K107" s="229"/>
      <c r="M107" s="230" t="s">
        <v>638</v>
      </c>
      <c r="O107" s="218"/>
    </row>
    <row r="108" spans="1:80">
      <c r="A108" s="219">
        <v>13</v>
      </c>
      <c r="B108" s="220" t="s">
        <v>639</v>
      </c>
      <c r="C108" s="221" t="s">
        <v>1489</v>
      </c>
      <c r="D108" s="222" t="s">
        <v>580</v>
      </c>
      <c r="E108" s="223">
        <v>165.99</v>
      </c>
      <c r="F108" s="223"/>
      <c r="G108" s="224">
        <f>E108*F108</f>
        <v>0</v>
      </c>
      <c r="H108" s="225">
        <v>0.124</v>
      </c>
      <c r="I108" s="226">
        <f>E108*H108</f>
        <v>20.58276</v>
      </c>
      <c r="J108" s="225">
        <v>0</v>
      </c>
      <c r="K108" s="226">
        <f>E108*J108</f>
        <v>0</v>
      </c>
      <c r="O108" s="218">
        <v>2</v>
      </c>
      <c r="AA108" s="191">
        <v>1</v>
      </c>
      <c r="AB108" s="191">
        <v>1</v>
      </c>
      <c r="AC108" s="191">
        <v>1</v>
      </c>
      <c r="AZ108" s="191">
        <v>1</v>
      </c>
      <c r="BA108" s="191">
        <f>IF(AZ108=1,G108,0)</f>
        <v>0</v>
      </c>
      <c r="BB108" s="191">
        <f>IF(AZ108=2,G108,0)</f>
        <v>0</v>
      </c>
      <c r="BC108" s="191">
        <f>IF(AZ108=3,G108,0)</f>
        <v>0</v>
      </c>
      <c r="BD108" s="191">
        <f>IF(AZ108=4,G108,0)</f>
        <v>0</v>
      </c>
      <c r="BE108" s="191">
        <f>IF(AZ108=5,G108,0)</f>
        <v>0</v>
      </c>
      <c r="CA108" s="218">
        <v>1</v>
      </c>
      <c r="CB108" s="218">
        <v>1</v>
      </c>
    </row>
    <row r="109" spans="1:80">
      <c r="A109" s="227"/>
      <c r="B109" s="231"/>
      <c r="C109" s="301" t="s">
        <v>136</v>
      </c>
      <c r="D109" s="302"/>
      <c r="E109" s="232">
        <v>0</v>
      </c>
      <c r="F109" s="233"/>
      <c r="G109" s="234"/>
      <c r="H109" s="235"/>
      <c r="I109" s="229"/>
      <c r="J109" s="236"/>
      <c r="K109" s="229"/>
      <c r="M109" s="230" t="s">
        <v>136</v>
      </c>
      <c r="O109" s="218"/>
    </row>
    <row r="110" spans="1:80">
      <c r="A110" s="227"/>
      <c r="B110" s="231"/>
      <c r="C110" s="301" t="s">
        <v>609</v>
      </c>
      <c r="D110" s="302"/>
      <c r="E110" s="232">
        <v>0</v>
      </c>
      <c r="F110" s="233"/>
      <c r="G110" s="234"/>
      <c r="H110" s="235"/>
      <c r="I110" s="229"/>
      <c r="J110" s="236"/>
      <c r="K110" s="229"/>
      <c r="M110" s="230" t="s">
        <v>609</v>
      </c>
      <c r="O110" s="218"/>
    </row>
    <row r="111" spans="1:80">
      <c r="A111" s="227"/>
      <c r="B111" s="231"/>
      <c r="C111" s="301" t="s">
        <v>640</v>
      </c>
      <c r="D111" s="302"/>
      <c r="E111" s="232">
        <v>11.625</v>
      </c>
      <c r="F111" s="233"/>
      <c r="G111" s="234"/>
      <c r="H111" s="235"/>
      <c r="I111" s="229"/>
      <c r="J111" s="236"/>
      <c r="K111" s="229"/>
      <c r="M111" s="230" t="s">
        <v>640</v>
      </c>
      <c r="O111" s="218"/>
    </row>
    <row r="112" spans="1:80">
      <c r="A112" s="227"/>
      <c r="B112" s="231"/>
      <c r="C112" s="301" t="s">
        <v>641</v>
      </c>
      <c r="D112" s="302"/>
      <c r="E112" s="232">
        <v>-3.5459999999999998</v>
      </c>
      <c r="F112" s="233"/>
      <c r="G112" s="234"/>
      <c r="H112" s="235"/>
      <c r="I112" s="229"/>
      <c r="J112" s="236"/>
      <c r="K112" s="229"/>
      <c r="M112" s="230" t="s">
        <v>641</v>
      </c>
      <c r="O112" s="218"/>
    </row>
    <row r="113" spans="1:15">
      <c r="A113" s="227"/>
      <c r="B113" s="231"/>
      <c r="C113" s="301" t="s">
        <v>642</v>
      </c>
      <c r="D113" s="302"/>
      <c r="E113" s="232">
        <v>5.8125</v>
      </c>
      <c r="F113" s="233"/>
      <c r="G113" s="234"/>
      <c r="H113" s="235"/>
      <c r="I113" s="229"/>
      <c r="J113" s="236"/>
      <c r="K113" s="229"/>
      <c r="M113" s="230" t="s">
        <v>642</v>
      </c>
      <c r="O113" s="218"/>
    </row>
    <row r="114" spans="1:15">
      <c r="A114" s="227"/>
      <c r="B114" s="231"/>
      <c r="C114" s="301" t="s">
        <v>643</v>
      </c>
      <c r="D114" s="302"/>
      <c r="E114" s="232">
        <v>-1.5760000000000001</v>
      </c>
      <c r="F114" s="233"/>
      <c r="G114" s="234"/>
      <c r="H114" s="235"/>
      <c r="I114" s="229"/>
      <c r="J114" s="236"/>
      <c r="K114" s="229"/>
      <c r="M114" s="230" t="s">
        <v>643</v>
      </c>
      <c r="O114" s="218"/>
    </row>
    <row r="115" spans="1:15">
      <c r="A115" s="227"/>
      <c r="B115" s="231"/>
      <c r="C115" s="301" t="s">
        <v>644</v>
      </c>
      <c r="D115" s="302"/>
      <c r="E115" s="232">
        <v>22.897500000000001</v>
      </c>
      <c r="F115" s="233"/>
      <c r="G115" s="234"/>
      <c r="H115" s="235"/>
      <c r="I115" s="229"/>
      <c r="J115" s="236"/>
      <c r="K115" s="229"/>
      <c r="M115" s="230" t="s">
        <v>644</v>
      </c>
      <c r="O115" s="218"/>
    </row>
    <row r="116" spans="1:15">
      <c r="A116" s="227"/>
      <c r="B116" s="231"/>
      <c r="C116" s="301" t="s">
        <v>645</v>
      </c>
      <c r="D116" s="302"/>
      <c r="E116" s="232">
        <v>-2.758</v>
      </c>
      <c r="F116" s="233"/>
      <c r="G116" s="234"/>
      <c r="H116" s="235"/>
      <c r="I116" s="229"/>
      <c r="J116" s="236"/>
      <c r="K116" s="229"/>
      <c r="M116" s="230" t="s">
        <v>645</v>
      </c>
      <c r="O116" s="218"/>
    </row>
    <row r="117" spans="1:15">
      <c r="A117" s="227"/>
      <c r="B117" s="231"/>
      <c r="C117" s="301" t="s">
        <v>646</v>
      </c>
      <c r="D117" s="302"/>
      <c r="E117" s="232">
        <v>35.8125</v>
      </c>
      <c r="F117" s="233"/>
      <c r="G117" s="234"/>
      <c r="H117" s="235"/>
      <c r="I117" s="229"/>
      <c r="J117" s="236"/>
      <c r="K117" s="229"/>
      <c r="M117" s="230" t="s">
        <v>646</v>
      </c>
      <c r="O117" s="218"/>
    </row>
    <row r="118" spans="1:15">
      <c r="A118" s="227"/>
      <c r="B118" s="231"/>
      <c r="C118" s="301" t="s">
        <v>647</v>
      </c>
      <c r="D118" s="302"/>
      <c r="E118" s="232">
        <v>-6.3040000000000003</v>
      </c>
      <c r="F118" s="233"/>
      <c r="G118" s="234"/>
      <c r="H118" s="235"/>
      <c r="I118" s="229"/>
      <c r="J118" s="236"/>
      <c r="K118" s="229"/>
      <c r="M118" s="230" t="s">
        <v>647</v>
      </c>
      <c r="O118" s="218"/>
    </row>
    <row r="119" spans="1:15">
      <c r="A119" s="227"/>
      <c r="B119" s="231"/>
      <c r="C119" s="301" t="s">
        <v>648</v>
      </c>
      <c r="D119" s="302"/>
      <c r="E119" s="232">
        <v>11.25</v>
      </c>
      <c r="F119" s="233"/>
      <c r="G119" s="234"/>
      <c r="H119" s="235"/>
      <c r="I119" s="229"/>
      <c r="J119" s="236"/>
      <c r="K119" s="229"/>
      <c r="M119" s="230" t="s">
        <v>648</v>
      </c>
      <c r="O119" s="218"/>
    </row>
    <row r="120" spans="1:15">
      <c r="A120" s="227"/>
      <c r="B120" s="231"/>
      <c r="C120" s="301" t="s">
        <v>649</v>
      </c>
      <c r="D120" s="302"/>
      <c r="E120" s="232">
        <v>-2.1669999999999998</v>
      </c>
      <c r="F120" s="233"/>
      <c r="G120" s="234"/>
      <c r="H120" s="235"/>
      <c r="I120" s="229"/>
      <c r="J120" s="236"/>
      <c r="K120" s="229"/>
      <c r="M120" s="230" t="s">
        <v>649</v>
      </c>
      <c r="O120" s="218"/>
    </row>
    <row r="121" spans="1:15">
      <c r="A121" s="227"/>
      <c r="B121" s="231"/>
      <c r="C121" s="301" t="s">
        <v>136</v>
      </c>
      <c r="D121" s="302"/>
      <c r="E121" s="232">
        <v>0</v>
      </c>
      <c r="F121" s="233"/>
      <c r="G121" s="234"/>
      <c r="H121" s="235"/>
      <c r="I121" s="229"/>
      <c r="J121" s="236"/>
      <c r="K121" s="229"/>
      <c r="M121" s="230" t="s">
        <v>136</v>
      </c>
      <c r="O121" s="218"/>
    </row>
    <row r="122" spans="1:15">
      <c r="A122" s="227"/>
      <c r="B122" s="231"/>
      <c r="C122" s="301" t="s">
        <v>650</v>
      </c>
      <c r="D122" s="302"/>
      <c r="E122" s="232">
        <v>0</v>
      </c>
      <c r="F122" s="233"/>
      <c r="G122" s="234"/>
      <c r="H122" s="235"/>
      <c r="I122" s="229"/>
      <c r="J122" s="236"/>
      <c r="K122" s="229"/>
      <c r="M122" s="230" t="s">
        <v>650</v>
      </c>
      <c r="O122" s="218"/>
    </row>
    <row r="123" spans="1:15">
      <c r="A123" s="227"/>
      <c r="B123" s="231"/>
      <c r="C123" s="301" t="s">
        <v>651</v>
      </c>
      <c r="D123" s="302"/>
      <c r="E123" s="232">
        <v>76.727999999999994</v>
      </c>
      <c r="F123" s="233"/>
      <c r="G123" s="234"/>
      <c r="H123" s="235"/>
      <c r="I123" s="229"/>
      <c r="J123" s="236"/>
      <c r="K123" s="229"/>
      <c r="M123" s="230" t="s">
        <v>651</v>
      </c>
      <c r="O123" s="218"/>
    </row>
    <row r="124" spans="1:15">
      <c r="A124" s="227"/>
      <c r="B124" s="231"/>
      <c r="C124" s="301" t="s">
        <v>652</v>
      </c>
      <c r="D124" s="302"/>
      <c r="E124" s="232">
        <v>-1.7729999999999999</v>
      </c>
      <c r="F124" s="233"/>
      <c r="G124" s="234"/>
      <c r="H124" s="235"/>
      <c r="I124" s="229"/>
      <c r="J124" s="236"/>
      <c r="K124" s="229"/>
      <c r="M124" s="230" t="s">
        <v>652</v>
      </c>
      <c r="O124" s="218"/>
    </row>
    <row r="125" spans="1:15">
      <c r="A125" s="227"/>
      <c r="B125" s="231"/>
      <c r="C125" s="301" t="s">
        <v>643</v>
      </c>
      <c r="D125" s="302"/>
      <c r="E125" s="232">
        <v>-1.5760000000000001</v>
      </c>
      <c r="F125" s="233"/>
      <c r="G125" s="234"/>
      <c r="H125" s="235"/>
      <c r="I125" s="229"/>
      <c r="J125" s="236"/>
      <c r="K125" s="229"/>
      <c r="M125" s="230" t="s">
        <v>643</v>
      </c>
      <c r="O125" s="218"/>
    </row>
    <row r="126" spans="1:15">
      <c r="A126" s="227"/>
      <c r="B126" s="231"/>
      <c r="C126" s="301" t="s">
        <v>653</v>
      </c>
      <c r="D126" s="302"/>
      <c r="E126" s="232">
        <v>-6.8949999999999996</v>
      </c>
      <c r="F126" s="233"/>
      <c r="G126" s="234"/>
      <c r="H126" s="235"/>
      <c r="I126" s="229"/>
      <c r="J126" s="236"/>
      <c r="K126" s="229"/>
      <c r="M126" s="230" t="s">
        <v>653</v>
      </c>
      <c r="O126" s="218"/>
    </row>
    <row r="127" spans="1:15">
      <c r="A127" s="227"/>
      <c r="B127" s="231"/>
      <c r="C127" s="301" t="s">
        <v>654</v>
      </c>
      <c r="D127" s="302"/>
      <c r="E127" s="232">
        <v>30.232500000000002</v>
      </c>
      <c r="F127" s="233"/>
      <c r="G127" s="234"/>
      <c r="H127" s="235"/>
      <c r="I127" s="229"/>
      <c r="J127" s="236"/>
      <c r="K127" s="229"/>
      <c r="M127" s="230" t="s">
        <v>654</v>
      </c>
      <c r="O127" s="218"/>
    </row>
    <row r="128" spans="1:15">
      <c r="A128" s="227"/>
      <c r="B128" s="231"/>
      <c r="C128" s="301" t="s">
        <v>652</v>
      </c>
      <c r="D128" s="302"/>
      <c r="E128" s="232">
        <v>-1.7729999999999999</v>
      </c>
      <c r="F128" s="233"/>
      <c r="G128" s="234"/>
      <c r="H128" s="235"/>
      <c r="I128" s="229"/>
      <c r="J128" s="236"/>
      <c r="K128" s="229"/>
      <c r="M128" s="230" t="s">
        <v>652</v>
      </c>
      <c r="O128" s="218"/>
    </row>
    <row r="129" spans="1:80">
      <c r="A129" s="219">
        <v>14</v>
      </c>
      <c r="B129" s="220" t="s">
        <v>655</v>
      </c>
      <c r="C129" s="221" t="s">
        <v>1490</v>
      </c>
      <c r="D129" s="222" t="s">
        <v>580</v>
      </c>
      <c r="E129" s="223">
        <v>12.393000000000001</v>
      </c>
      <c r="F129" s="223"/>
      <c r="G129" s="224">
        <f>E129*F129</f>
        <v>0</v>
      </c>
      <c r="H129" s="225">
        <v>0.17646000000000001</v>
      </c>
      <c r="I129" s="226">
        <f>E129*H129</f>
        <v>2.1868687800000002</v>
      </c>
      <c r="J129" s="225">
        <v>0</v>
      </c>
      <c r="K129" s="226">
        <f>E129*J129</f>
        <v>0</v>
      </c>
      <c r="O129" s="218">
        <v>2</v>
      </c>
      <c r="AA129" s="191">
        <v>1</v>
      </c>
      <c r="AB129" s="191">
        <v>1</v>
      </c>
      <c r="AC129" s="191">
        <v>1</v>
      </c>
      <c r="AZ129" s="191">
        <v>1</v>
      </c>
      <c r="BA129" s="191">
        <f>IF(AZ129=1,G129,0)</f>
        <v>0</v>
      </c>
      <c r="BB129" s="191">
        <f>IF(AZ129=2,G129,0)</f>
        <v>0</v>
      </c>
      <c r="BC129" s="191">
        <f>IF(AZ129=3,G129,0)</f>
        <v>0</v>
      </c>
      <c r="BD129" s="191">
        <f>IF(AZ129=4,G129,0)</f>
        <v>0</v>
      </c>
      <c r="BE129" s="191">
        <f>IF(AZ129=5,G129,0)</f>
        <v>0</v>
      </c>
      <c r="CA129" s="218">
        <v>1</v>
      </c>
      <c r="CB129" s="218">
        <v>1</v>
      </c>
    </row>
    <row r="130" spans="1:80">
      <c r="A130" s="227"/>
      <c r="B130" s="231"/>
      <c r="C130" s="301" t="s">
        <v>136</v>
      </c>
      <c r="D130" s="302"/>
      <c r="E130" s="232">
        <v>0</v>
      </c>
      <c r="F130" s="233"/>
      <c r="G130" s="234"/>
      <c r="H130" s="235"/>
      <c r="I130" s="229"/>
      <c r="J130" s="236"/>
      <c r="K130" s="229"/>
      <c r="M130" s="230" t="s">
        <v>136</v>
      </c>
      <c r="O130" s="218"/>
    </row>
    <row r="131" spans="1:80">
      <c r="A131" s="227"/>
      <c r="B131" s="231"/>
      <c r="C131" s="301" t="s">
        <v>609</v>
      </c>
      <c r="D131" s="302"/>
      <c r="E131" s="232">
        <v>0</v>
      </c>
      <c r="F131" s="233"/>
      <c r="G131" s="234"/>
      <c r="H131" s="235"/>
      <c r="I131" s="229"/>
      <c r="J131" s="236"/>
      <c r="K131" s="229"/>
      <c r="M131" s="230" t="s">
        <v>609</v>
      </c>
      <c r="O131" s="218"/>
    </row>
    <row r="132" spans="1:80">
      <c r="A132" s="227"/>
      <c r="B132" s="231"/>
      <c r="C132" s="301" t="s">
        <v>656</v>
      </c>
      <c r="D132" s="302"/>
      <c r="E132" s="232">
        <v>2.0499999999999998</v>
      </c>
      <c r="F132" s="233"/>
      <c r="G132" s="234"/>
      <c r="H132" s="235"/>
      <c r="I132" s="229"/>
      <c r="J132" s="236"/>
      <c r="K132" s="229"/>
      <c r="M132" s="230" t="s">
        <v>656</v>
      </c>
      <c r="O132" s="218"/>
    </row>
    <row r="133" spans="1:80">
      <c r="A133" s="227"/>
      <c r="B133" s="231"/>
      <c r="C133" s="301" t="s">
        <v>657</v>
      </c>
      <c r="D133" s="302"/>
      <c r="E133" s="232">
        <v>12.51</v>
      </c>
      <c r="F133" s="233"/>
      <c r="G133" s="234"/>
      <c r="H133" s="235"/>
      <c r="I133" s="229"/>
      <c r="J133" s="236"/>
      <c r="K133" s="229"/>
      <c r="M133" s="230" t="s">
        <v>657</v>
      </c>
      <c r="O133" s="218"/>
    </row>
    <row r="134" spans="1:80">
      <c r="A134" s="227"/>
      <c r="B134" s="231"/>
      <c r="C134" s="301" t="s">
        <v>649</v>
      </c>
      <c r="D134" s="302"/>
      <c r="E134" s="232">
        <v>-2.1669999999999998</v>
      </c>
      <c r="F134" s="233"/>
      <c r="G134" s="234"/>
      <c r="H134" s="235"/>
      <c r="I134" s="229"/>
      <c r="J134" s="236"/>
      <c r="K134" s="229"/>
      <c r="M134" s="230" t="s">
        <v>649</v>
      </c>
      <c r="O134" s="218"/>
    </row>
    <row r="135" spans="1:80" ht="33.75">
      <c r="A135" s="219">
        <v>15</v>
      </c>
      <c r="B135" s="220" t="s">
        <v>658</v>
      </c>
      <c r="C135" s="221" t="s">
        <v>1491</v>
      </c>
      <c r="D135" s="222" t="s">
        <v>580</v>
      </c>
      <c r="E135" s="223">
        <v>22.3095</v>
      </c>
      <c r="F135" s="223"/>
      <c r="G135" s="224">
        <f>E135*F135</f>
        <v>0</v>
      </c>
      <c r="H135" s="225">
        <v>3.0859999999999999E-2</v>
      </c>
      <c r="I135" s="226">
        <f>E135*H135</f>
        <v>0.68847116999999991</v>
      </c>
      <c r="J135" s="225">
        <v>0</v>
      </c>
      <c r="K135" s="226">
        <f>E135*J135</f>
        <v>0</v>
      </c>
      <c r="O135" s="218">
        <v>2</v>
      </c>
      <c r="AA135" s="191">
        <v>1</v>
      </c>
      <c r="AB135" s="191">
        <v>1</v>
      </c>
      <c r="AC135" s="191">
        <v>1</v>
      </c>
      <c r="AZ135" s="191">
        <v>1</v>
      </c>
      <c r="BA135" s="191">
        <f>IF(AZ135=1,G135,0)</f>
        <v>0</v>
      </c>
      <c r="BB135" s="191">
        <f>IF(AZ135=2,G135,0)</f>
        <v>0</v>
      </c>
      <c r="BC135" s="191">
        <f>IF(AZ135=3,G135,0)</f>
        <v>0</v>
      </c>
      <c r="BD135" s="191">
        <f>IF(AZ135=4,G135,0)</f>
        <v>0</v>
      </c>
      <c r="BE135" s="191">
        <f>IF(AZ135=5,G135,0)</f>
        <v>0</v>
      </c>
      <c r="CA135" s="218">
        <v>1</v>
      </c>
      <c r="CB135" s="218">
        <v>1</v>
      </c>
    </row>
    <row r="136" spans="1:80">
      <c r="A136" s="227"/>
      <c r="B136" s="231"/>
      <c r="C136" s="301" t="s">
        <v>620</v>
      </c>
      <c r="D136" s="302"/>
      <c r="E136" s="232">
        <v>0</v>
      </c>
      <c r="F136" s="233"/>
      <c r="G136" s="234"/>
      <c r="H136" s="235"/>
      <c r="I136" s="229"/>
      <c r="J136" s="236"/>
      <c r="K136" s="229"/>
      <c r="M136" s="230" t="s">
        <v>620</v>
      </c>
      <c r="O136" s="218"/>
    </row>
    <row r="137" spans="1:80">
      <c r="A137" s="227"/>
      <c r="B137" s="231"/>
      <c r="C137" s="301" t="s">
        <v>659</v>
      </c>
      <c r="D137" s="302"/>
      <c r="E137" s="232">
        <v>0</v>
      </c>
      <c r="F137" s="233"/>
      <c r="G137" s="234"/>
      <c r="H137" s="235"/>
      <c r="I137" s="229"/>
      <c r="J137" s="236"/>
      <c r="K137" s="229"/>
      <c r="M137" s="230" t="s">
        <v>659</v>
      </c>
      <c r="O137" s="218"/>
    </row>
    <row r="138" spans="1:80">
      <c r="A138" s="227"/>
      <c r="B138" s="231"/>
      <c r="C138" s="301" t="s">
        <v>660</v>
      </c>
      <c r="D138" s="302"/>
      <c r="E138" s="232">
        <v>22.3095</v>
      </c>
      <c r="F138" s="233"/>
      <c r="G138" s="234"/>
      <c r="H138" s="235"/>
      <c r="I138" s="229"/>
      <c r="J138" s="236"/>
      <c r="K138" s="229"/>
      <c r="M138" s="230" t="s">
        <v>660</v>
      </c>
      <c r="O138" s="218"/>
    </row>
    <row r="139" spans="1:80">
      <c r="A139" s="219">
        <v>16</v>
      </c>
      <c r="B139" s="220" t="s">
        <v>661</v>
      </c>
      <c r="C139" s="221" t="s">
        <v>662</v>
      </c>
      <c r="D139" s="222" t="s">
        <v>580</v>
      </c>
      <c r="E139" s="223">
        <v>11.85</v>
      </c>
      <c r="F139" s="223"/>
      <c r="G139" s="224">
        <f>E139*F139</f>
        <v>0</v>
      </c>
      <c r="H139" s="225">
        <v>4.1770000000000002E-2</v>
      </c>
      <c r="I139" s="226">
        <f>E139*H139</f>
        <v>0.49497449999999998</v>
      </c>
      <c r="J139" s="225">
        <v>0</v>
      </c>
      <c r="K139" s="226">
        <f>E139*J139</f>
        <v>0</v>
      </c>
      <c r="O139" s="218">
        <v>2</v>
      </c>
      <c r="AA139" s="191">
        <v>1</v>
      </c>
      <c r="AB139" s="191">
        <v>1</v>
      </c>
      <c r="AC139" s="191">
        <v>1</v>
      </c>
      <c r="AZ139" s="191">
        <v>1</v>
      </c>
      <c r="BA139" s="191">
        <f>IF(AZ139=1,G139,0)</f>
        <v>0</v>
      </c>
      <c r="BB139" s="191">
        <f>IF(AZ139=2,G139,0)</f>
        <v>0</v>
      </c>
      <c r="BC139" s="191">
        <f>IF(AZ139=3,G139,0)</f>
        <v>0</v>
      </c>
      <c r="BD139" s="191">
        <f>IF(AZ139=4,G139,0)</f>
        <v>0</v>
      </c>
      <c r="BE139" s="191">
        <f>IF(AZ139=5,G139,0)</f>
        <v>0</v>
      </c>
      <c r="CA139" s="218">
        <v>1</v>
      </c>
      <c r="CB139" s="218">
        <v>1</v>
      </c>
    </row>
    <row r="140" spans="1:80">
      <c r="A140" s="227"/>
      <c r="B140" s="231"/>
      <c r="C140" s="301" t="s">
        <v>136</v>
      </c>
      <c r="D140" s="302"/>
      <c r="E140" s="232">
        <v>0</v>
      </c>
      <c r="F140" s="233"/>
      <c r="G140" s="234"/>
      <c r="H140" s="235"/>
      <c r="I140" s="229"/>
      <c r="J140" s="236"/>
      <c r="K140" s="229"/>
      <c r="M140" s="230" t="s">
        <v>136</v>
      </c>
      <c r="O140" s="218"/>
    </row>
    <row r="141" spans="1:80">
      <c r="A141" s="227"/>
      <c r="B141" s="231"/>
      <c r="C141" s="301" t="s">
        <v>137</v>
      </c>
      <c r="D141" s="302"/>
      <c r="E141" s="232">
        <v>0</v>
      </c>
      <c r="F141" s="233"/>
      <c r="G141" s="234"/>
      <c r="H141" s="235"/>
      <c r="I141" s="229"/>
      <c r="J141" s="236"/>
      <c r="K141" s="229"/>
      <c r="M141" s="230" t="s">
        <v>137</v>
      </c>
      <c r="O141" s="218"/>
    </row>
    <row r="142" spans="1:80">
      <c r="A142" s="227"/>
      <c r="B142" s="231"/>
      <c r="C142" s="301" t="s">
        <v>663</v>
      </c>
      <c r="D142" s="302"/>
      <c r="E142" s="232">
        <v>6.45</v>
      </c>
      <c r="F142" s="233"/>
      <c r="G142" s="234"/>
      <c r="H142" s="235"/>
      <c r="I142" s="229"/>
      <c r="J142" s="236"/>
      <c r="K142" s="229"/>
      <c r="M142" s="230" t="s">
        <v>663</v>
      </c>
      <c r="O142" s="218"/>
    </row>
    <row r="143" spans="1:80">
      <c r="A143" s="227"/>
      <c r="B143" s="231"/>
      <c r="C143" s="301" t="s">
        <v>664</v>
      </c>
      <c r="D143" s="302"/>
      <c r="E143" s="232">
        <v>5.4</v>
      </c>
      <c r="F143" s="233"/>
      <c r="G143" s="234"/>
      <c r="H143" s="235"/>
      <c r="I143" s="229"/>
      <c r="J143" s="236"/>
      <c r="K143" s="229"/>
      <c r="M143" s="230" t="s">
        <v>664</v>
      </c>
      <c r="O143" s="218"/>
    </row>
    <row r="144" spans="1:80">
      <c r="A144" s="237"/>
      <c r="B144" s="238" t="s">
        <v>90</v>
      </c>
      <c r="C144" s="239" t="s">
        <v>606</v>
      </c>
      <c r="D144" s="240"/>
      <c r="E144" s="241"/>
      <c r="F144" s="242"/>
      <c r="G144" s="243">
        <f>SUM(G71:G143)</f>
        <v>0</v>
      </c>
      <c r="H144" s="244"/>
      <c r="I144" s="245">
        <f>SUM(I71:I143)</f>
        <v>28.032463675000002</v>
      </c>
      <c r="J144" s="244"/>
      <c r="K144" s="245">
        <f>SUM(K71:K143)</f>
        <v>0</v>
      </c>
      <c r="O144" s="218">
        <v>4</v>
      </c>
      <c r="BA144" s="246">
        <f>SUM(BA71:BA143)</f>
        <v>0</v>
      </c>
      <c r="BB144" s="246">
        <f>SUM(BB71:BB143)</f>
        <v>0</v>
      </c>
      <c r="BC144" s="246">
        <f>SUM(BC71:BC143)</f>
        <v>0</v>
      </c>
      <c r="BD144" s="246">
        <f>SUM(BD71:BD143)</f>
        <v>0</v>
      </c>
      <c r="BE144" s="246">
        <f>SUM(BE71:BE143)</f>
        <v>0</v>
      </c>
    </row>
    <row r="145" spans="1:80">
      <c r="A145" s="208" t="s">
        <v>86</v>
      </c>
      <c r="B145" s="209" t="s">
        <v>665</v>
      </c>
      <c r="C145" s="210" t="s">
        <v>666</v>
      </c>
      <c r="D145" s="211"/>
      <c r="E145" s="212"/>
      <c r="F145" s="212"/>
      <c r="G145" s="213"/>
      <c r="H145" s="214"/>
      <c r="I145" s="215"/>
      <c r="J145" s="216"/>
      <c r="K145" s="217"/>
      <c r="O145" s="218">
        <v>1</v>
      </c>
    </row>
    <row r="146" spans="1:80">
      <c r="A146" s="219">
        <v>17</v>
      </c>
      <c r="B146" s="220" t="s">
        <v>668</v>
      </c>
      <c r="C146" s="221" t="s">
        <v>669</v>
      </c>
      <c r="D146" s="222" t="s">
        <v>177</v>
      </c>
      <c r="E146" s="223">
        <v>4.43</v>
      </c>
      <c r="F146" s="223"/>
      <c r="G146" s="224">
        <f>E146*F146</f>
        <v>0</v>
      </c>
      <c r="H146" s="225">
        <v>0.11373</v>
      </c>
      <c r="I146" s="226">
        <f>E146*H146</f>
        <v>0.50382389999999999</v>
      </c>
      <c r="J146" s="225">
        <v>0</v>
      </c>
      <c r="K146" s="226">
        <f>E146*J146</f>
        <v>0</v>
      </c>
      <c r="O146" s="218">
        <v>2</v>
      </c>
      <c r="AA146" s="191">
        <v>1</v>
      </c>
      <c r="AB146" s="191">
        <v>1</v>
      </c>
      <c r="AC146" s="191">
        <v>1</v>
      </c>
      <c r="AZ146" s="191">
        <v>1</v>
      </c>
      <c r="BA146" s="191">
        <f>IF(AZ146=1,G146,0)</f>
        <v>0</v>
      </c>
      <c r="BB146" s="191">
        <f>IF(AZ146=2,G146,0)</f>
        <v>0</v>
      </c>
      <c r="BC146" s="191">
        <f>IF(AZ146=3,G146,0)</f>
        <v>0</v>
      </c>
      <c r="BD146" s="191">
        <f>IF(AZ146=4,G146,0)</f>
        <v>0</v>
      </c>
      <c r="BE146" s="191">
        <f>IF(AZ146=5,G146,0)</f>
        <v>0</v>
      </c>
      <c r="CA146" s="218">
        <v>1</v>
      </c>
      <c r="CB146" s="218">
        <v>1</v>
      </c>
    </row>
    <row r="147" spans="1:80">
      <c r="A147" s="227"/>
      <c r="B147" s="231"/>
      <c r="C147" s="301" t="s">
        <v>565</v>
      </c>
      <c r="D147" s="302"/>
      <c r="E147" s="232">
        <v>0</v>
      </c>
      <c r="F147" s="233"/>
      <c r="G147" s="234"/>
      <c r="H147" s="235"/>
      <c r="I147" s="229"/>
      <c r="J147" s="236"/>
      <c r="K147" s="229"/>
      <c r="M147" s="230" t="s">
        <v>565</v>
      </c>
      <c r="O147" s="218"/>
    </row>
    <row r="148" spans="1:80">
      <c r="A148" s="227"/>
      <c r="B148" s="231"/>
      <c r="C148" s="301" t="s">
        <v>670</v>
      </c>
      <c r="D148" s="302"/>
      <c r="E148" s="232">
        <v>0</v>
      </c>
      <c r="F148" s="233"/>
      <c r="G148" s="234"/>
      <c r="H148" s="235"/>
      <c r="I148" s="229"/>
      <c r="J148" s="236"/>
      <c r="K148" s="229"/>
      <c r="M148" s="230" t="s">
        <v>670</v>
      </c>
      <c r="O148" s="218"/>
    </row>
    <row r="149" spans="1:80">
      <c r="A149" s="227"/>
      <c r="B149" s="231"/>
      <c r="C149" s="301" t="s">
        <v>671</v>
      </c>
      <c r="D149" s="302"/>
      <c r="E149" s="232">
        <v>4.43</v>
      </c>
      <c r="F149" s="233"/>
      <c r="G149" s="234"/>
      <c r="H149" s="235"/>
      <c r="I149" s="229"/>
      <c r="J149" s="236"/>
      <c r="K149" s="229"/>
      <c r="M149" s="230" t="s">
        <v>671</v>
      </c>
      <c r="O149" s="218"/>
    </row>
    <row r="150" spans="1:80">
      <c r="A150" s="219">
        <v>18</v>
      </c>
      <c r="B150" s="220" t="s">
        <v>672</v>
      </c>
      <c r="C150" s="221" t="s">
        <v>673</v>
      </c>
      <c r="D150" s="222" t="s">
        <v>580</v>
      </c>
      <c r="E150" s="223">
        <v>2.2061000000000002</v>
      </c>
      <c r="F150" s="223"/>
      <c r="G150" s="224">
        <f>E150*F150</f>
        <v>0</v>
      </c>
      <c r="H150" s="225">
        <v>2.0029999999999999E-2</v>
      </c>
      <c r="I150" s="226">
        <f>E150*H150</f>
        <v>4.4188182999999999E-2</v>
      </c>
      <c r="J150" s="225">
        <v>0</v>
      </c>
      <c r="K150" s="226">
        <f>E150*J150</f>
        <v>0</v>
      </c>
      <c r="O150" s="218">
        <v>2</v>
      </c>
      <c r="AA150" s="191">
        <v>1</v>
      </c>
      <c r="AB150" s="191">
        <v>1</v>
      </c>
      <c r="AC150" s="191">
        <v>1</v>
      </c>
      <c r="AZ150" s="191">
        <v>1</v>
      </c>
      <c r="BA150" s="191">
        <f>IF(AZ150=1,G150,0)</f>
        <v>0</v>
      </c>
      <c r="BB150" s="191">
        <f>IF(AZ150=2,G150,0)</f>
        <v>0</v>
      </c>
      <c r="BC150" s="191">
        <f>IF(AZ150=3,G150,0)</f>
        <v>0</v>
      </c>
      <c r="BD150" s="191">
        <f>IF(AZ150=4,G150,0)</f>
        <v>0</v>
      </c>
      <c r="BE150" s="191">
        <f>IF(AZ150=5,G150,0)</f>
        <v>0</v>
      </c>
      <c r="CA150" s="218">
        <v>1</v>
      </c>
      <c r="CB150" s="218">
        <v>1</v>
      </c>
    </row>
    <row r="151" spans="1:80">
      <c r="A151" s="227"/>
      <c r="B151" s="231"/>
      <c r="C151" s="301" t="s">
        <v>565</v>
      </c>
      <c r="D151" s="302"/>
      <c r="E151" s="232">
        <v>0</v>
      </c>
      <c r="F151" s="233"/>
      <c r="G151" s="234"/>
      <c r="H151" s="235"/>
      <c r="I151" s="229"/>
      <c r="J151" s="236"/>
      <c r="K151" s="229"/>
      <c r="M151" s="230" t="s">
        <v>565</v>
      </c>
      <c r="O151" s="218"/>
    </row>
    <row r="152" spans="1:80">
      <c r="A152" s="227"/>
      <c r="B152" s="231"/>
      <c r="C152" s="301" t="s">
        <v>670</v>
      </c>
      <c r="D152" s="302"/>
      <c r="E152" s="232">
        <v>0</v>
      </c>
      <c r="F152" s="233"/>
      <c r="G152" s="234"/>
      <c r="H152" s="235"/>
      <c r="I152" s="229"/>
      <c r="J152" s="236"/>
      <c r="K152" s="229"/>
      <c r="M152" s="230" t="s">
        <v>670</v>
      </c>
      <c r="O152" s="218"/>
    </row>
    <row r="153" spans="1:80">
      <c r="A153" s="227"/>
      <c r="B153" s="231"/>
      <c r="C153" s="301" t="s">
        <v>674</v>
      </c>
      <c r="D153" s="302"/>
      <c r="E153" s="232">
        <v>2.2061000000000002</v>
      </c>
      <c r="F153" s="233"/>
      <c r="G153" s="234"/>
      <c r="H153" s="235"/>
      <c r="I153" s="229"/>
      <c r="J153" s="236"/>
      <c r="K153" s="229"/>
      <c r="M153" s="230" t="s">
        <v>674</v>
      </c>
      <c r="O153" s="218"/>
    </row>
    <row r="154" spans="1:80">
      <c r="A154" s="219">
        <v>19</v>
      </c>
      <c r="B154" s="220" t="s">
        <v>675</v>
      </c>
      <c r="C154" s="221" t="s">
        <v>676</v>
      </c>
      <c r="D154" s="222" t="s">
        <v>580</v>
      </c>
      <c r="E154" s="223">
        <v>2.2061000000000002</v>
      </c>
      <c r="F154" s="223"/>
      <c r="G154" s="224">
        <f>E154*F154</f>
        <v>0</v>
      </c>
      <c r="H154" s="225">
        <v>0</v>
      </c>
      <c r="I154" s="226">
        <f>E154*H154</f>
        <v>0</v>
      </c>
      <c r="J154" s="225">
        <v>0</v>
      </c>
      <c r="K154" s="226">
        <f>E154*J154</f>
        <v>0</v>
      </c>
      <c r="O154" s="218">
        <v>2</v>
      </c>
      <c r="AA154" s="191">
        <v>1</v>
      </c>
      <c r="AB154" s="191">
        <v>1</v>
      </c>
      <c r="AC154" s="191">
        <v>1</v>
      </c>
      <c r="AZ154" s="191">
        <v>1</v>
      </c>
      <c r="BA154" s="191">
        <f>IF(AZ154=1,G154,0)</f>
        <v>0</v>
      </c>
      <c r="BB154" s="191">
        <f>IF(AZ154=2,G154,0)</f>
        <v>0</v>
      </c>
      <c r="BC154" s="191">
        <f>IF(AZ154=3,G154,0)</f>
        <v>0</v>
      </c>
      <c r="BD154" s="191">
        <f>IF(AZ154=4,G154,0)</f>
        <v>0</v>
      </c>
      <c r="BE154" s="191">
        <f>IF(AZ154=5,G154,0)</f>
        <v>0</v>
      </c>
      <c r="CA154" s="218">
        <v>1</v>
      </c>
      <c r="CB154" s="218">
        <v>1</v>
      </c>
    </row>
    <row r="155" spans="1:80">
      <c r="A155" s="227"/>
      <c r="B155" s="231"/>
      <c r="C155" s="301" t="s">
        <v>565</v>
      </c>
      <c r="D155" s="302"/>
      <c r="E155" s="232">
        <v>0</v>
      </c>
      <c r="F155" s="233"/>
      <c r="G155" s="234"/>
      <c r="H155" s="235"/>
      <c r="I155" s="229"/>
      <c r="J155" s="236"/>
      <c r="K155" s="229"/>
      <c r="M155" s="230" t="s">
        <v>565</v>
      </c>
      <c r="O155" s="218"/>
    </row>
    <row r="156" spans="1:80">
      <c r="A156" s="227"/>
      <c r="B156" s="231"/>
      <c r="C156" s="301" t="s">
        <v>670</v>
      </c>
      <c r="D156" s="302"/>
      <c r="E156" s="232">
        <v>0</v>
      </c>
      <c r="F156" s="233"/>
      <c r="G156" s="234"/>
      <c r="H156" s="235"/>
      <c r="I156" s="229"/>
      <c r="J156" s="236"/>
      <c r="K156" s="229"/>
      <c r="M156" s="230" t="s">
        <v>670</v>
      </c>
      <c r="O156" s="218"/>
    </row>
    <row r="157" spans="1:80">
      <c r="A157" s="227"/>
      <c r="B157" s="231"/>
      <c r="C157" s="301" t="s">
        <v>674</v>
      </c>
      <c r="D157" s="302"/>
      <c r="E157" s="232">
        <v>2.2061000000000002</v>
      </c>
      <c r="F157" s="233"/>
      <c r="G157" s="234"/>
      <c r="H157" s="235"/>
      <c r="I157" s="229"/>
      <c r="J157" s="236"/>
      <c r="K157" s="229"/>
      <c r="M157" s="230" t="s">
        <v>674</v>
      </c>
      <c r="O157" s="218"/>
    </row>
    <row r="158" spans="1:80">
      <c r="A158" s="237"/>
      <c r="B158" s="238" t="s">
        <v>90</v>
      </c>
      <c r="C158" s="239" t="s">
        <v>667</v>
      </c>
      <c r="D158" s="240"/>
      <c r="E158" s="241"/>
      <c r="F158" s="242"/>
      <c r="G158" s="243">
        <f>SUM(G145:G157)</f>
        <v>0</v>
      </c>
      <c r="H158" s="244"/>
      <c r="I158" s="245">
        <f>SUM(I145:I157)</f>
        <v>0.54801208300000004</v>
      </c>
      <c r="J158" s="244"/>
      <c r="K158" s="245">
        <f>SUM(K145:K157)</f>
        <v>0</v>
      </c>
      <c r="O158" s="218">
        <v>4</v>
      </c>
      <c r="BA158" s="246">
        <f>SUM(BA145:BA157)</f>
        <v>0</v>
      </c>
      <c r="BB158" s="246">
        <f>SUM(BB145:BB157)</f>
        <v>0</v>
      </c>
      <c r="BC158" s="246">
        <f>SUM(BC145:BC157)</f>
        <v>0</v>
      </c>
      <c r="BD158" s="246">
        <f>SUM(BD145:BD157)</f>
        <v>0</v>
      </c>
      <c r="BE158" s="246">
        <f>SUM(BE145:BE157)</f>
        <v>0</v>
      </c>
    </row>
    <row r="159" spans="1:80">
      <c r="A159" s="208" t="s">
        <v>86</v>
      </c>
      <c r="B159" s="209" t="s">
        <v>677</v>
      </c>
      <c r="C159" s="210" t="s">
        <v>678</v>
      </c>
      <c r="D159" s="211"/>
      <c r="E159" s="212"/>
      <c r="F159" s="212"/>
      <c r="G159" s="213"/>
      <c r="H159" s="214"/>
      <c r="I159" s="215"/>
      <c r="J159" s="216"/>
      <c r="K159" s="217"/>
      <c r="O159" s="218">
        <v>1</v>
      </c>
    </row>
    <row r="160" spans="1:80">
      <c r="A160" s="219">
        <v>20</v>
      </c>
      <c r="B160" s="220" t="s">
        <v>680</v>
      </c>
      <c r="C160" s="221" t="s">
        <v>681</v>
      </c>
      <c r="D160" s="222" t="s">
        <v>580</v>
      </c>
      <c r="E160" s="223">
        <v>1.1025</v>
      </c>
      <c r="F160" s="223"/>
      <c r="G160" s="224">
        <f>E160*F160</f>
        <v>0</v>
      </c>
      <c r="H160" s="225">
        <v>0.27994000000000002</v>
      </c>
      <c r="I160" s="226">
        <f>E160*H160</f>
        <v>0.30863385000000004</v>
      </c>
      <c r="J160" s="225">
        <v>0</v>
      </c>
      <c r="K160" s="226">
        <f>E160*J160</f>
        <v>0</v>
      </c>
      <c r="O160" s="218">
        <v>2</v>
      </c>
      <c r="AA160" s="191">
        <v>1</v>
      </c>
      <c r="AB160" s="191">
        <v>1</v>
      </c>
      <c r="AC160" s="191">
        <v>1</v>
      </c>
      <c r="AZ160" s="191">
        <v>1</v>
      </c>
      <c r="BA160" s="191">
        <f>IF(AZ160=1,G160,0)</f>
        <v>0</v>
      </c>
      <c r="BB160" s="191">
        <f>IF(AZ160=2,G160,0)</f>
        <v>0</v>
      </c>
      <c r="BC160" s="191">
        <f>IF(AZ160=3,G160,0)</f>
        <v>0</v>
      </c>
      <c r="BD160" s="191">
        <f>IF(AZ160=4,G160,0)</f>
        <v>0</v>
      </c>
      <c r="BE160" s="191">
        <f>IF(AZ160=5,G160,0)</f>
        <v>0</v>
      </c>
      <c r="CA160" s="218">
        <v>1</v>
      </c>
      <c r="CB160" s="218">
        <v>1</v>
      </c>
    </row>
    <row r="161" spans="1:80">
      <c r="A161" s="227"/>
      <c r="B161" s="231"/>
      <c r="C161" s="301" t="s">
        <v>557</v>
      </c>
      <c r="D161" s="302"/>
      <c r="E161" s="232">
        <v>0</v>
      </c>
      <c r="F161" s="233"/>
      <c r="G161" s="234"/>
      <c r="H161" s="235"/>
      <c r="I161" s="229"/>
      <c r="J161" s="236"/>
      <c r="K161" s="229"/>
      <c r="M161" s="230" t="s">
        <v>557</v>
      </c>
      <c r="O161" s="218"/>
    </row>
    <row r="162" spans="1:80">
      <c r="A162" s="227"/>
      <c r="B162" s="231"/>
      <c r="C162" s="301" t="s">
        <v>682</v>
      </c>
      <c r="D162" s="302"/>
      <c r="E162" s="232">
        <v>1.1025</v>
      </c>
      <c r="F162" s="233"/>
      <c r="G162" s="234"/>
      <c r="H162" s="235"/>
      <c r="I162" s="229"/>
      <c r="J162" s="236"/>
      <c r="K162" s="229"/>
      <c r="M162" s="230" t="s">
        <v>682</v>
      </c>
      <c r="O162" s="218"/>
    </row>
    <row r="163" spans="1:80">
      <c r="A163" s="237"/>
      <c r="B163" s="238" t="s">
        <v>90</v>
      </c>
      <c r="C163" s="239" t="s">
        <v>679</v>
      </c>
      <c r="D163" s="240"/>
      <c r="E163" s="241"/>
      <c r="F163" s="242"/>
      <c r="G163" s="243">
        <f>SUM(G159:G162)</f>
        <v>0</v>
      </c>
      <c r="H163" s="244"/>
      <c r="I163" s="245">
        <f>SUM(I159:I162)</f>
        <v>0.30863385000000004</v>
      </c>
      <c r="J163" s="244"/>
      <c r="K163" s="245">
        <f>SUM(K159:K162)</f>
        <v>0</v>
      </c>
      <c r="O163" s="218">
        <v>4</v>
      </c>
      <c r="BA163" s="246">
        <f>SUM(BA159:BA162)</f>
        <v>0</v>
      </c>
      <c r="BB163" s="246">
        <f>SUM(BB159:BB162)</f>
        <v>0</v>
      </c>
      <c r="BC163" s="246">
        <f>SUM(BC159:BC162)</f>
        <v>0</v>
      </c>
      <c r="BD163" s="246">
        <f>SUM(BD159:BD162)</f>
        <v>0</v>
      </c>
      <c r="BE163" s="246">
        <f>SUM(BE159:BE162)</f>
        <v>0</v>
      </c>
    </row>
    <row r="164" spans="1:80">
      <c r="A164" s="208" t="s">
        <v>86</v>
      </c>
      <c r="B164" s="209" t="s">
        <v>683</v>
      </c>
      <c r="C164" s="210" t="s">
        <v>684</v>
      </c>
      <c r="D164" s="211"/>
      <c r="E164" s="212"/>
      <c r="F164" s="212"/>
      <c r="G164" s="213"/>
      <c r="H164" s="214"/>
      <c r="I164" s="215"/>
      <c r="J164" s="216"/>
      <c r="K164" s="217"/>
      <c r="O164" s="218">
        <v>1</v>
      </c>
    </row>
    <row r="165" spans="1:80">
      <c r="A165" s="219">
        <v>21</v>
      </c>
      <c r="B165" s="220" t="s">
        <v>686</v>
      </c>
      <c r="C165" s="221" t="s">
        <v>1488</v>
      </c>
      <c r="D165" s="222" t="s">
        <v>580</v>
      </c>
      <c r="E165" s="223">
        <v>2133.4688000000001</v>
      </c>
      <c r="F165" s="223"/>
      <c r="G165" s="224">
        <f>E165*F165</f>
        <v>0</v>
      </c>
      <c r="H165" s="225">
        <v>5.79E-3</v>
      </c>
      <c r="I165" s="226">
        <f>E165*H165</f>
        <v>12.352784352</v>
      </c>
      <c r="J165" s="225">
        <v>0</v>
      </c>
      <c r="K165" s="226">
        <f>E165*J165</f>
        <v>0</v>
      </c>
      <c r="O165" s="218">
        <v>2</v>
      </c>
      <c r="AA165" s="191">
        <v>1</v>
      </c>
      <c r="AB165" s="191">
        <v>1</v>
      </c>
      <c r="AC165" s="191">
        <v>1</v>
      </c>
      <c r="AZ165" s="191">
        <v>1</v>
      </c>
      <c r="BA165" s="191">
        <f>IF(AZ165=1,G165,0)</f>
        <v>0</v>
      </c>
      <c r="BB165" s="191">
        <f>IF(AZ165=2,G165,0)</f>
        <v>0</v>
      </c>
      <c r="BC165" s="191">
        <f>IF(AZ165=3,G165,0)</f>
        <v>0</v>
      </c>
      <c r="BD165" s="191">
        <f>IF(AZ165=4,G165,0)</f>
        <v>0</v>
      </c>
      <c r="BE165" s="191">
        <f>IF(AZ165=5,G165,0)</f>
        <v>0</v>
      </c>
      <c r="CA165" s="218">
        <v>1</v>
      </c>
      <c r="CB165" s="218">
        <v>1</v>
      </c>
    </row>
    <row r="166" spans="1:80">
      <c r="A166" s="227"/>
      <c r="B166" s="231"/>
      <c r="C166" s="301" t="s">
        <v>565</v>
      </c>
      <c r="D166" s="302"/>
      <c r="E166" s="232">
        <v>0</v>
      </c>
      <c r="F166" s="233"/>
      <c r="G166" s="234"/>
      <c r="H166" s="235"/>
      <c r="I166" s="229"/>
      <c r="J166" s="236"/>
      <c r="K166" s="229"/>
      <c r="M166" s="230" t="s">
        <v>565</v>
      </c>
      <c r="O166" s="218"/>
    </row>
    <row r="167" spans="1:80">
      <c r="A167" s="227"/>
      <c r="B167" s="231"/>
      <c r="C167" s="301" t="s">
        <v>566</v>
      </c>
      <c r="D167" s="302"/>
      <c r="E167" s="232">
        <v>0</v>
      </c>
      <c r="F167" s="233"/>
      <c r="G167" s="234"/>
      <c r="H167" s="235"/>
      <c r="I167" s="229"/>
      <c r="J167" s="236"/>
      <c r="K167" s="229"/>
      <c r="M167" s="230" t="s">
        <v>566</v>
      </c>
      <c r="O167" s="218"/>
    </row>
    <row r="168" spans="1:80">
      <c r="A168" s="227"/>
      <c r="B168" s="231"/>
      <c r="C168" s="301" t="s">
        <v>687</v>
      </c>
      <c r="D168" s="302"/>
      <c r="E168" s="232">
        <v>14</v>
      </c>
      <c r="F168" s="233"/>
      <c r="G168" s="234"/>
      <c r="H168" s="235"/>
      <c r="I168" s="229"/>
      <c r="J168" s="236"/>
      <c r="K168" s="229"/>
      <c r="M168" s="258">
        <v>5.1388888888888894E-2</v>
      </c>
      <c r="O168" s="218"/>
    </row>
    <row r="169" spans="1:80">
      <c r="A169" s="227"/>
      <c r="B169" s="231"/>
      <c r="C169" s="301" t="s">
        <v>688</v>
      </c>
      <c r="D169" s="302"/>
      <c r="E169" s="232">
        <v>28.574999999999999</v>
      </c>
      <c r="F169" s="233"/>
      <c r="G169" s="234"/>
      <c r="H169" s="235"/>
      <c r="I169" s="229"/>
      <c r="J169" s="236"/>
      <c r="K169" s="229"/>
      <c r="M169" s="230" t="s">
        <v>688</v>
      </c>
      <c r="O169" s="218"/>
    </row>
    <row r="170" spans="1:80">
      <c r="A170" s="227"/>
      <c r="B170" s="231"/>
      <c r="C170" s="301" t="s">
        <v>689</v>
      </c>
      <c r="D170" s="302"/>
      <c r="E170" s="232">
        <v>12.375</v>
      </c>
      <c r="F170" s="233"/>
      <c r="G170" s="234"/>
      <c r="H170" s="235"/>
      <c r="I170" s="229"/>
      <c r="J170" s="236"/>
      <c r="K170" s="229"/>
      <c r="M170" s="230" t="s">
        <v>689</v>
      </c>
      <c r="O170" s="218"/>
    </row>
    <row r="171" spans="1:80">
      <c r="A171" s="227"/>
      <c r="B171" s="231"/>
      <c r="C171" s="301" t="s">
        <v>690</v>
      </c>
      <c r="D171" s="302"/>
      <c r="E171" s="232">
        <v>18.37</v>
      </c>
      <c r="F171" s="233"/>
      <c r="G171" s="234"/>
      <c r="H171" s="235"/>
      <c r="I171" s="229"/>
      <c r="J171" s="236"/>
      <c r="K171" s="229"/>
      <c r="M171" s="230" t="s">
        <v>690</v>
      </c>
      <c r="O171" s="218"/>
    </row>
    <row r="172" spans="1:80">
      <c r="A172" s="227"/>
      <c r="B172" s="231"/>
      <c r="C172" s="301" t="s">
        <v>691</v>
      </c>
      <c r="D172" s="302"/>
      <c r="E172" s="232">
        <v>40.677999999999997</v>
      </c>
      <c r="F172" s="233"/>
      <c r="G172" s="234"/>
      <c r="H172" s="235"/>
      <c r="I172" s="229"/>
      <c r="J172" s="236"/>
      <c r="K172" s="229"/>
      <c r="M172" s="230" t="s">
        <v>691</v>
      </c>
      <c r="O172" s="218"/>
    </row>
    <row r="173" spans="1:80">
      <c r="A173" s="227"/>
      <c r="B173" s="231"/>
      <c r="C173" s="301" t="s">
        <v>692</v>
      </c>
      <c r="D173" s="302"/>
      <c r="E173" s="232">
        <v>24.66</v>
      </c>
      <c r="F173" s="233"/>
      <c r="G173" s="234"/>
      <c r="H173" s="235"/>
      <c r="I173" s="229"/>
      <c r="J173" s="236"/>
      <c r="K173" s="229"/>
      <c r="M173" s="230" t="s">
        <v>692</v>
      </c>
      <c r="O173" s="218"/>
    </row>
    <row r="174" spans="1:80">
      <c r="A174" s="227"/>
      <c r="B174" s="231"/>
      <c r="C174" s="301" t="s">
        <v>693</v>
      </c>
      <c r="D174" s="302"/>
      <c r="E174" s="232">
        <v>47.820300000000003</v>
      </c>
      <c r="F174" s="233"/>
      <c r="G174" s="234"/>
      <c r="H174" s="235"/>
      <c r="I174" s="229"/>
      <c r="J174" s="236"/>
      <c r="K174" s="229"/>
      <c r="M174" s="230" t="s">
        <v>693</v>
      </c>
      <c r="O174" s="218"/>
    </row>
    <row r="175" spans="1:80">
      <c r="A175" s="227"/>
      <c r="B175" s="231"/>
      <c r="C175" s="301" t="s">
        <v>694</v>
      </c>
      <c r="D175" s="302"/>
      <c r="E175" s="232">
        <v>20.55</v>
      </c>
      <c r="F175" s="233"/>
      <c r="G175" s="234"/>
      <c r="H175" s="235"/>
      <c r="I175" s="229"/>
      <c r="J175" s="236"/>
      <c r="K175" s="229"/>
      <c r="M175" s="230" t="s">
        <v>694</v>
      </c>
      <c r="O175" s="218"/>
    </row>
    <row r="176" spans="1:80">
      <c r="A176" s="227"/>
      <c r="B176" s="231"/>
      <c r="C176" s="301" t="s">
        <v>695</v>
      </c>
      <c r="D176" s="302"/>
      <c r="E176" s="232">
        <v>43.090299999999999</v>
      </c>
      <c r="F176" s="233"/>
      <c r="G176" s="234"/>
      <c r="H176" s="235"/>
      <c r="I176" s="229"/>
      <c r="J176" s="236"/>
      <c r="K176" s="229"/>
      <c r="M176" s="230" t="s">
        <v>695</v>
      </c>
      <c r="O176" s="218"/>
    </row>
    <row r="177" spans="1:15">
      <c r="A177" s="227"/>
      <c r="B177" s="231"/>
      <c r="C177" s="301" t="s">
        <v>696</v>
      </c>
      <c r="D177" s="302"/>
      <c r="E177" s="232">
        <v>0</v>
      </c>
      <c r="F177" s="233"/>
      <c r="G177" s="234"/>
      <c r="H177" s="235"/>
      <c r="I177" s="229"/>
      <c r="J177" s="236"/>
      <c r="K177" s="229"/>
      <c r="M177" s="230" t="s">
        <v>696</v>
      </c>
      <c r="O177" s="218"/>
    </row>
    <row r="178" spans="1:15">
      <c r="A178" s="227"/>
      <c r="B178" s="231"/>
      <c r="C178" s="301" t="s">
        <v>697</v>
      </c>
      <c r="D178" s="302"/>
      <c r="E178" s="232">
        <v>0</v>
      </c>
      <c r="F178" s="233"/>
      <c r="G178" s="234"/>
      <c r="H178" s="235"/>
      <c r="I178" s="229"/>
      <c r="J178" s="236"/>
      <c r="K178" s="229"/>
      <c r="M178" s="230" t="s">
        <v>697</v>
      </c>
      <c r="O178" s="218"/>
    </row>
    <row r="179" spans="1:15">
      <c r="A179" s="227"/>
      <c r="B179" s="231"/>
      <c r="C179" s="301" t="s">
        <v>698</v>
      </c>
      <c r="D179" s="302"/>
      <c r="E179" s="232">
        <v>42.5</v>
      </c>
      <c r="F179" s="233"/>
      <c r="G179" s="234"/>
      <c r="H179" s="235"/>
      <c r="I179" s="229"/>
      <c r="J179" s="236"/>
      <c r="K179" s="229"/>
      <c r="M179" s="230" t="s">
        <v>698</v>
      </c>
      <c r="O179" s="218"/>
    </row>
    <row r="180" spans="1:15">
      <c r="A180" s="227"/>
      <c r="B180" s="231"/>
      <c r="C180" s="301" t="s">
        <v>699</v>
      </c>
      <c r="D180" s="302"/>
      <c r="E180" s="232">
        <v>136.125</v>
      </c>
      <c r="F180" s="233"/>
      <c r="G180" s="234"/>
      <c r="H180" s="235"/>
      <c r="I180" s="229"/>
      <c r="J180" s="236"/>
      <c r="K180" s="229"/>
      <c r="M180" s="230" t="s">
        <v>699</v>
      </c>
      <c r="O180" s="218"/>
    </row>
    <row r="181" spans="1:15">
      <c r="A181" s="227"/>
      <c r="B181" s="231"/>
      <c r="C181" s="301" t="s">
        <v>700</v>
      </c>
      <c r="D181" s="302"/>
      <c r="E181" s="232">
        <v>74.83</v>
      </c>
      <c r="F181" s="233"/>
      <c r="G181" s="234"/>
      <c r="H181" s="235"/>
      <c r="I181" s="229"/>
      <c r="J181" s="236"/>
      <c r="K181" s="229"/>
      <c r="M181" s="230" t="s">
        <v>700</v>
      </c>
      <c r="O181" s="218"/>
    </row>
    <row r="182" spans="1:15">
      <c r="A182" s="227"/>
      <c r="B182" s="231"/>
      <c r="C182" s="301" t="s">
        <v>701</v>
      </c>
      <c r="D182" s="302"/>
      <c r="E182" s="232">
        <v>132.75</v>
      </c>
      <c r="F182" s="233"/>
      <c r="G182" s="234"/>
      <c r="H182" s="235"/>
      <c r="I182" s="229"/>
      <c r="J182" s="236"/>
      <c r="K182" s="229"/>
      <c r="M182" s="230" t="s">
        <v>701</v>
      </c>
      <c r="O182" s="218"/>
    </row>
    <row r="183" spans="1:15">
      <c r="A183" s="227"/>
      <c r="B183" s="231"/>
      <c r="C183" s="301" t="s">
        <v>702</v>
      </c>
      <c r="D183" s="302"/>
      <c r="E183" s="232">
        <v>22.9</v>
      </c>
      <c r="F183" s="233"/>
      <c r="G183" s="234"/>
      <c r="H183" s="235"/>
      <c r="I183" s="229"/>
      <c r="J183" s="236"/>
      <c r="K183" s="229"/>
      <c r="M183" s="230" t="s">
        <v>702</v>
      </c>
      <c r="O183" s="218"/>
    </row>
    <row r="184" spans="1:15">
      <c r="A184" s="227"/>
      <c r="B184" s="231"/>
      <c r="C184" s="301" t="s">
        <v>703</v>
      </c>
      <c r="D184" s="302"/>
      <c r="E184" s="232">
        <v>72.224999999999994</v>
      </c>
      <c r="F184" s="233"/>
      <c r="G184" s="234"/>
      <c r="H184" s="235"/>
      <c r="I184" s="229"/>
      <c r="J184" s="236"/>
      <c r="K184" s="229"/>
      <c r="M184" s="230" t="s">
        <v>703</v>
      </c>
      <c r="O184" s="218"/>
    </row>
    <row r="185" spans="1:15">
      <c r="A185" s="227"/>
      <c r="B185" s="231"/>
      <c r="C185" s="301" t="s">
        <v>704</v>
      </c>
      <c r="D185" s="302"/>
      <c r="E185" s="232">
        <v>52.73</v>
      </c>
      <c r="F185" s="233"/>
      <c r="G185" s="234"/>
      <c r="H185" s="235"/>
      <c r="I185" s="229"/>
      <c r="J185" s="236"/>
      <c r="K185" s="229"/>
      <c r="M185" s="230" t="s">
        <v>704</v>
      </c>
      <c r="O185" s="218"/>
    </row>
    <row r="186" spans="1:15">
      <c r="A186" s="227"/>
      <c r="B186" s="231"/>
      <c r="C186" s="301" t="s">
        <v>705</v>
      </c>
      <c r="D186" s="302"/>
      <c r="E186" s="232">
        <v>112.875</v>
      </c>
      <c r="F186" s="233"/>
      <c r="G186" s="234"/>
      <c r="H186" s="235"/>
      <c r="I186" s="229"/>
      <c r="J186" s="236"/>
      <c r="K186" s="229"/>
      <c r="M186" s="230" t="s">
        <v>705</v>
      </c>
      <c r="O186" s="218"/>
    </row>
    <row r="187" spans="1:15">
      <c r="A187" s="227"/>
      <c r="B187" s="231"/>
      <c r="C187" s="301" t="s">
        <v>706</v>
      </c>
      <c r="D187" s="302"/>
      <c r="E187" s="232">
        <v>29.32</v>
      </c>
      <c r="F187" s="233"/>
      <c r="G187" s="234"/>
      <c r="H187" s="235"/>
      <c r="I187" s="229"/>
      <c r="J187" s="236"/>
      <c r="K187" s="229"/>
      <c r="M187" s="230" t="s">
        <v>706</v>
      </c>
      <c r="O187" s="218"/>
    </row>
    <row r="188" spans="1:15">
      <c r="A188" s="227"/>
      <c r="B188" s="231"/>
      <c r="C188" s="301" t="s">
        <v>707</v>
      </c>
      <c r="D188" s="302"/>
      <c r="E188" s="232">
        <v>72.75</v>
      </c>
      <c r="F188" s="233"/>
      <c r="G188" s="234"/>
      <c r="H188" s="235"/>
      <c r="I188" s="229"/>
      <c r="J188" s="236"/>
      <c r="K188" s="229"/>
      <c r="M188" s="230" t="s">
        <v>707</v>
      </c>
      <c r="O188" s="218"/>
    </row>
    <row r="189" spans="1:15">
      <c r="A189" s="227"/>
      <c r="B189" s="231"/>
      <c r="C189" s="301" t="s">
        <v>708</v>
      </c>
      <c r="D189" s="302"/>
      <c r="E189" s="232">
        <v>14.1</v>
      </c>
      <c r="F189" s="233"/>
      <c r="G189" s="234"/>
      <c r="H189" s="235"/>
      <c r="I189" s="229"/>
      <c r="J189" s="236"/>
      <c r="K189" s="229"/>
      <c r="M189" s="230" t="s">
        <v>708</v>
      </c>
      <c r="O189" s="218"/>
    </row>
    <row r="190" spans="1:15">
      <c r="A190" s="227"/>
      <c r="B190" s="231"/>
      <c r="C190" s="301" t="s">
        <v>709</v>
      </c>
      <c r="D190" s="302"/>
      <c r="E190" s="232">
        <v>51</v>
      </c>
      <c r="F190" s="233"/>
      <c r="G190" s="234"/>
      <c r="H190" s="235"/>
      <c r="I190" s="229"/>
      <c r="J190" s="236"/>
      <c r="K190" s="229"/>
      <c r="M190" s="230" t="s">
        <v>709</v>
      </c>
      <c r="O190" s="218"/>
    </row>
    <row r="191" spans="1:15">
      <c r="A191" s="227"/>
      <c r="B191" s="231"/>
      <c r="C191" s="301" t="s">
        <v>710</v>
      </c>
      <c r="D191" s="302"/>
      <c r="E191" s="232">
        <v>72</v>
      </c>
      <c r="F191" s="233"/>
      <c r="G191" s="234"/>
      <c r="H191" s="235"/>
      <c r="I191" s="229"/>
      <c r="J191" s="236"/>
      <c r="K191" s="229"/>
      <c r="M191" s="230" t="s">
        <v>710</v>
      </c>
      <c r="O191" s="218"/>
    </row>
    <row r="192" spans="1:15">
      <c r="A192" s="227"/>
      <c r="B192" s="231"/>
      <c r="C192" s="301" t="s">
        <v>711</v>
      </c>
      <c r="D192" s="302"/>
      <c r="E192" s="232">
        <v>41.625</v>
      </c>
      <c r="F192" s="233"/>
      <c r="G192" s="234"/>
      <c r="H192" s="235"/>
      <c r="I192" s="229"/>
      <c r="J192" s="236"/>
      <c r="K192" s="229"/>
      <c r="M192" s="230" t="s">
        <v>711</v>
      </c>
      <c r="O192" s="218"/>
    </row>
    <row r="193" spans="1:15">
      <c r="A193" s="227"/>
      <c r="B193" s="231"/>
      <c r="C193" s="301" t="s">
        <v>712</v>
      </c>
      <c r="D193" s="302"/>
      <c r="E193" s="232">
        <v>2.82</v>
      </c>
      <c r="F193" s="233"/>
      <c r="G193" s="234"/>
      <c r="H193" s="235"/>
      <c r="I193" s="229"/>
      <c r="J193" s="236"/>
      <c r="K193" s="229"/>
      <c r="M193" s="230" t="s">
        <v>712</v>
      </c>
      <c r="O193" s="218"/>
    </row>
    <row r="194" spans="1:15">
      <c r="A194" s="227"/>
      <c r="B194" s="231"/>
      <c r="C194" s="301" t="s">
        <v>713</v>
      </c>
      <c r="D194" s="302"/>
      <c r="E194" s="232">
        <v>26.625</v>
      </c>
      <c r="F194" s="233"/>
      <c r="G194" s="234"/>
      <c r="H194" s="235"/>
      <c r="I194" s="229"/>
      <c r="J194" s="236"/>
      <c r="K194" s="229"/>
      <c r="M194" s="230" t="s">
        <v>713</v>
      </c>
      <c r="O194" s="218"/>
    </row>
    <row r="195" spans="1:15">
      <c r="A195" s="227"/>
      <c r="B195" s="231"/>
      <c r="C195" s="301" t="s">
        <v>714</v>
      </c>
      <c r="D195" s="302"/>
      <c r="E195" s="232">
        <v>16.399999999999999</v>
      </c>
      <c r="F195" s="233"/>
      <c r="G195" s="234"/>
      <c r="H195" s="235"/>
      <c r="I195" s="229"/>
      <c r="J195" s="236"/>
      <c r="K195" s="229"/>
      <c r="M195" s="230" t="s">
        <v>714</v>
      </c>
      <c r="O195" s="218"/>
    </row>
    <row r="196" spans="1:15">
      <c r="A196" s="227"/>
      <c r="B196" s="231"/>
      <c r="C196" s="301" t="s">
        <v>715</v>
      </c>
      <c r="D196" s="302"/>
      <c r="E196" s="232">
        <v>70.875</v>
      </c>
      <c r="F196" s="233"/>
      <c r="G196" s="234"/>
      <c r="H196" s="235"/>
      <c r="I196" s="229"/>
      <c r="J196" s="236"/>
      <c r="K196" s="229"/>
      <c r="M196" s="230" t="s">
        <v>715</v>
      </c>
      <c r="O196" s="218"/>
    </row>
    <row r="197" spans="1:15">
      <c r="A197" s="227"/>
      <c r="B197" s="231"/>
      <c r="C197" s="301" t="s">
        <v>716</v>
      </c>
      <c r="D197" s="302"/>
      <c r="E197" s="232">
        <v>38.409999999999997</v>
      </c>
      <c r="F197" s="233"/>
      <c r="G197" s="234"/>
      <c r="H197" s="235"/>
      <c r="I197" s="229"/>
      <c r="J197" s="236"/>
      <c r="K197" s="229"/>
      <c r="M197" s="230" t="s">
        <v>716</v>
      </c>
      <c r="O197" s="218"/>
    </row>
    <row r="198" spans="1:15">
      <c r="A198" s="227"/>
      <c r="B198" s="231"/>
      <c r="C198" s="301" t="s">
        <v>717</v>
      </c>
      <c r="D198" s="302"/>
      <c r="E198" s="232">
        <v>97.125</v>
      </c>
      <c r="F198" s="233"/>
      <c r="G198" s="234"/>
      <c r="H198" s="235"/>
      <c r="I198" s="229"/>
      <c r="J198" s="236"/>
      <c r="K198" s="229"/>
      <c r="M198" s="230" t="s">
        <v>717</v>
      </c>
      <c r="O198" s="218"/>
    </row>
    <row r="199" spans="1:15">
      <c r="A199" s="227"/>
      <c r="B199" s="231"/>
      <c r="C199" s="301" t="s">
        <v>718</v>
      </c>
      <c r="D199" s="302"/>
      <c r="E199" s="232">
        <v>15.18</v>
      </c>
      <c r="F199" s="233"/>
      <c r="G199" s="234"/>
      <c r="H199" s="235"/>
      <c r="I199" s="229"/>
      <c r="J199" s="236"/>
      <c r="K199" s="229"/>
      <c r="M199" s="230" t="s">
        <v>718</v>
      </c>
      <c r="O199" s="218"/>
    </row>
    <row r="200" spans="1:15">
      <c r="A200" s="227"/>
      <c r="B200" s="231"/>
      <c r="C200" s="301" t="s">
        <v>719</v>
      </c>
      <c r="D200" s="302"/>
      <c r="E200" s="232">
        <v>59.25</v>
      </c>
      <c r="F200" s="233"/>
      <c r="G200" s="234"/>
      <c r="H200" s="235"/>
      <c r="I200" s="229"/>
      <c r="J200" s="236"/>
      <c r="K200" s="229"/>
      <c r="M200" s="230" t="s">
        <v>719</v>
      </c>
      <c r="O200" s="218"/>
    </row>
    <row r="201" spans="1:15">
      <c r="A201" s="227"/>
      <c r="B201" s="231"/>
      <c r="C201" s="301" t="s">
        <v>720</v>
      </c>
      <c r="D201" s="302"/>
      <c r="E201" s="232">
        <v>16.05</v>
      </c>
      <c r="F201" s="233"/>
      <c r="G201" s="234"/>
      <c r="H201" s="235"/>
      <c r="I201" s="229"/>
      <c r="J201" s="236"/>
      <c r="K201" s="229"/>
      <c r="M201" s="230" t="s">
        <v>720</v>
      </c>
      <c r="O201" s="218"/>
    </row>
    <row r="202" spans="1:15">
      <c r="A202" s="227"/>
      <c r="B202" s="231"/>
      <c r="C202" s="301" t="s">
        <v>136</v>
      </c>
      <c r="D202" s="302"/>
      <c r="E202" s="232">
        <v>0</v>
      </c>
      <c r="F202" s="233"/>
      <c r="G202" s="234"/>
      <c r="H202" s="235"/>
      <c r="I202" s="229"/>
      <c r="J202" s="236"/>
      <c r="K202" s="229"/>
      <c r="M202" s="230" t="s">
        <v>136</v>
      </c>
      <c r="O202" s="218"/>
    </row>
    <row r="203" spans="1:15">
      <c r="A203" s="227"/>
      <c r="B203" s="231"/>
      <c r="C203" s="301" t="s">
        <v>137</v>
      </c>
      <c r="D203" s="302"/>
      <c r="E203" s="232">
        <v>0</v>
      </c>
      <c r="F203" s="233"/>
      <c r="G203" s="234"/>
      <c r="H203" s="235"/>
      <c r="I203" s="229"/>
      <c r="J203" s="236"/>
      <c r="K203" s="229"/>
      <c r="M203" s="230" t="s">
        <v>137</v>
      </c>
      <c r="O203" s="218"/>
    </row>
    <row r="204" spans="1:15">
      <c r="A204" s="227"/>
      <c r="B204" s="231"/>
      <c r="C204" s="301" t="s">
        <v>721</v>
      </c>
      <c r="D204" s="302"/>
      <c r="E204" s="232">
        <v>47.11</v>
      </c>
      <c r="F204" s="233"/>
      <c r="G204" s="234"/>
      <c r="H204" s="235"/>
      <c r="I204" s="229"/>
      <c r="J204" s="236"/>
      <c r="K204" s="229"/>
      <c r="M204" s="230" t="s">
        <v>721</v>
      </c>
      <c r="O204" s="218"/>
    </row>
    <row r="205" spans="1:15">
      <c r="A205" s="227"/>
      <c r="B205" s="231"/>
      <c r="C205" s="301" t="s">
        <v>722</v>
      </c>
      <c r="D205" s="302"/>
      <c r="E205" s="232">
        <v>118.011</v>
      </c>
      <c r="F205" s="233"/>
      <c r="G205" s="234"/>
      <c r="H205" s="235"/>
      <c r="I205" s="229"/>
      <c r="J205" s="236"/>
      <c r="K205" s="229"/>
      <c r="M205" s="230" t="s">
        <v>722</v>
      </c>
      <c r="O205" s="218"/>
    </row>
    <row r="206" spans="1:15">
      <c r="A206" s="227"/>
      <c r="B206" s="231"/>
      <c r="C206" s="301" t="s">
        <v>723</v>
      </c>
      <c r="D206" s="302"/>
      <c r="E206" s="232">
        <v>20.9</v>
      </c>
      <c r="F206" s="233"/>
      <c r="G206" s="234"/>
      <c r="H206" s="235"/>
      <c r="I206" s="229"/>
      <c r="J206" s="236"/>
      <c r="K206" s="229"/>
      <c r="M206" s="230" t="s">
        <v>723</v>
      </c>
      <c r="O206" s="218"/>
    </row>
    <row r="207" spans="1:15">
      <c r="A207" s="227"/>
      <c r="B207" s="231"/>
      <c r="C207" s="301" t="s">
        <v>724</v>
      </c>
      <c r="D207" s="302"/>
      <c r="E207" s="232">
        <v>76.311000000000007</v>
      </c>
      <c r="F207" s="233"/>
      <c r="G207" s="234"/>
      <c r="H207" s="235"/>
      <c r="I207" s="229"/>
      <c r="J207" s="236"/>
      <c r="K207" s="229"/>
      <c r="M207" s="230" t="s">
        <v>724</v>
      </c>
      <c r="O207" s="218"/>
    </row>
    <row r="208" spans="1:15">
      <c r="A208" s="227"/>
      <c r="B208" s="231"/>
      <c r="C208" s="301" t="s">
        <v>725</v>
      </c>
      <c r="D208" s="302"/>
      <c r="E208" s="232">
        <v>21.1</v>
      </c>
      <c r="F208" s="233"/>
      <c r="G208" s="234"/>
      <c r="H208" s="235"/>
      <c r="I208" s="229"/>
      <c r="J208" s="236"/>
      <c r="K208" s="229"/>
      <c r="M208" s="230" t="s">
        <v>725</v>
      </c>
      <c r="O208" s="218"/>
    </row>
    <row r="209" spans="1:15">
      <c r="A209" s="227"/>
      <c r="B209" s="231"/>
      <c r="C209" s="301" t="s">
        <v>726</v>
      </c>
      <c r="D209" s="302"/>
      <c r="E209" s="232">
        <v>76.727999999999994</v>
      </c>
      <c r="F209" s="233"/>
      <c r="G209" s="234"/>
      <c r="H209" s="235"/>
      <c r="I209" s="229"/>
      <c r="J209" s="236"/>
      <c r="K209" s="229"/>
      <c r="M209" s="230" t="s">
        <v>726</v>
      </c>
      <c r="O209" s="218"/>
    </row>
    <row r="210" spans="1:15">
      <c r="A210" s="227"/>
      <c r="B210" s="231"/>
      <c r="C210" s="301" t="s">
        <v>727</v>
      </c>
      <c r="D210" s="302"/>
      <c r="E210" s="232">
        <v>72.7</v>
      </c>
      <c r="F210" s="233"/>
      <c r="G210" s="234"/>
      <c r="H210" s="235"/>
      <c r="I210" s="229"/>
      <c r="J210" s="236"/>
      <c r="K210" s="229"/>
      <c r="M210" s="230" t="s">
        <v>727</v>
      </c>
      <c r="O210" s="218"/>
    </row>
    <row r="211" spans="1:15">
      <c r="A211" s="227"/>
      <c r="B211" s="231"/>
      <c r="C211" s="301" t="s">
        <v>728</v>
      </c>
      <c r="D211" s="302"/>
      <c r="E211" s="232">
        <v>34.299999999999997</v>
      </c>
      <c r="F211" s="233"/>
      <c r="G211" s="234"/>
      <c r="H211" s="235"/>
      <c r="I211" s="229"/>
      <c r="J211" s="236"/>
      <c r="K211" s="229"/>
      <c r="M211" s="230" t="s">
        <v>728</v>
      </c>
      <c r="O211" s="218"/>
    </row>
    <row r="212" spans="1:15">
      <c r="A212" s="227"/>
      <c r="B212" s="231"/>
      <c r="C212" s="301" t="s">
        <v>729</v>
      </c>
      <c r="D212" s="302"/>
      <c r="E212" s="232">
        <v>22.25</v>
      </c>
      <c r="F212" s="233"/>
      <c r="G212" s="234"/>
      <c r="H212" s="235"/>
      <c r="I212" s="229"/>
      <c r="J212" s="236"/>
      <c r="K212" s="229"/>
      <c r="M212" s="230" t="s">
        <v>729</v>
      </c>
      <c r="O212" s="218"/>
    </row>
    <row r="213" spans="1:15">
      <c r="A213" s="227"/>
      <c r="B213" s="231"/>
      <c r="C213" s="301" t="s">
        <v>730</v>
      </c>
      <c r="D213" s="302"/>
      <c r="E213" s="232">
        <v>80.647800000000004</v>
      </c>
      <c r="F213" s="233"/>
      <c r="G213" s="234"/>
      <c r="H213" s="235"/>
      <c r="I213" s="229"/>
      <c r="J213" s="236"/>
      <c r="K213" s="229"/>
      <c r="M213" s="230" t="s">
        <v>730</v>
      </c>
      <c r="O213" s="218"/>
    </row>
    <row r="214" spans="1:15">
      <c r="A214" s="227"/>
      <c r="B214" s="231"/>
      <c r="C214" s="301" t="s">
        <v>731</v>
      </c>
      <c r="D214" s="302"/>
      <c r="E214" s="232">
        <v>3.22</v>
      </c>
      <c r="F214" s="233"/>
      <c r="G214" s="234"/>
      <c r="H214" s="235"/>
      <c r="I214" s="229"/>
      <c r="J214" s="236"/>
      <c r="K214" s="229"/>
      <c r="M214" s="230" t="s">
        <v>731</v>
      </c>
      <c r="O214" s="218"/>
    </row>
    <row r="215" spans="1:15">
      <c r="A215" s="227"/>
      <c r="B215" s="231"/>
      <c r="C215" s="301" t="s">
        <v>732</v>
      </c>
      <c r="D215" s="302"/>
      <c r="E215" s="232">
        <v>30.858000000000001</v>
      </c>
      <c r="F215" s="233"/>
      <c r="G215" s="234"/>
      <c r="H215" s="235"/>
      <c r="I215" s="229"/>
      <c r="J215" s="236"/>
      <c r="K215" s="229"/>
      <c r="M215" s="230" t="s">
        <v>732</v>
      </c>
      <c r="O215" s="218"/>
    </row>
    <row r="216" spans="1:15">
      <c r="A216" s="227"/>
      <c r="B216" s="231"/>
      <c r="C216" s="301" t="s">
        <v>733</v>
      </c>
      <c r="D216" s="302"/>
      <c r="E216" s="232">
        <v>8.68</v>
      </c>
      <c r="F216" s="233"/>
      <c r="G216" s="234"/>
      <c r="H216" s="235"/>
      <c r="I216" s="229"/>
      <c r="J216" s="236"/>
      <c r="K216" s="229"/>
      <c r="M216" s="230" t="s">
        <v>733</v>
      </c>
      <c r="O216" s="218"/>
    </row>
    <row r="217" spans="1:15">
      <c r="A217" s="227"/>
      <c r="B217" s="231"/>
      <c r="C217" s="301" t="s">
        <v>734</v>
      </c>
      <c r="D217" s="302"/>
      <c r="E217" s="232">
        <v>49.206000000000003</v>
      </c>
      <c r="F217" s="233"/>
      <c r="G217" s="234"/>
      <c r="H217" s="235"/>
      <c r="I217" s="229"/>
      <c r="J217" s="236"/>
      <c r="K217" s="229"/>
      <c r="M217" s="230" t="s">
        <v>734</v>
      </c>
      <c r="O217" s="218"/>
    </row>
    <row r="218" spans="1:15">
      <c r="A218" s="227"/>
      <c r="B218" s="231"/>
      <c r="C218" s="301" t="s">
        <v>735</v>
      </c>
      <c r="D218" s="302"/>
      <c r="E218" s="232">
        <v>5.5</v>
      </c>
      <c r="F218" s="233"/>
      <c r="G218" s="234"/>
      <c r="H218" s="235"/>
      <c r="I218" s="229"/>
      <c r="J218" s="236"/>
      <c r="K218" s="229"/>
      <c r="M218" s="230" t="s">
        <v>735</v>
      </c>
      <c r="O218" s="218"/>
    </row>
    <row r="219" spans="1:15">
      <c r="A219" s="227"/>
      <c r="B219" s="231"/>
      <c r="C219" s="301" t="s">
        <v>736</v>
      </c>
      <c r="D219" s="302"/>
      <c r="E219" s="232">
        <v>48.372</v>
      </c>
      <c r="F219" s="233"/>
      <c r="G219" s="234"/>
      <c r="H219" s="235"/>
      <c r="I219" s="229"/>
      <c r="J219" s="236"/>
      <c r="K219" s="229"/>
      <c r="M219" s="230" t="s">
        <v>736</v>
      </c>
      <c r="O219" s="218"/>
    </row>
    <row r="220" spans="1:15">
      <c r="A220" s="227"/>
      <c r="B220" s="231"/>
      <c r="C220" s="301" t="s">
        <v>737</v>
      </c>
      <c r="D220" s="302"/>
      <c r="E220" s="232">
        <v>1.22</v>
      </c>
      <c r="F220" s="233"/>
      <c r="G220" s="234"/>
      <c r="H220" s="235"/>
      <c r="I220" s="229"/>
      <c r="J220" s="236"/>
      <c r="K220" s="229"/>
      <c r="M220" s="230" t="s">
        <v>737</v>
      </c>
      <c r="O220" s="218"/>
    </row>
    <row r="221" spans="1:15">
      <c r="A221" s="227"/>
      <c r="B221" s="231"/>
      <c r="C221" s="301" t="s">
        <v>738</v>
      </c>
      <c r="D221" s="302"/>
      <c r="E221" s="232">
        <v>18.765000000000001</v>
      </c>
      <c r="F221" s="233"/>
      <c r="G221" s="234"/>
      <c r="H221" s="235"/>
      <c r="I221" s="229"/>
      <c r="J221" s="236"/>
      <c r="K221" s="229"/>
      <c r="M221" s="230" t="s">
        <v>738</v>
      </c>
      <c r="O221" s="218"/>
    </row>
    <row r="222" spans="1:15">
      <c r="A222" s="227"/>
      <c r="B222" s="231"/>
      <c r="C222" s="301" t="s">
        <v>739</v>
      </c>
      <c r="D222" s="302"/>
      <c r="E222" s="232">
        <v>7.7</v>
      </c>
      <c r="F222" s="233"/>
      <c r="G222" s="234"/>
      <c r="H222" s="235"/>
      <c r="I222" s="229"/>
      <c r="J222" s="236"/>
      <c r="K222" s="229"/>
      <c r="M222" s="230" t="s">
        <v>739</v>
      </c>
      <c r="O222" s="218"/>
    </row>
    <row r="223" spans="1:15">
      <c r="A223" s="227"/>
      <c r="B223" s="231"/>
      <c r="C223" s="301" t="s">
        <v>740</v>
      </c>
      <c r="D223" s="302"/>
      <c r="E223" s="232">
        <v>55.878</v>
      </c>
      <c r="F223" s="233"/>
      <c r="G223" s="234"/>
      <c r="H223" s="235"/>
      <c r="I223" s="229"/>
      <c r="J223" s="236"/>
      <c r="K223" s="229"/>
      <c r="M223" s="230" t="s">
        <v>740</v>
      </c>
      <c r="O223" s="218"/>
    </row>
    <row r="224" spans="1:15">
      <c r="A224" s="227"/>
      <c r="B224" s="231"/>
      <c r="C224" s="301" t="s">
        <v>741</v>
      </c>
      <c r="D224" s="302"/>
      <c r="E224" s="232">
        <v>8.5901999999999994</v>
      </c>
      <c r="F224" s="233"/>
      <c r="G224" s="234"/>
      <c r="H224" s="235"/>
      <c r="I224" s="229"/>
      <c r="J224" s="236"/>
      <c r="K224" s="229"/>
      <c r="M224" s="230" t="s">
        <v>741</v>
      </c>
      <c r="O224" s="218"/>
    </row>
    <row r="225" spans="1:15">
      <c r="A225" s="227"/>
      <c r="B225" s="231"/>
      <c r="C225" s="301" t="s">
        <v>742</v>
      </c>
      <c r="D225" s="302"/>
      <c r="E225" s="232">
        <v>1.22</v>
      </c>
      <c r="F225" s="233"/>
      <c r="G225" s="234"/>
      <c r="H225" s="235"/>
      <c r="I225" s="229"/>
      <c r="J225" s="236"/>
      <c r="K225" s="229"/>
      <c r="M225" s="230" t="s">
        <v>742</v>
      </c>
      <c r="O225" s="218"/>
    </row>
    <row r="226" spans="1:15">
      <c r="A226" s="227"/>
      <c r="B226" s="231"/>
      <c r="C226" s="301" t="s">
        <v>743</v>
      </c>
      <c r="D226" s="302"/>
      <c r="E226" s="232">
        <v>19.181999999999999</v>
      </c>
      <c r="F226" s="233"/>
      <c r="G226" s="234"/>
      <c r="H226" s="235"/>
      <c r="I226" s="229"/>
      <c r="J226" s="236"/>
      <c r="K226" s="229"/>
      <c r="M226" s="230" t="s">
        <v>743</v>
      </c>
      <c r="O226" s="218"/>
    </row>
    <row r="227" spans="1:15">
      <c r="A227" s="227"/>
      <c r="B227" s="231"/>
      <c r="C227" s="301" t="s">
        <v>744</v>
      </c>
      <c r="D227" s="302"/>
      <c r="E227" s="232">
        <v>14.85</v>
      </c>
      <c r="F227" s="233"/>
      <c r="G227" s="234"/>
      <c r="H227" s="235"/>
      <c r="I227" s="229"/>
      <c r="J227" s="236"/>
      <c r="K227" s="229"/>
      <c r="M227" s="230" t="s">
        <v>744</v>
      </c>
      <c r="O227" s="218"/>
    </row>
    <row r="228" spans="1:15">
      <c r="A228" s="227"/>
      <c r="B228" s="231"/>
      <c r="C228" s="301" t="s">
        <v>745</v>
      </c>
      <c r="D228" s="302"/>
      <c r="E228" s="232">
        <v>69.472200000000001</v>
      </c>
      <c r="F228" s="233"/>
      <c r="G228" s="234"/>
      <c r="H228" s="235"/>
      <c r="I228" s="229"/>
      <c r="J228" s="236"/>
      <c r="K228" s="229"/>
      <c r="M228" s="230" t="s">
        <v>745</v>
      </c>
      <c r="O228" s="218"/>
    </row>
    <row r="229" spans="1:15">
      <c r="A229" s="227"/>
      <c r="B229" s="231"/>
      <c r="C229" s="301" t="s">
        <v>746</v>
      </c>
      <c r="D229" s="302"/>
      <c r="E229" s="232">
        <v>15.83</v>
      </c>
      <c r="F229" s="233"/>
      <c r="G229" s="234"/>
      <c r="H229" s="235"/>
      <c r="I229" s="229"/>
      <c r="J229" s="236"/>
      <c r="K229" s="229"/>
      <c r="M229" s="230" t="s">
        <v>746</v>
      </c>
      <c r="O229" s="218"/>
    </row>
    <row r="230" spans="1:15">
      <c r="A230" s="227"/>
      <c r="B230" s="231"/>
      <c r="C230" s="301" t="s">
        <v>747</v>
      </c>
      <c r="D230" s="302"/>
      <c r="E230" s="232">
        <v>67.971000000000004</v>
      </c>
      <c r="F230" s="233"/>
      <c r="G230" s="234"/>
      <c r="H230" s="235"/>
      <c r="I230" s="229"/>
      <c r="J230" s="236"/>
      <c r="K230" s="229"/>
      <c r="M230" s="230" t="s">
        <v>747</v>
      </c>
      <c r="O230" s="218"/>
    </row>
    <row r="231" spans="1:15">
      <c r="A231" s="227"/>
      <c r="B231" s="231"/>
      <c r="C231" s="301" t="s">
        <v>663</v>
      </c>
      <c r="D231" s="302"/>
      <c r="E231" s="232">
        <v>6.45</v>
      </c>
      <c r="F231" s="233"/>
      <c r="G231" s="234"/>
      <c r="H231" s="235"/>
      <c r="I231" s="229"/>
      <c r="J231" s="236"/>
      <c r="K231" s="229"/>
      <c r="M231" s="230" t="s">
        <v>663</v>
      </c>
      <c r="O231" s="218"/>
    </row>
    <row r="232" spans="1:15">
      <c r="A232" s="227"/>
      <c r="B232" s="231"/>
      <c r="C232" s="301" t="s">
        <v>748</v>
      </c>
      <c r="D232" s="302"/>
      <c r="E232" s="232">
        <v>26.78</v>
      </c>
      <c r="F232" s="233"/>
      <c r="G232" s="234"/>
      <c r="H232" s="235"/>
      <c r="I232" s="229"/>
      <c r="J232" s="236"/>
      <c r="K232" s="229"/>
      <c r="M232" s="230" t="s">
        <v>748</v>
      </c>
      <c r="O232" s="218"/>
    </row>
    <row r="233" spans="1:15">
      <c r="A233" s="227"/>
      <c r="B233" s="231"/>
      <c r="C233" s="301" t="s">
        <v>749</v>
      </c>
      <c r="D233" s="302"/>
      <c r="E233" s="232">
        <v>4.2</v>
      </c>
      <c r="F233" s="233"/>
      <c r="G233" s="234"/>
      <c r="H233" s="235"/>
      <c r="I233" s="229"/>
      <c r="J233" s="236"/>
      <c r="K233" s="229"/>
      <c r="M233" s="230" t="s">
        <v>749</v>
      </c>
      <c r="O233" s="218"/>
    </row>
    <row r="234" spans="1:15">
      <c r="A234" s="227"/>
      <c r="B234" s="231"/>
      <c r="C234" s="301" t="s">
        <v>750</v>
      </c>
      <c r="D234" s="302"/>
      <c r="E234" s="232">
        <v>35.027999999999999</v>
      </c>
      <c r="F234" s="233"/>
      <c r="G234" s="234"/>
      <c r="H234" s="235"/>
      <c r="I234" s="229"/>
      <c r="J234" s="236"/>
      <c r="K234" s="229"/>
      <c r="M234" s="230" t="s">
        <v>750</v>
      </c>
      <c r="O234" s="218"/>
    </row>
    <row r="235" spans="1:15">
      <c r="A235" s="227"/>
      <c r="B235" s="231"/>
      <c r="C235" s="301" t="s">
        <v>664</v>
      </c>
      <c r="D235" s="302"/>
      <c r="E235" s="232">
        <v>5.4</v>
      </c>
      <c r="F235" s="233"/>
      <c r="G235" s="234"/>
      <c r="H235" s="235"/>
      <c r="I235" s="229"/>
      <c r="J235" s="236"/>
      <c r="K235" s="229"/>
      <c r="M235" s="230" t="s">
        <v>664</v>
      </c>
      <c r="O235" s="218"/>
    </row>
    <row r="236" spans="1:15">
      <c r="A236" s="227"/>
      <c r="B236" s="231"/>
      <c r="C236" s="301" t="s">
        <v>751</v>
      </c>
      <c r="D236" s="302"/>
      <c r="E236" s="232">
        <v>24.96</v>
      </c>
      <c r="F236" s="233"/>
      <c r="G236" s="234"/>
      <c r="H236" s="235"/>
      <c r="I236" s="229"/>
      <c r="J236" s="236"/>
      <c r="K236" s="229"/>
      <c r="M236" s="230" t="s">
        <v>751</v>
      </c>
      <c r="O236" s="218"/>
    </row>
    <row r="237" spans="1:15">
      <c r="A237" s="227"/>
      <c r="B237" s="231"/>
      <c r="C237" s="301" t="s">
        <v>752</v>
      </c>
      <c r="D237" s="302"/>
      <c r="E237" s="232">
        <v>16.2</v>
      </c>
      <c r="F237" s="233"/>
      <c r="G237" s="234"/>
      <c r="H237" s="235"/>
      <c r="I237" s="229"/>
      <c r="J237" s="236"/>
      <c r="K237" s="229"/>
      <c r="M237" s="230" t="s">
        <v>752</v>
      </c>
      <c r="O237" s="218"/>
    </row>
    <row r="238" spans="1:15">
      <c r="A238" s="227"/>
      <c r="B238" s="231"/>
      <c r="C238" s="301" t="s">
        <v>753</v>
      </c>
      <c r="D238" s="302"/>
      <c r="E238" s="232">
        <v>71.724000000000004</v>
      </c>
      <c r="F238" s="233"/>
      <c r="G238" s="234"/>
      <c r="H238" s="235"/>
      <c r="I238" s="229"/>
      <c r="J238" s="236"/>
      <c r="K238" s="229"/>
      <c r="M238" s="230" t="s">
        <v>753</v>
      </c>
      <c r="O238" s="218"/>
    </row>
    <row r="239" spans="1:15">
      <c r="A239" s="227"/>
      <c r="B239" s="231"/>
      <c r="C239" s="301" t="s">
        <v>754</v>
      </c>
      <c r="D239" s="302"/>
      <c r="E239" s="232">
        <v>3.66</v>
      </c>
      <c r="F239" s="233"/>
      <c r="G239" s="234"/>
      <c r="H239" s="235"/>
      <c r="I239" s="229"/>
      <c r="J239" s="236"/>
      <c r="K239" s="229"/>
      <c r="M239" s="230" t="s">
        <v>754</v>
      </c>
      <c r="O239" s="218"/>
    </row>
    <row r="240" spans="1:15">
      <c r="A240" s="227"/>
      <c r="B240" s="231"/>
      <c r="C240" s="301" t="s">
        <v>755</v>
      </c>
      <c r="D240" s="302"/>
      <c r="E240" s="232">
        <v>32.109000000000002</v>
      </c>
      <c r="F240" s="233"/>
      <c r="G240" s="234"/>
      <c r="H240" s="235"/>
      <c r="I240" s="229"/>
      <c r="J240" s="236"/>
      <c r="K240" s="229"/>
      <c r="M240" s="230" t="s">
        <v>755</v>
      </c>
      <c r="O240" s="218"/>
    </row>
    <row r="241" spans="1:80">
      <c r="A241" s="227"/>
      <c r="B241" s="231"/>
      <c r="C241" s="301" t="s">
        <v>756</v>
      </c>
      <c r="D241" s="302"/>
      <c r="E241" s="232">
        <v>6.45</v>
      </c>
      <c r="F241" s="233"/>
      <c r="G241" s="234"/>
      <c r="H241" s="235"/>
      <c r="I241" s="229"/>
      <c r="J241" s="236"/>
      <c r="K241" s="229"/>
      <c r="M241" s="230" t="s">
        <v>756</v>
      </c>
      <c r="O241" s="218"/>
    </row>
    <row r="242" spans="1:80">
      <c r="A242" s="227"/>
      <c r="B242" s="231"/>
      <c r="C242" s="301" t="s">
        <v>757</v>
      </c>
      <c r="D242" s="302"/>
      <c r="E242" s="232">
        <v>42.951000000000001</v>
      </c>
      <c r="F242" s="233"/>
      <c r="G242" s="234"/>
      <c r="H242" s="235"/>
      <c r="I242" s="229"/>
      <c r="J242" s="236"/>
      <c r="K242" s="229"/>
      <c r="M242" s="230" t="s">
        <v>757</v>
      </c>
      <c r="O242" s="218"/>
    </row>
    <row r="243" spans="1:80">
      <c r="A243" s="227"/>
      <c r="B243" s="231"/>
      <c r="C243" s="301" t="s">
        <v>758</v>
      </c>
      <c r="D243" s="302"/>
      <c r="E243" s="232">
        <v>6.5</v>
      </c>
      <c r="F243" s="233"/>
      <c r="G243" s="234"/>
      <c r="H243" s="235"/>
      <c r="I243" s="229"/>
      <c r="J243" s="236"/>
      <c r="K243" s="229"/>
      <c r="M243" s="230" t="s">
        <v>758</v>
      </c>
      <c r="O243" s="218"/>
    </row>
    <row r="244" spans="1:80">
      <c r="A244" s="227"/>
      <c r="B244" s="231"/>
      <c r="C244" s="301" t="s">
        <v>759</v>
      </c>
      <c r="D244" s="302"/>
      <c r="E244" s="232">
        <v>47.537999999999997</v>
      </c>
      <c r="F244" s="233"/>
      <c r="G244" s="234"/>
      <c r="H244" s="235"/>
      <c r="I244" s="229"/>
      <c r="J244" s="236"/>
      <c r="K244" s="229"/>
      <c r="M244" s="230" t="s">
        <v>759</v>
      </c>
      <c r="O244" s="218"/>
    </row>
    <row r="245" spans="1:80">
      <c r="A245" s="227"/>
      <c r="B245" s="231"/>
      <c r="C245" s="301" t="s">
        <v>760</v>
      </c>
      <c r="D245" s="302"/>
      <c r="E245" s="232">
        <v>2.33</v>
      </c>
      <c r="F245" s="233"/>
      <c r="G245" s="234"/>
      <c r="H245" s="235"/>
      <c r="I245" s="229"/>
      <c r="J245" s="236"/>
      <c r="K245" s="229"/>
      <c r="M245" s="230" t="s">
        <v>760</v>
      </c>
      <c r="O245" s="218"/>
    </row>
    <row r="246" spans="1:80">
      <c r="A246" s="227"/>
      <c r="B246" s="231"/>
      <c r="C246" s="301" t="s">
        <v>761</v>
      </c>
      <c r="D246" s="302"/>
      <c r="E246" s="232">
        <v>25.437000000000001</v>
      </c>
      <c r="F246" s="233"/>
      <c r="G246" s="234"/>
      <c r="H246" s="235"/>
      <c r="I246" s="229"/>
      <c r="J246" s="236"/>
      <c r="K246" s="229"/>
      <c r="M246" s="230" t="s">
        <v>761</v>
      </c>
      <c r="O246" s="218"/>
    </row>
    <row r="247" spans="1:80">
      <c r="A247" s="227"/>
      <c r="B247" s="231"/>
      <c r="C247" s="301" t="s">
        <v>762</v>
      </c>
      <c r="D247" s="302"/>
      <c r="E247" s="232">
        <v>11.87</v>
      </c>
      <c r="F247" s="233"/>
      <c r="G247" s="234"/>
      <c r="H247" s="235"/>
      <c r="I247" s="229"/>
      <c r="J247" s="236"/>
      <c r="K247" s="229"/>
      <c r="M247" s="230" t="s">
        <v>762</v>
      </c>
      <c r="O247" s="218"/>
    </row>
    <row r="248" spans="1:80">
      <c r="A248" s="227"/>
      <c r="B248" s="231"/>
      <c r="C248" s="301" t="s">
        <v>763</v>
      </c>
      <c r="D248" s="302"/>
      <c r="E248" s="232">
        <v>100.914</v>
      </c>
      <c r="F248" s="233"/>
      <c r="G248" s="234"/>
      <c r="H248" s="235"/>
      <c r="I248" s="229"/>
      <c r="J248" s="236"/>
      <c r="K248" s="229"/>
      <c r="M248" s="230" t="s">
        <v>763</v>
      </c>
      <c r="O248" s="218"/>
    </row>
    <row r="249" spans="1:80">
      <c r="A249" s="227"/>
      <c r="B249" s="231"/>
      <c r="C249" s="301" t="s">
        <v>764</v>
      </c>
      <c r="D249" s="302"/>
      <c r="E249" s="232">
        <v>-550.82050000000004</v>
      </c>
      <c r="F249" s="233"/>
      <c r="G249" s="234"/>
      <c r="H249" s="235"/>
      <c r="I249" s="229"/>
      <c r="J249" s="236"/>
      <c r="K249" s="229"/>
      <c r="M249" s="230" t="s">
        <v>764</v>
      </c>
      <c r="O249" s="218"/>
    </row>
    <row r="250" spans="1:80">
      <c r="A250" s="227"/>
      <c r="B250" s="231"/>
      <c r="C250" s="301" t="s">
        <v>765</v>
      </c>
      <c r="D250" s="302"/>
      <c r="E250" s="232">
        <v>-303.36750000000001</v>
      </c>
      <c r="F250" s="233"/>
      <c r="G250" s="234"/>
      <c r="H250" s="235"/>
      <c r="I250" s="229"/>
      <c r="J250" s="236"/>
      <c r="K250" s="229"/>
      <c r="M250" s="230" t="s">
        <v>765</v>
      </c>
      <c r="O250" s="218"/>
    </row>
    <row r="251" spans="1:80">
      <c r="A251" s="219">
        <v>22</v>
      </c>
      <c r="B251" s="220" t="s">
        <v>766</v>
      </c>
      <c r="C251" s="221" t="s">
        <v>767</v>
      </c>
      <c r="D251" s="222" t="s">
        <v>580</v>
      </c>
      <c r="E251" s="223">
        <v>22.069500000000001</v>
      </c>
      <c r="F251" s="223"/>
      <c r="G251" s="224">
        <f>E251*F251</f>
        <v>0</v>
      </c>
      <c r="H251" s="225">
        <v>5.7290000000000001E-2</v>
      </c>
      <c r="I251" s="226">
        <f>E251*H251</f>
        <v>1.2643616550000001</v>
      </c>
      <c r="J251" s="225">
        <v>0</v>
      </c>
      <c r="K251" s="226">
        <f>E251*J251</f>
        <v>0</v>
      </c>
      <c r="O251" s="218">
        <v>2</v>
      </c>
      <c r="AA251" s="191">
        <v>1</v>
      </c>
      <c r="AB251" s="191">
        <v>1</v>
      </c>
      <c r="AC251" s="191">
        <v>1</v>
      </c>
      <c r="AZ251" s="191">
        <v>1</v>
      </c>
      <c r="BA251" s="191">
        <f>IF(AZ251=1,G251,0)</f>
        <v>0</v>
      </c>
      <c r="BB251" s="191">
        <f>IF(AZ251=2,G251,0)</f>
        <v>0</v>
      </c>
      <c r="BC251" s="191">
        <f>IF(AZ251=3,G251,0)</f>
        <v>0</v>
      </c>
      <c r="BD251" s="191">
        <f>IF(AZ251=4,G251,0)</f>
        <v>0</v>
      </c>
      <c r="BE251" s="191">
        <f>IF(AZ251=5,G251,0)</f>
        <v>0</v>
      </c>
      <c r="CA251" s="218">
        <v>1</v>
      </c>
      <c r="CB251" s="218">
        <v>1</v>
      </c>
    </row>
    <row r="252" spans="1:80">
      <c r="A252" s="227"/>
      <c r="B252" s="231"/>
      <c r="C252" s="301" t="s">
        <v>768</v>
      </c>
      <c r="D252" s="302"/>
      <c r="E252" s="232">
        <v>0</v>
      </c>
      <c r="F252" s="233"/>
      <c r="G252" s="234"/>
      <c r="H252" s="235"/>
      <c r="I252" s="229"/>
      <c r="J252" s="236"/>
      <c r="K252" s="229"/>
      <c r="M252" s="230" t="s">
        <v>768</v>
      </c>
      <c r="O252" s="218"/>
    </row>
    <row r="253" spans="1:80">
      <c r="A253" s="227"/>
      <c r="B253" s="231"/>
      <c r="C253" s="301" t="s">
        <v>565</v>
      </c>
      <c r="D253" s="302"/>
      <c r="E253" s="232">
        <v>0</v>
      </c>
      <c r="F253" s="233"/>
      <c r="G253" s="234"/>
      <c r="H253" s="235"/>
      <c r="I253" s="229"/>
      <c r="J253" s="236"/>
      <c r="K253" s="229"/>
      <c r="M253" s="230" t="s">
        <v>565</v>
      </c>
      <c r="O253" s="218"/>
    </row>
    <row r="254" spans="1:80">
      <c r="A254" s="227"/>
      <c r="B254" s="231"/>
      <c r="C254" s="301" t="s">
        <v>566</v>
      </c>
      <c r="D254" s="302"/>
      <c r="E254" s="232">
        <v>0</v>
      </c>
      <c r="F254" s="233"/>
      <c r="G254" s="234"/>
      <c r="H254" s="235"/>
      <c r="I254" s="229"/>
      <c r="J254" s="236"/>
      <c r="K254" s="229"/>
      <c r="M254" s="230" t="s">
        <v>566</v>
      </c>
      <c r="O254" s="218"/>
    </row>
    <row r="255" spans="1:80">
      <c r="A255" s="227"/>
      <c r="B255" s="231"/>
      <c r="C255" s="301" t="s">
        <v>769</v>
      </c>
      <c r="D255" s="302"/>
      <c r="E255" s="232">
        <v>3.0745</v>
      </c>
      <c r="F255" s="233"/>
      <c r="G255" s="234"/>
      <c r="H255" s="235"/>
      <c r="I255" s="229"/>
      <c r="J255" s="236"/>
      <c r="K255" s="229"/>
      <c r="M255" s="230" t="s">
        <v>769</v>
      </c>
      <c r="O255" s="218"/>
    </row>
    <row r="256" spans="1:80">
      <c r="A256" s="227"/>
      <c r="B256" s="231"/>
      <c r="C256" s="301" t="s">
        <v>136</v>
      </c>
      <c r="D256" s="302"/>
      <c r="E256" s="232">
        <v>0</v>
      </c>
      <c r="F256" s="233"/>
      <c r="G256" s="234"/>
      <c r="H256" s="235"/>
      <c r="I256" s="229"/>
      <c r="J256" s="236"/>
      <c r="K256" s="229"/>
      <c r="M256" s="230" t="s">
        <v>136</v>
      </c>
      <c r="O256" s="218"/>
    </row>
    <row r="257" spans="1:15">
      <c r="A257" s="227"/>
      <c r="B257" s="231"/>
      <c r="C257" s="301" t="s">
        <v>137</v>
      </c>
      <c r="D257" s="302"/>
      <c r="E257" s="232">
        <v>0</v>
      </c>
      <c r="F257" s="233"/>
      <c r="G257" s="234"/>
      <c r="H257" s="235"/>
      <c r="I257" s="229"/>
      <c r="J257" s="236"/>
      <c r="K257" s="229"/>
      <c r="M257" s="230" t="s">
        <v>137</v>
      </c>
      <c r="O257" s="218"/>
    </row>
    <row r="258" spans="1:15">
      <c r="A258" s="227"/>
      <c r="B258" s="231"/>
      <c r="C258" s="301" t="s">
        <v>770</v>
      </c>
      <c r="D258" s="302"/>
      <c r="E258" s="232">
        <v>2.16</v>
      </c>
      <c r="F258" s="233"/>
      <c r="G258" s="234"/>
      <c r="H258" s="235"/>
      <c r="I258" s="229"/>
      <c r="J258" s="236"/>
      <c r="K258" s="229"/>
      <c r="M258" s="230" t="s">
        <v>770</v>
      </c>
      <c r="O258" s="218"/>
    </row>
    <row r="259" spans="1:15">
      <c r="A259" s="227"/>
      <c r="B259" s="231"/>
      <c r="C259" s="301" t="s">
        <v>771</v>
      </c>
      <c r="D259" s="302"/>
      <c r="E259" s="232">
        <v>2.87</v>
      </c>
      <c r="F259" s="233"/>
      <c r="G259" s="234"/>
      <c r="H259" s="235"/>
      <c r="I259" s="229"/>
      <c r="J259" s="236"/>
      <c r="K259" s="229"/>
      <c r="M259" s="230" t="s">
        <v>771</v>
      </c>
      <c r="O259" s="218"/>
    </row>
    <row r="260" spans="1:15">
      <c r="A260" s="227"/>
      <c r="B260" s="231"/>
      <c r="C260" s="301" t="s">
        <v>772</v>
      </c>
      <c r="D260" s="302"/>
      <c r="E260" s="232">
        <v>2.04</v>
      </c>
      <c r="F260" s="233"/>
      <c r="G260" s="234"/>
      <c r="H260" s="235"/>
      <c r="I260" s="229"/>
      <c r="J260" s="236"/>
      <c r="K260" s="229"/>
      <c r="M260" s="230" t="s">
        <v>772</v>
      </c>
      <c r="O260" s="218"/>
    </row>
    <row r="261" spans="1:15">
      <c r="A261" s="227"/>
      <c r="B261" s="231"/>
      <c r="C261" s="301" t="s">
        <v>773</v>
      </c>
      <c r="D261" s="302"/>
      <c r="E261" s="232">
        <v>1.4350000000000001</v>
      </c>
      <c r="F261" s="233"/>
      <c r="G261" s="234"/>
      <c r="H261" s="235"/>
      <c r="I261" s="229"/>
      <c r="J261" s="236"/>
      <c r="K261" s="229"/>
      <c r="M261" s="230" t="s">
        <v>773</v>
      </c>
      <c r="O261" s="218"/>
    </row>
    <row r="262" spans="1:15">
      <c r="A262" s="227"/>
      <c r="B262" s="231"/>
      <c r="C262" s="301" t="s">
        <v>774</v>
      </c>
      <c r="D262" s="302"/>
      <c r="E262" s="232">
        <v>1.2</v>
      </c>
      <c r="F262" s="233"/>
      <c r="G262" s="234"/>
      <c r="H262" s="235"/>
      <c r="I262" s="229"/>
      <c r="J262" s="236"/>
      <c r="K262" s="229"/>
      <c r="M262" s="230" t="s">
        <v>774</v>
      </c>
      <c r="O262" s="218"/>
    </row>
    <row r="263" spans="1:15">
      <c r="A263" s="227"/>
      <c r="B263" s="231"/>
      <c r="C263" s="301" t="s">
        <v>775</v>
      </c>
      <c r="D263" s="302"/>
      <c r="E263" s="232">
        <v>0.8</v>
      </c>
      <c r="F263" s="233"/>
      <c r="G263" s="234"/>
      <c r="H263" s="235"/>
      <c r="I263" s="229"/>
      <c r="J263" s="236"/>
      <c r="K263" s="229"/>
      <c r="M263" s="230" t="s">
        <v>775</v>
      </c>
      <c r="O263" s="218"/>
    </row>
    <row r="264" spans="1:15">
      <c r="A264" s="227"/>
      <c r="B264" s="231"/>
      <c r="C264" s="301" t="s">
        <v>620</v>
      </c>
      <c r="D264" s="302"/>
      <c r="E264" s="232">
        <v>0</v>
      </c>
      <c r="F264" s="233"/>
      <c r="G264" s="234"/>
      <c r="H264" s="235"/>
      <c r="I264" s="229"/>
      <c r="J264" s="236"/>
      <c r="K264" s="229"/>
      <c r="M264" s="230" t="s">
        <v>620</v>
      </c>
      <c r="O264" s="218"/>
    </row>
    <row r="265" spans="1:15">
      <c r="A265" s="227"/>
      <c r="B265" s="231"/>
      <c r="C265" s="301" t="s">
        <v>697</v>
      </c>
      <c r="D265" s="302"/>
      <c r="E265" s="232">
        <v>0</v>
      </c>
      <c r="F265" s="233"/>
      <c r="G265" s="234"/>
      <c r="H265" s="235"/>
      <c r="I265" s="229"/>
      <c r="J265" s="236"/>
      <c r="K265" s="229"/>
      <c r="M265" s="230" t="s">
        <v>697</v>
      </c>
      <c r="O265" s="218"/>
    </row>
    <row r="266" spans="1:15">
      <c r="A266" s="227"/>
      <c r="B266" s="231"/>
      <c r="C266" s="301" t="s">
        <v>776</v>
      </c>
      <c r="D266" s="302"/>
      <c r="E266" s="232">
        <v>1.2</v>
      </c>
      <c r="F266" s="233"/>
      <c r="G266" s="234"/>
      <c r="H266" s="235"/>
      <c r="I266" s="229"/>
      <c r="J266" s="236"/>
      <c r="K266" s="229"/>
      <c r="M266" s="230" t="s">
        <v>776</v>
      </c>
      <c r="O266" s="218"/>
    </row>
    <row r="267" spans="1:15">
      <c r="A267" s="227"/>
      <c r="B267" s="231"/>
      <c r="C267" s="301" t="s">
        <v>777</v>
      </c>
      <c r="D267" s="302"/>
      <c r="E267" s="232">
        <v>0</v>
      </c>
      <c r="F267" s="233"/>
      <c r="G267" s="234"/>
      <c r="H267" s="235"/>
      <c r="I267" s="229"/>
      <c r="J267" s="236"/>
      <c r="K267" s="229"/>
      <c r="M267" s="230" t="s">
        <v>777</v>
      </c>
      <c r="O267" s="218"/>
    </row>
    <row r="268" spans="1:15">
      <c r="A268" s="227"/>
      <c r="B268" s="231"/>
      <c r="C268" s="301" t="s">
        <v>565</v>
      </c>
      <c r="D268" s="302"/>
      <c r="E268" s="232">
        <v>0</v>
      </c>
      <c r="F268" s="233"/>
      <c r="G268" s="234"/>
      <c r="H268" s="235"/>
      <c r="I268" s="229"/>
      <c r="J268" s="236"/>
      <c r="K268" s="229"/>
      <c r="M268" s="230" t="s">
        <v>565</v>
      </c>
      <c r="O268" s="218"/>
    </row>
    <row r="269" spans="1:15">
      <c r="A269" s="227"/>
      <c r="B269" s="231"/>
      <c r="C269" s="301" t="s">
        <v>566</v>
      </c>
      <c r="D269" s="302"/>
      <c r="E269" s="232">
        <v>0</v>
      </c>
      <c r="F269" s="233"/>
      <c r="G269" s="234"/>
      <c r="H269" s="235"/>
      <c r="I269" s="229"/>
      <c r="J269" s="236"/>
      <c r="K269" s="229"/>
      <c r="M269" s="230" t="s">
        <v>566</v>
      </c>
      <c r="O269" s="218"/>
    </row>
    <row r="270" spans="1:15">
      <c r="A270" s="227"/>
      <c r="B270" s="231"/>
      <c r="C270" s="301" t="s">
        <v>778</v>
      </c>
      <c r="D270" s="302"/>
      <c r="E270" s="232">
        <v>2.88</v>
      </c>
      <c r="F270" s="233"/>
      <c r="G270" s="234"/>
      <c r="H270" s="235"/>
      <c r="I270" s="229"/>
      <c r="J270" s="236"/>
      <c r="K270" s="229"/>
      <c r="M270" s="230" t="s">
        <v>778</v>
      </c>
      <c r="O270" s="218"/>
    </row>
    <row r="271" spans="1:15">
      <c r="A271" s="227"/>
      <c r="B271" s="231"/>
      <c r="C271" s="301" t="s">
        <v>136</v>
      </c>
      <c r="D271" s="302"/>
      <c r="E271" s="232">
        <v>0</v>
      </c>
      <c r="F271" s="233"/>
      <c r="G271" s="234"/>
      <c r="H271" s="235"/>
      <c r="I271" s="229"/>
      <c r="J271" s="236"/>
      <c r="K271" s="229"/>
      <c r="M271" s="230" t="s">
        <v>136</v>
      </c>
      <c r="O271" s="218"/>
    </row>
    <row r="272" spans="1:15">
      <c r="A272" s="227"/>
      <c r="B272" s="231"/>
      <c r="C272" s="301" t="s">
        <v>137</v>
      </c>
      <c r="D272" s="302"/>
      <c r="E272" s="232">
        <v>0</v>
      </c>
      <c r="F272" s="233"/>
      <c r="G272" s="234"/>
      <c r="H272" s="235"/>
      <c r="I272" s="229"/>
      <c r="J272" s="236"/>
      <c r="K272" s="229"/>
      <c r="M272" s="230" t="s">
        <v>137</v>
      </c>
      <c r="O272" s="218"/>
    </row>
    <row r="273" spans="1:80">
      <c r="A273" s="227"/>
      <c r="B273" s="231"/>
      <c r="C273" s="301" t="s">
        <v>779</v>
      </c>
      <c r="D273" s="302"/>
      <c r="E273" s="232">
        <v>2.94</v>
      </c>
      <c r="F273" s="233"/>
      <c r="G273" s="234"/>
      <c r="H273" s="235"/>
      <c r="I273" s="229"/>
      <c r="J273" s="236"/>
      <c r="K273" s="229"/>
      <c r="M273" s="230" t="s">
        <v>779</v>
      </c>
      <c r="O273" s="218"/>
    </row>
    <row r="274" spans="1:80">
      <c r="A274" s="227"/>
      <c r="B274" s="231"/>
      <c r="C274" s="301" t="s">
        <v>620</v>
      </c>
      <c r="D274" s="302"/>
      <c r="E274" s="232">
        <v>0</v>
      </c>
      <c r="F274" s="233"/>
      <c r="G274" s="234"/>
      <c r="H274" s="235"/>
      <c r="I274" s="229"/>
      <c r="J274" s="236"/>
      <c r="K274" s="229"/>
      <c r="M274" s="230" t="s">
        <v>620</v>
      </c>
      <c r="O274" s="218"/>
    </row>
    <row r="275" spans="1:80">
      <c r="A275" s="227"/>
      <c r="B275" s="231"/>
      <c r="C275" s="301" t="s">
        <v>621</v>
      </c>
      <c r="D275" s="302"/>
      <c r="E275" s="232">
        <v>0</v>
      </c>
      <c r="F275" s="233"/>
      <c r="G275" s="234"/>
      <c r="H275" s="235"/>
      <c r="I275" s="229"/>
      <c r="J275" s="236"/>
      <c r="K275" s="229"/>
      <c r="M275" s="230" t="s">
        <v>621</v>
      </c>
      <c r="O275" s="218"/>
    </row>
    <row r="276" spans="1:80">
      <c r="A276" s="227"/>
      <c r="B276" s="231"/>
      <c r="C276" s="301" t="s">
        <v>780</v>
      </c>
      <c r="D276" s="302"/>
      <c r="E276" s="232">
        <v>1.47</v>
      </c>
      <c r="F276" s="233"/>
      <c r="G276" s="234"/>
      <c r="H276" s="235"/>
      <c r="I276" s="229"/>
      <c r="J276" s="236"/>
      <c r="K276" s="229"/>
      <c r="M276" s="230" t="s">
        <v>780</v>
      </c>
      <c r="O276" s="218"/>
    </row>
    <row r="277" spans="1:80">
      <c r="A277" s="219">
        <v>23</v>
      </c>
      <c r="B277" s="220" t="s">
        <v>781</v>
      </c>
      <c r="C277" s="221" t="s">
        <v>782</v>
      </c>
      <c r="D277" s="222" t="s">
        <v>580</v>
      </c>
      <c r="E277" s="223">
        <v>550.82050000000004</v>
      </c>
      <c r="F277" s="223"/>
      <c r="G277" s="224">
        <f>E277*F277</f>
        <v>0</v>
      </c>
      <c r="H277" s="225">
        <v>2.0750000000000001E-2</v>
      </c>
      <c r="I277" s="226">
        <f>E277*H277</f>
        <v>11.429525375000001</v>
      </c>
      <c r="J277" s="225">
        <v>0</v>
      </c>
      <c r="K277" s="226">
        <f>E277*J277</f>
        <v>0</v>
      </c>
      <c r="O277" s="218">
        <v>2</v>
      </c>
      <c r="AA277" s="191">
        <v>1</v>
      </c>
      <c r="AB277" s="191">
        <v>1</v>
      </c>
      <c r="AC277" s="191">
        <v>1</v>
      </c>
      <c r="AZ277" s="191">
        <v>1</v>
      </c>
      <c r="BA277" s="191">
        <f>IF(AZ277=1,G277,0)</f>
        <v>0</v>
      </c>
      <c r="BB277" s="191">
        <f>IF(AZ277=2,G277,0)</f>
        <v>0</v>
      </c>
      <c r="BC277" s="191">
        <f>IF(AZ277=3,G277,0)</f>
        <v>0</v>
      </c>
      <c r="BD277" s="191">
        <f>IF(AZ277=4,G277,0)</f>
        <v>0</v>
      </c>
      <c r="BE277" s="191">
        <f>IF(AZ277=5,G277,0)</f>
        <v>0</v>
      </c>
      <c r="CA277" s="218">
        <v>1</v>
      </c>
      <c r="CB277" s="218">
        <v>1</v>
      </c>
    </row>
    <row r="278" spans="1:80">
      <c r="A278" s="227"/>
      <c r="B278" s="231"/>
      <c r="C278" s="301" t="s">
        <v>565</v>
      </c>
      <c r="D278" s="302"/>
      <c r="E278" s="232">
        <v>0</v>
      </c>
      <c r="F278" s="233"/>
      <c r="G278" s="234"/>
      <c r="H278" s="235"/>
      <c r="I278" s="229"/>
      <c r="J278" s="236"/>
      <c r="K278" s="229"/>
      <c r="M278" s="230" t="s">
        <v>565</v>
      </c>
      <c r="O278" s="218"/>
    </row>
    <row r="279" spans="1:80">
      <c r="A279" s="227"/>
      <c r="B279" s="231"/>
      <c r="C279" s="301" t="s">
        <v>566</v>
      </c>
      <c r="D279" s="302"/>
      <c r="E279" s="232">
        <v>0</v>
      </c>
      <c r="F279" s="233"/>
      <c r="G279" s="234"/>
      <c r="H279" s="235"/>
      <c r="I279" s="229"/>
      <c r="J279" s="236"/>
      <c r="K279" s="229"/>
      <c r="M279" s="230" t="s">
        <v>566</v>
      </c>
      <c r="O279" s="218"/>
    </row>
    <row r="280" spans="1:80">
      <c r="A280" s="227"/>
      <c r="B280" s="231"/>
      <c r="C280" s="301" t="s">
        <v>783</v>
      </c>
      <c r="D280" s="302"/>
      <c r="E280" s="232">
        <v>30.33</v>
      </c>
      <c r="F280" s="233"/>
      <c r="G280" s="234"/>
      <c r="H280" s="235"/>
      <c r="I280" s="229"/>
      <c r="J280" s="236"/>
      <c r="K280" s="229"/>
      <c r="M280" s="230" t="s">
        <v>783</v>
      </c>
      <c r="O280" s="218"/>
    </row>
    <row r="281" spans="1:80">
      <c r="A281" s="227"/>
      <c r="B281" s="231"/>
      <c r="C281" s="301" t="s">
        <v>784</v>
      </c>
      <c r="D281" s="302"/>
      <c r="E281" s="232">
        <v>2.16</v>
      </c>
      <c r="F281" s="233"/>
      <c r="G281" s="234"/>
      <c r="H281" s="235"/>
      <c r="I281" s="229"/>
      <c r="J281" s="236"/>
      <c r="K281" s="229"/>
      <c r="M281" s="230" t="s">
        <v>784</v>
      </c>
      <c r="O281" s="218"/>
    </row>
    <row r="282" spans="1:80">
      <c r="A282" s="227"/>
      <c r="B282" s="231"/>
      <c r="C282" s="301" t="s">
        <v>785</v>
      </c>
      <c r="D282" s="302"/>
      <c r="E282" s="232">
        <v>0.96</v>
      </c>
      <c r="F282" s="233"/>
      <c r="G282" s="234"/>
      <c r="H282" s="235"/>
      <c r="I282" s="229"/>
      <c r="J282" s="236"/>
      <c r="K282" s="229"/>
      <c r="M282" s="230" t="s">
        <v>785</v>
      </c>
      <c r="O282" s="218"/>
    </row>
    <row r="283" spans="1:80">
      <c r="A283" s="227"/>
      <c r="B283" s="231"/>
      <c r="C283" s="301" t="s">
        <v>786</v>
      </c>
      <c r="D283" s="302"/>
      <c r="E283" s="232">
        <v>2.2799999999999998</v>
      </c>
      <c r="F283" s="233"/>
      <c r="G283" s="234"/>
      <c r="H283" s="235"/>
      <c r="I283" s="229"/>
      <c r="J283" s="236"/>
      <c r="K283" s="229"/>
      <c r="M283" s="230" t="s">
        <v>786</v>
      </c>
      <c r="O283" s="218"/>
    </row>
    <row r="284" spans="1:80">
      <c r="A284" s="227"/>
      <c r="B284" s="231"/>
      <c r="C284" s="301" t="s">
        <v>787</v>
      </c>
      <c r="D284" s="302"/>
      <c r="E284" s="232">
        <v>2.1850000000000001</v>
      </c>
      <c r="F284" s="233"/>
      <c r="G284" s="234"/>
      <c r="H284" s="235"/>
      <c r="I284" s="229"/>
      <c r="J284" s="236"/>
      <c r="K284" s="229"/>
      <c r="M284" s="230" t="s">
        <v>787</v>
      </c>
      <c r="O284" s="218"/>
    </row>
    <row r="285" spans="1:80">
      <c r="A285" s="227"/>
      <c r="B285" s="231"/>
      <c r="C285" s="301" t="s">
        <v>788</v>
      </c>
      <c r="D285" s="302"/>
      <c r="E285" s="232">
        <v>-1.7250000000000001</v>
      </c>
      <c r="F285" s="233"/>
      <c r="G285" s="234"/>
      <c r="H285" s="235"/>
      <c r="I285" s="229"/>
      <c r="J285" s="236"/>
      <c r="K285" s="229"/>
      <c r="M285" s="230" t="s">
        <v>788</v>
      </c>
      <c r="O285" s="218"/>
    </row>
    <row r="286" spans="1:80">
      <c r="A286" s="227"/>
      <c r="B286" s="231"/>
      <c r="C286" s="301" t="s">
        <v>789</v>
      </c>
      <c r="D286" s="302"/>
      <c r="E286" s="232">
        <v>27.33</v>
      </c>
      <c r="F286" s="233"/>
      <c r="G286" s="234"/>
      <c r="H286" s="235"/>
      <c r="I286" s="229"/>
      <c r="J286" s="236"/>
      <c r="K286" s="229"/>
      <c r="M286" s="230" t="s">
        <v>789</v>
      </c>
      <c r="O286" s="218"/>
    </row>
    <row r="287" spans="1:80">
      <c r="A287" s="227"/>
      <c r="B287" s="231"/>
      <c r="C287" s="301" t="s">
        <v>786</v>
      </c>
      <c r="D287" s="302"/>
      <c r="E287" s="232">
        <v>2.2799999999999998</v>
      </c>
      <c r="F287" s="233"/>
      <c r="G287" s="234"/>
      <c r="H287" s="235"/>
      <c r="I287" s="229"/>
      <c r="J287" s="236"/>
      <c r="K287" s="229"/>
      <c r="M287" s="230" t="s">
        <v>786</v>
      </c>
      <c r="O287" s="218"/>
    </row>
    <row r="288" spans="1:80">
      <c r="A288" s="227"/>
      <c r="B288" s="231"/>
      <c r="C288" s="301" t="s">
        <v>787</v>
      </c>
      <c r="D288" s="302"/>
      <c r="E288" s="232">
        <v>2.1850000000000001</v>
      </c>
      <c r="F288" s="233"/>
      <c r="G288" s="234"/>
      <c r="H288" s="235"/>
      <c r="I288" s="229"/>
      <c r="J288" s="236"/>
      <c r="K288" s="229"/>
      <c r="M288" s="230" t="s">
        <v>787</v>
      </c>
      <c r="O288" s="218"/>
    </row>
    <row r="289" spans="1:15">
      <c r="A289" s="227"/>
      <c r="B289" s="231"/>
      <c r="C289" s="301" t="s">
        <v>788</v>
      </c>
      <c r="D289" s="302"/>
      <c r="E289" s="232">
        <v>-1.7250000000000001</v>
      </c>
      <c r="F289" s="233"/>
      <c r="G289" s="234"/>
      <c r="H289" s="235"/>
      <c r="I289" s="229"/>
      <c r="J289" s="236"/>
      <c r="K289" s="229"/>
      <c r="M289" s="230" t="s">
        <v>788</v>
      </c>
      <c r="O289" s="218"/>
    </row>
    <row r="290" spans="1:15">
      <c r="A290" s="227"/>
      <c r="B290" s="231"/>
      <c r="C290" s="301" t="s">
        <v>136</v>
      </c>
      <c r="D290" s="302"/>
      <c r="E290" s="232">
        <v>0</v>
      </c>
      <c r="F290" s="233"/>
      <c r="G290" s="234"/>
      <c r="H290" s="235"/>
      <c r="I290" s="229"/>
      <c r="J290" s="236"/>
      <c r="K290" s="229"/>
      <c r="M290" s="230" t="s">
        <v>136</v>
      </c>
      <c r="O290" s="218"/>
    </row>
    <row r="291" spans="1:15">
      <c r="A291" s="227"/>
      <c r="B291" s="231"/>
      <c r="C291" s="301" t="s">
        <v>137</v>
      </c>
      <c r="D291" s="302"/>
      <c r="E291" s="232">
        <v>0</v>
      </c>
      <c r="F291" s="233"/>
      <c r="G291" s="234"/>
      <c r="H291" s="235"/>
      <c r="I291" s="229"/>
      <c r="J291" s="236"/>
      <c r="K291" s="229"/>
      <c r="M291" s="230" t="s">
        <v>137</v>
      </c>
      <c r="O291" s="218"/>
    </row>
    <row r="292" spans="1:15">
      <c r="A292" s="227"/>
      <c r="B292" s="231"/>
      <c r="C292" s="301" t="s">
        <v>790</v>
      </c>
      <c r="D292" s="302"/>
      <c r="E292" s="232">
        <v>27.6</v>
      </c>
      <c r="F292" s="233"/>
      <c r="G292" s="234"/>
      <c r="H292" s="235"/>
      <c r="I292" s="229"/>
      <c r="J292" s="236"/>
      <c r="K292" s="229"/>
      <c r="M292" s="230" t="s">
        <v>790</v>
      </c>
      <c r="O292" s="218"/>
    </row>
    <row r="293" spans="1:15">
      <c r="A293" s="227"/>
      <c r="B293" s="231"/>
      <c r="C293" s="301" t="s">
        <v>791</v>
      </c>
      <c r="D293" s="302"/>
      <c r="E293" s="232">
        <v>1.8</v>
      </c>
      <c r="F293" s="233"/>
      <c r="G293" s="234"/>
      <c r="H293" s="235"/>
      <c r="I293" s="229"/>
      <c r="J293" s="236"/>
      <c r="K293" s="229"/>
      <c r="M293" s="230" t="s">
        <v>791</v>
      </c>
      <c r="O293" s="218"/>
    </row>
    <row r="294" spans="1:15">
      <c r="A294" s="227"/>
      <c r="B294" s="231"/>
      <c r="C294" s="301" t="s">
        <v>792</v>
      </c>
      <c r="D294" s="302"/>
      <c r="E294" s="232">
        <v>1.8</v>
      </c>
      <c r="F294" s="233"/>
      <c r="G294" s="234"/>
      <c r="H294" s="235"/>
      <c r="I294" s="229"/>
      <c r="J294" s="236"/>
      <c r="K294" s="229"/>
      <c r="M294" s="230" t="s">
        <v>792</v>
      </c>
      <c r="O294" s="218"/>
    </row>
    <row r="295" spans="1:15">
      <c r="A295" s="227"/>
      <c r="B295" s="231"/>
      <c r="C295" s="301" t="s">
        <v>793</v>
      </c>
      <c r="D295" s="302"/>
      <c r="E295" s="232">
        <v>1.29</v>
      </c>
      <c r="F295" s="233"/>
      <c r="G295" s="234"/>
      <c r="H295" s="235"/>
      <c r="I295" s="229"/>
      <c r="J295" s="236"/>
      <c r="K295" s="229"/>
      <c r="M295" s="230" t="s">
        <v>793</v>
      </c>
      <c r="O295" s="218"/>
    </row>
    <row r="296" spans="1:15">
      <c r="A296" s="227"/>
      <c r="B296" s="231"/>
      <c r="C296" s="301" t="s">
        <v>794</v>
      </c>
      <c r="D296" s="302"/>
      <c r="E296" s="232">
        <v>-1.2</v>
      </c>
      <c r="F296" s="233"/>
      <c r="G296" s="234"/>
      <c r="H296" s="235"/>
      <c r="I296" s="229"/>
      <c r="J296" s="236"/>
      <c r="K296" s="229"/>
      <c r="M296" s="230" t="s">
        <v>794</v>
      </c>
      <c r="O296" s="218"/>
    </row>
    <row r="297" spans="1:15">
      <c r="A297" s="227"/>
      <c r="B297" s="231"/>
      <c r="C297" s="301" t="s">
        <v>795</v>
      </c>
      <c r="D297" s="302"/>
      <c r="E297" s="232">
        <v>-0.47499999999999998</v>
      </c>
      <c r="F297" s="233"/>
      <c r="G297" s="234"/>
      <c r="H297" s="235"/>
      <c r="I297" s="229"/>
      <c r="J297" s="236"/>
      <c r="K297" s="229"/>
      <c r="M297" s="230" t="s">
        <v>795</v>
      </c>
      <c r="O297" s="218"/>
    </row>
    <row r="298" spans="1:15">
      <c r="A298" s="227"/>
      <c r="B298" s="231"/>
      <c r="C298" s="301" t="s">
        <v>796</v>
      </c>
      <c r="D298" s="302"/>
      <c r="E298" s="232">
        <v>3.75</v>
      </c>
      <c r="F298" s="233"/>
      <c r="G298" s="234"/>
      <c r="H298" s="235"/>
      <c r="I298" s="229"/>
      <c r="J298" s="236"/>
      <c r="K298" s="229"/>
      <c r="M298" s="230" t="s">
        <v>796</v>
      </c>
      <c r="O298" s="218"/>
    </row>
    <row r="299" spans="1:15">
      <c r="A299" s="227"/>
      <c r="B299" s="231"/>
      <c r="C299" s="301" t="s">
        <v>797</v>
      </c>
      <c r="D299" s="302"/>
      <c r="E299" s="232">
        <v>10.8</v>
      </c>
      <c r="F299" s="233"/>
      <c r="G299" s="234"/>
      <c r="H299" s="235"/>
      <c r="I299" s="229"/>
      <c r="J299" s="236"/>
      <c r="K299" s="229"/>
      <c r="M299" s="230" t="s">
        <v>797</v>
      </c>
      <c r="O299" s="218"/>
    </row>
    <row r="300" spans="1:15">
      <c r="A300" s="227"/>
      <c r="B300" s="231"/>
      <c r="C300" s="301" t="s">
        <v>798</v>
      </c>
      <c r="D300" s="302"/>
      <c r="E300" s="232">
        <v>-1.379</v>
      </c>
      <c r="F300" s="233"/>
      <c r="G300" s="234"/>
      <c r="H300" s="235"/>
      <c r="I300" s="229"/>
      <c r="J300" s="236"/>
      <c r="K300" s="229"/>
      <c r="M300" s="230" t="s">
        <v>798</v>
      </c>
      <c r="O300" s="218"/>
    </row>
    <row r="301" spans="1:15">
      <c r="A301" s="227"/>
      <c r="B301" s="231"/>
      <c r="C301" s="301" t="s">
        <v>799</v>
      </c>
      <c r="D301" s="302"/>
      <c r="E301" s="232">
        <v>6.75</v>
      </c>
      <c r="F301" s="233"/>
      <c r="G301" s="234"/>
      <c r="H301" s="235"/>
      <c r="I301" s="229"/>
      <c r="J301" s="236"/>
      <c r="K301" s="229"/>
      <c r="M301" s="230" t="s">
        <v>799</v>
      </c>
      <c r="O301" s="218"/>
    </row>
    <row r="302" spans="1:15">
      <c r="A302" s="227"/>
      <c r="B302" s="231"/>
      <c r="C302" s="301" t="s">
        <v>800</v>
      </c>
      <c r="D302" s="302"/>
      <c r="E302" s="232">
        <v>-1.1819999999999999</v>
      </c>
      <c r="F302" s="233"/>
      <c r="G302" s="234"/>
      <c r="H302" s="235"/>
      <c r="I302" s="229"/>
      <c r="J302" s="236"/>
      <c r="K302" s="229"/>
      <c r="M302" s="230" t="s">
        <v>800</v>
      </c>
      <c r="O302" s="218"/>
    </row>
    <row r="303" spans="1:15">
      <c r="A303" s="227"/>
      <c r="B303" s="231"/>
      <c r="C303" s="301" t="s">
        <v>801</v>
      </c>
      <c r="D303" s="302"/>
      <c r="E303" s="232">
        <v>39.984000000000002</v>
      </c>
      <c r="F303" s="233"/>
      <c r="G303" s="234"/>
      <c r="H303" s="235"/>
      <c r="I303" s="229"/>
      <c r="J303" s="236"/>
      <c r="K303" s="229"/>
      <c r="M303" s="230" t="s">
        <v>801</v>
      </c>
      <c r="O303" s="218"/>
    </row>
    <row r="304" spans="1:15">
      <c r="A304" s="227"/>
      <c r="B304" s="231"/>
      <c r="C304" s="301" t="s">
        <v>802</v>
      </c>
      <c r="D304" s="302"/>
      <c r="E304" s="232">
        <v>2.04</v>
      </c>
      <c r="F304" s="233"/>
      <c r="G304" s="234"/>
      <c r="H304" s="235"/>
      <c r="I304" s="229"/>
      <c r="J304" s="236"/>
      <c r="K304" s="229"/>
      <c r="M304" s="230" t="s">
        <v>802</v>
      </c>
      <c r="O304" s="218"/>
    </row>
    <row r="305" spans="1:15">
      <c r="A305" s="227"/>
      <c r="B305" s="231"/>
      <c r="C305" s="301" t="s">
        <v>803</v>
      </c>
      <c r="D305" s="302"/>
      <c r="E305" s="232">
        <v>1.4350000000000001</v>
      </c>
      <c r="F305" s="233"/>
      <c r="G305" s="234"/>
      <c r="H305" s="235"/>
      <c r="I305" s="229"/>
      <c r="J305" s="236"/>
      <c r="K305" s="229"/>
      <c r="M305" s="230" t="s">
        <v>803</v>
      </c>
      <c r="O305" s="218"/>
    </row>
    <row r="306" spans="1:15">
      <c r="A306" s="227"/>
      <c r="B306" s="231"/>
      <c r="C306" s="301" t="s">
        <v>804</v>
      </c>
      <c r="D306" s="302"/>
      <c r="E306" s="232">
        <v>2.46</v>
      </c>
      <c r="F306" s="233"/>
      <c r="G306" s="234"/>
      <c r="H306" s="235"/>
      <c r="I306" s="229"/>
      <c r="J306" s="236"/>
      <c r="K306" s="229"/>
      <c r="M306" s="230" t="s">
        <v>804</v>
      </c>
      <c r="O306" s="218"/>
    </row>
    <row r="307" spans="1:15">
      <c r="A307" s="227"/>
      <c r="B307" s="231"/>
      <c r="C307" s="301" t="s">
        <v>805</v>
      </c>
      <c r="D307" s="302"/>
      <c r="E307" s="232">
        <v>2.37</v>
      </c>
      <c r="F307" s="233"/>
      <c r="G307" s="234"/>
      <c r="H307" s="235"/>
      <c r="I307" s="229"/>
      <c r="J307" s="236"/>
      <c r="K307" s="229"/>
      <c r="M307" s="230" t="s">
        <v>805</v>
      </c>
      <c r="O307" s="218"/>
    </row>
    <row r="308" spans="1:15">
      <c r="A308" s="227"/>
      <c r="B308" s="231"/>
      <c r="C308" s="301" t="s">
        <v>806</v>
      </c>
      <c r="D308" s="302"/>
      <c r="E308" s="232">
        <v>-6.8</v>
      </c>
      <c r="F308" s="233"/>
      <c r="G308" s="234"/>
      <c r="H308" s="235"/>
      <c r="I308" s="229"/>
      <c r="J308" s="236"/>
      <c r="K308" s="229"/>
      <c r="M308" s="230" t="s">
        <v>806</v>
      </c>
      <c r="O308" s="218"/>
    </row>
    <row r="309" spans="1:15">
      <c r="A309" s="227"/>
      <c r="B309" s="231"/>
      <c r="C309" s="301" t="s">
        <v>807</v>
      </c>
      <c r="D309" s="302"/>
      <c r="E309" s="232">
        <v>-3.75</v>
      </c>
      <c r="F309" s="233"/>
      <c r="G309" s="234"/>
      <c r="H309" s="235"/>
      <c r="I309" s="229"/>
      <c r="J309" s="236"/>
      <c r="K309" s="229"/>
      <c r="M309" s="230" t="s">
        <v>807</v>
      </c>
      <c r="O309" s="218"/>
    </row>
    <row r="310" spans="1:15">
      <c r="A310" s="227"/>
      <c r="B310" s="231"/>
      <c r="C310" s="301" t="s">
        <v>808</v>
      </c>
      <c r="D310" s="302"/>
      <c r="E310" s="232">
        <v>39.119999999999997</v>
      </c>
      <c r="F310" s="233"/>
      <c r="G310" s="234"/>
      <c r="H310" s="235"/>
      <c r="I310" s="229"/>
      <c r="J310" s="236"/>
      <c r="K310" s="229"/>
      <c r="M310" s="230" t="s">
        <v>808</v>
      </c>
      <c r="O310" s="218"/>
    </row>
    <row r="311" spans="1:15">
      <c r="A311" s="227"/>
      <c r="B311" s="231"/>
      <c r="C311" s="301" t="s">
        <v>809</v>
      </c>
      <c r="D311" s="302"/>
      <c r="E311" s="232">
        <v>1.2</v>
      </c>
      <c r="F311" s="233"/>
      <c r="G311" s="234"/>
      <c r="H311" s="235"/>
      <c r="I311" s="229"/>
      <c r="J311" s="236"/>
      <c r="K311" s="229"/>
      <c r="M311" s="230" t="s">
        <v>809</v>
      </c>
      <c r="O311" s="218"/>
    </row>
    <row r="312" spans="1:15">
      <c r="A312" s="227"/>
      <c r="B312" s="231"/>
      <c r="C312" s="301" t="s">
        <v>810</v>
      </c>
      <c r="D312" s="302"/>
      <c r="E312" s="232">
        <v>2.87</v>
      </c>
      <c r="F312" s="233"/>
      <c r="G312" s="234"/>
      <c r="H312" s="235"/>
      <c r="I312" s="229"/>
      <c r="J312" s="236"/>
      <c r="K312" s="229"/>
      <c r="M312" s="230" t="s">
        <v>810</v>
      </c>
      <c r="O312" s="218"/>
    </row>
    <row r="313" spans="1:15">
      <c r="A313" s="227"/>
      <c r="B313" s="231"/>
      <c r="C313" s="301" t="s">
        <v>805</v>
      </c>
      <c r="D313" s="302"/>
      <c r="E313" s="232">
        <v>2.37</v>
      </c>
      <c r="F313" s="233"/>
      <c r="G313" s="234"/>
      <c r="H313" s="235"/>
      <c r="I313" s="229"/>
      <c r="J313" s="236"/>
      <c r="K313" s="229"/>
      <c r="M313" s="230" t="s">
        <v>805</v>
      </c>
      <c r="O313" s="218"/>
    </row>
    <row r="314" spans="1:15">
      <c r="A314" s="227"/>
      <c r="B314" s="231"/>
      <c r="C314" s="301" t="s">
        <v>811</v>
      </c>
      <c r="D314" s="302"/>
      <c r="E314" s="232">
        <v>-2.46</v>
      </c>
      <c r="F314" s="233"/>
      <c r="G314" s="234"/>
      <c r="H314" s="235"/>
      <c r="I314" s="229"/>
      <c r="J314" s="236"/>
      <c r="K314" s="229"/>
      <c r="M314" s="230" t="s">
        <v>811</v>
      </c>
      <c r="O314" s="218"/>
    </row>
    <row r="315" spans="1:15">
      <c r="A315" s="227"/>
      <c r="B315" s="231"/>
      <c r="C315" s="301" t="s">
        <v>812</v>
      </c>
      <c r="D315" s="302"/>
      <c r="E315" s="232">
        <v>24.803999999999998</v>
      </c>
      <c r="F315" s="233"/>
      <c r="G315" s="234"/>
      <c r="H315" s="235"/>
      <c r="I315" s="229"/>
      <c r="J315" s="236"/>
      <c r="K315" s="229"/>
      <c r="M315" s="230" t="s">
        <v>812</v>
      </c>
      <c r="O315" s="218"/>
    </row>
    <row r="316" spans="1:15">
      <c r="A316" s="227"/>
      <c r="B316" s="231"/>
      <c r="C316" s="301" t="s">
        <v>649</v>
      </c>
      <c r="D316" s="302"/>
      <c r="E316" s="232">
        <v>-2.1669999999999998</v>
      </c>
      <c r="F316" s="233"/>
      <c r="G316" s="234"/>
      <c r="H316" s="235"/>
      <c r="I316" s="229"/>
      <c r="J316" s="236"/>
      <c r="K316" s="229"/>
      <c r="M316" s="230" t="s">
        <v>649</v>
      </c>
      <c r="O316" s="218"/>
    </row>
    <row r="317" spans="1:15">
      <c r="A317" s="227"/>
      <c r="B317" s="231"/>
      <c r="C317" s="301" t="s">
        <v>813</v>
      </c>
      <c r="D317" s="302"/>
      <c r="E317" s="232">
        <v>22.88</v>
      </c>
      <c r="F317" s="233"/>
      <c r="G317" s="234"/>
      <c r="H317" s="235"/>
      <c r="I317" s="229"/>
      <c r="J317" s="236"/>
      <c r="K317" s="229"/>
      <c r="M317" s="230" t="s">
        <v>813</v>
      </c>
      <c r="O317" s="218"/>
    </row>
    <row r="318" spans="1:15">
      <c r="A318" s="227"/>
      <c r="B318" s="231"/>
      <c r="C318" s="301" t="s">
        <v>805</v>
      </c>
      <c r="D318" s="302"/>
      <c r="E318" s="232">
        <v>2.37</v>
      </c>
      <c r="F318" s="233"/>
      <c r="G318" s="234"/>
      <c r="H318" s="235"/>
      <c r="I318" s="229"/>
      <c r="J318" s="236"/>
      <c r="K318" s="229"/>
      <c r="M318" s="230" t="s">
        <v>805</v>
      </c>
      <c r="O318" s="218"/>
    </row>
    <row r="319" spans="1:15">
      <c r="A319" s="227"/>
      <c r="B319" s="231"/>
      <c r="C319" s="301" t="s">
        <v>814</v>
      </c>
      <c r="D319" s="302"/>
      <c r="E319" s="232">
        <v>-1.61</v>
      </c>
      <c r="F319" s="233"/>
      <c r="G319" s="234"/>
      <c r="H319" s="235"/>
      <c r="I319" s="229"/>
      <c r="J319" s="236"/>
      <c r="K319" s="229"/>
      <c r="M319" s="230" t="s">
        <v>814</v>
      </c>
      <c r="O319" s="218"/>
    </row>
    <row r="320" spans="1:15">
      <c r="A320" s="227"/>
      <c r="B320" s="231"/>
      <c r="C320" s="301" t="s">
        <v>649</v>
      </c>
      <c r="D320" s="302"/>
      <c r="E320" s="232">
        <v>-2.1669999999999998</v>
      </c>
      <c r="F320" s="233"/>
      <c r="G320" s="234"/>
      <c r="H320" s="235"/>
      <c r="I320" s="229"/>
      <c r="J320" s="236"/>
      <c r="K320" s="229"/>
      <c r="M320" s="230" t="s">
        <v>649</v>
      </c>
      <c r="O320" s="218"/>
    </row>
    <row r="321" spans="1:15">
      <c r="A321" s="227"/>
      <c r="B321" s="231"/>
      <c r="C321" s="301" t="s">
        <v>815</v>
      </c>
      <c r="D321" s="302"/>
      <c r="E321" s="232">
        <v>12.6</v>
      </c>
      <c r="F321" s="233"/>
      <c r="G321" s="234"/>
      <c r="H321" s="235"/>
      <c r="I321" s="229"/>
      <c r="J321" s="236"/>
      <c r="K321" s="229"/>
      <c r="M321" s="230" t="s">
        <v>815</v>
      </c>
      <c r="O321" s="218"/>
    </row>
    <row r="322" spans="1:15">
      <c r="A322" s="227"/>
      <c r="B322" s="231"/>
      <c r="C322" s="301" t="s">
        <v>816</v>
      </c>
      <c r="D322" s="302"/>
      <c r="E322" s="232">
        <v>-4.3339999999999996</v>
      </c>
      <c r="F322" s="233"/>
      <c r="G322" s="234"/>
      <c r="H322" s="235"/>
      <c r="I322" s="229"/>
      <c r="J322" s="236"/>
      <c r="K322" s="229"/>
      <c r="M322" s="230" t="s">
        <v>816</v>
      </c>
      <c r="O322" s="218"/>
    </row>
    <row r="323" spans="1:15">
      <c r="A323" s="227"/>
      <c r="B323" s="231"/>
      <c r="C323" s="301" t="s">
        <v>817</v>
      </c>
      <c r="D323" s="302"/>
      <c r="E323" s="232">
        <v>35.28</v>
      </c>
      <c r="F323" s="233"/>
      <c r="G323" s="234"/>
      <c r="H323" s="235"/>
      <c r="I323" s="229"/>
      <c r="J323" s="236"/>
      <c r="K323" s="229"/>
      <c r="M323" s="230" t="s">
        <v>817</v>
      </c>
      <c r="O323" s="218"/>
    </row>
    <row r="324" spans="1:15">
      <c r="A324" s="227"/>
      <c r="B324" s="231"/>
      <c r="C324" s="301" t="s">
        <v>818</v>
      </c>
      <c r="D324" s="302"/>
      <c r="E324" s="232">
        <v>2.4</v>
      </c>
      <c r="F324" s="233"/>
      <c r="G324" s="234"/>
      <c r="H324" s="235"/>
      <c r="I324" s="229"/>
      <c r="J324" s="236"/>
      <c r="K324" s="229"/>
      <c r="M324" s="230" t="s">
        <v>818</v>
      </c>
      <c r="O324" s="218"/>
    </row>
    <row r="325" spans="1:15">
      <c r="A325" s="227"/>
      <c r="B325" s="231"/>
      <c r="C325" s="301" t="s">
        <v>819</v>
      </c>
      <c r="D325" s="302"/>
      <c r="E325" s="232">
        <v>4.0199999999999996</v>
      </c>
      <c r="F325" s="233"/>
      <c r="G325" s="234"/>
      <c r="H325" s="235"/>
      <c r="I325" s="229"/>
      <c r="J325" s="236"/>
      <c r="K325" s="229"/>
      <c r="M325" s="230" t="s">
        <v>819</v>
      </c>
      <c r="O325" s="218"/>
    </row>
    <row r="326" spans="1:15">
      <c r="A326" s="227"/>
      <c r="B326" s="231"/>
      <c r="C326" s="301" t="s">
        <v>820</v>
      </c>
      <c r="D326" s="302"/>
      <c r="E326" s="232">
        <v>-2.5299999999999998</v>
      </c>
      <c r="F326" s="233"/>
      <c r="G326" s="234"/>
      <c r="H326" s="235"/>
      <c r="I326" s="229"/>
      <c r="J326" s="236"/>
      <c r="K326" s="229"/>
      <c r="M326" s="230" t="s">
        <v>820</v>
      </c>
      <c r="O326" s="218"/>
    </row>
    <row r="327" spans="1:15">
      <c r="A327" s="227"/>
      <c r="B327" s="231"/>
      <c r="C327" s="301" t="s">
        <v>641</v>
      </c>
      <c r="D327" s="302"/>
      <c r="E327" s="232">
        <v>-3.5459999999999998</v>
      </c>
      <c r="F327" s="233"/>
      <c r="G327" s="234"/>
      <c r="H327" s="235"/>
      <c r="I327" s="229"/>
      <c r="J327" s="236"/>
      <c r="K327" s="229"/>
      <c r="M327" s="230" t="s">
        <v>641</v>
      </c>
      <c r="O327" s="218"/>
    </row>
    <row r="328" spans="1:15">
      <c r="A328" s="227"/>
      <c r="B328" s="231"/>
      <c r="C328" s="301" t="s">
        <v>821</v>
      </c>
      <c r="D328" s="302"/>
      <c r="E328" s="232">
        <v>16.170000000000002</v>
      </c>
      <c r="F328" s="233"/>
      <c r="G328" s="234"/>
      <c r="H328" s="235"/>
      <c r="I328" s="229"/>
      <c r="J328" s="236"/>
      <c r="K328" s="229"/>
      <c r="M328" s="230" t="s">
        <v>821</v>
      </c>
      <c r="O328" s="218"/>
    </row>
    <row r="329" spans="1:15">
      <c r="A329" s="227"/>
      <c r="B329" s="231"/>
      <c r="C329" s="301" t="s">
        <v>643</v>
      </c>
      <c r="D329" s="302"/>
      <c r="E329" s="232">
        <v>-1.5760000000000001</v>
      </c>
      <c r="F329" s="233"/>
      <c r="G329" s="234"/>
      <c r="H329" s="235"/>
      <c r="I329" s="229"/>
      <c r="J329" s="236"/>
      <c r="K329" s="229"/>
      <c r="M329" s="230" t="s">
        <v>643</v>
      </c>
      <c r="O329" s="218"/>
    </row>
    <row r="330" spans="1:15">
      <c r="A330" s="227"/>
      <c r="B330" s="231"/>
      <c r="C330" s="301" t="s">
        <v>822</v>
      </c>
      <c r="D330" s="302"/>
      <c r="E330" s="232">
        <v>21.63</v>
      </c>
      <c r="F330" s="233"/>
      <c r="G330" s="234"/>
      <c r="H330" s="235"/>
      <c r="I330" s="229"/>
      <c r="J330" s="236"/>
      <c r="K330" s="229"/>
      <c r="M330" s="230" t="s">
        <v>822</v>
      </c>
      <c r="O330" s="218"/>
    </row>
    <row r="331" spans="1:15">
      <c r="A331" s="227"/>
      <c r="B331" s="231"/>
      <c r="C331" s="301" t="s">
        <v>823</v>
      </c>
      <c r="D331" s="302"/>
      <c r="E331" s="232">
        <v>2.0099999999999998</v>
      </c>
      <c r="F331" s="233"/>
      <c r="G331" s="234"/>
      <c r="H331" s="235"/>
      <c r="I331" s="229"/>
      <c r="J331" s="236"/>
      <c r="K331" s="229"/>
      <c r="M331" s="230" t="s">
        <v>823</v>
      </c>
      <c r="O331" s="218"/>
    </row>
    <row r="332" spans="1:15">
      <c r="A332" s="227"/>
      <c r="B332" s="231"/>
      <c r="C332" s="301" t="s">
        <v>824</v>
      </c>
      <c r="D332" s="302"/>
      <c r="E332" s="232">
        <v>-1.2649999999999999</v>
      </c>
      <c r="F332" s="233"/>
      <c r="G332" s="234"/>
      <c r="H332" s="235"/>
      <c r="I332" s="229"/>
      <c r="J332" s="236"/>
      <c r="K332" s="229"/>
      <c r="M332" s="230" t="s">
        <v>824</v>
      </c>
      <c r="O332" s="218"/>
    </row>
    <row r="333" spans="1:15">
      <c r="A333" s="227"/>
      <c r="B333" s="231"/>
      <c r="C333" s="301" t="s">
        <v>825</v>
      </c>
      <c r="D333" s="302"/>
      <c r="E333" s="232">
        <v>-3.1520000000000001</v>
      </c>
      <c r="F333" s="233"/>
      <c r="G333" s="234"/>
      <c r="H333" s="235"/>
      <c r="I333" s="229"/>
      <c r="J333" s="236"/>
      <c r="K333" s="229"/>
      <c r="M333" s="230" t="s">
        <v>825</v>
      </c>
      <c r="O333" s="218"/>
    </row>
    <row r="334" spans="1:15">
      <c r="A334" s="227"/>
      <c r="B334" s="231"/>
      <c r="C334" s="301" t="s">
        <v>620</v>
      </c>
      <c r="D334" s="302"/>
      <c r="E334" s="232">
        <v>0</v>
      </c>
      <c r="F334" s="233"/>
      <c r="G334" s="234"/>
      <c r="H334" s="235"/>
      <c r="I334" s="229"/>
      <c r="J334" s="236"/>
      <c r="K334" s="229"/>
      <c r="M334" s="230" t="s">
        <v>620</v>
      </c>
      <c r="O334" s="218"/>
    </row>
    <row r="335" spans="1:15">
      <c r="A335" s="227"/>
      <c r="B335" s="231"/>
      <c r="C335" s="301" t="s">
        <v>697</v>
      </c>
      <c r="D335" s="302"/>
      <c r="E335" s="232">
        <v>0</v>
      </c>
      <c r="F335" s="233"/>
      <c r="G335" s="234"/>
      <c r="H335" s="235"/>
      <c r="I335" s="229"/>
      <c r="J335" s="236"/>
      <c r="K335" s="229"/>
      <c r="M335" s="230" t="s">
        <v>697</v>
      </c>
      <c r="O335" s="218"/>
    </row>
    <row r="336" spans="1:15">
      <c r="A336" s="227"/>
      <c r="B336" s="231"/>
      <c r="C336" s="301" t="s">
        <v>826</v>
      </c>
      <c r="D336" s="302"/>
      <c r="E336" s="232">
        <v>28.56</v>
      </c>
      <c r="F336" s="233"/>
      <c r="G336" s="234"/>
      <c r="H336" s="235"/>
      <c r="I336" s="229"/>
      <c r="J336" s="236"/>
      <c r="K336" s="229"/>
      <c r="M336" s="230" t="s">
        <v>826</v>
      </c>
      <c r="O336" s="218"/>
    </row>
    <row r="337" spans="1:15">
      <c r="A337" s="227"/>
      <c r="B337" s="231"/>
      <c r="C337" s="301" t="s">
        <v>827</v>
      </c>
      <c r="D337" s="302"/>
      <c r="E337" s="232">
        <v>-1.6</v>
      </c>
      <c r="F337" s="233"/>
      <c r="G337" s="234"/>
      <c r="H337" s="235"/>
      <c r="I337" s="229"/>
      <c r="J337" s="236"/>
      <c r="K337" s="229"/>
      <c r="M337" s="230" t="s">
        <v>827</v>
      </c>
      <c r="O337" s="218"/>
    </row>
    <row r="338" spans="1:15">
      <c r="A338" s="227"/>
      <c r="B338" s="231"/>
      <c r="C338" s="301" t="s">
        <v>828</v>
      </c>
      <c r="D338" s="302"/>
      <c r="E338" s="232">
        <v>-5.6</v>
      </c>
      <c r="F338" s="233"/>
      <c r="G338" s="234"/>
      <c r="H338" s="235"/>
      <c r="I338" s="229"/>
      <c r="J338" s="236"/>
      <c r="K338" s="229"/>
      <c r="M338" s="230" t="s">
        <v>828</v>
      </c>
      <c r="O338" s="218"/>
    </row>
    <row r="339" spans="1:15">
      <c r="A339" s="227"/>
      <c r="B339" s="231"/>
      <c r="C339" s="301" t="s">
        <v>829</v>
      </c>
      <c r="D339" s="302"/>
      <c r="E339" s="232">
        <v>42</v>
      </c>
      <c r="F339" s="233"/>
      <c r="G339" s="234"/>
      <c r="H339" s="235"/>
      <c r="I339" s="229"/>
      <c r="J339" s="236"/>
      <c r="K339" s="229"/>
      <c r="M339" s="230" t="s">
        <v>829</v>
      </c>
      <c r="O339" s="218"/>
    </row>
    <row r="340" spans="1:15">
      <c r="A340" s="227"/>
      <c r="B340" s="231"/>
      <c r="C340" s="301" t="s">
        <v>830</v>
      </c>
      <c r="D340" s="302"/>
      <c r="E340" s="232">
        <v>2.2825000000000002</v>
      </c>
      <c r="F340" s="233"/>
      <c r="G340" s="234"/>
      <c r="H340" s="235"/>
      <c r="I340" s="229"/>
      <c r="J340" s="236"/>
      <c r="K340" s="229"/>
      <c r="M340" s="230" t="s">
        <v>830</v>
      </c>
      <c r="O340" s="218"/>
    </row>
    <row r="341" spans="1:15">
      <c r="A341" s="227"/>
      <c r="B341" s="231"/>
      <c r="C341" s="301" t="s">
        <v>788</v>
      </c>
      <c r="D341" s="302"/>
      <c r="E341" s="232">
        <v>-1.7250000000000001</v>
      </c>
      <c r="F341" s="233"/>
      <c r="G341" s="234"/>
      <c r="H341" s="235"/>
      <c r="I341" s="229"/>
      <c r="J341" s="236"/>
      <c r="K341" s="229"/>
      <c r="M341" s="230" t="s">
        <v>788</v>
      </c>
      <c r="O341" s="218"/>
    </row>
    <row r="342" spans="1:15">
      <c r="A342" s="227"/>
      <c r="B342" s="231"/>
      <c r="C342" s="301" t="s">
        <v>828</v>
      </c>
      <c r="D342" s="302"/>
      <c r="E342" s="232">
        <v>-5.6</v>
      </c>
      <c r="F342" s="233"/>
      <c r="G342" s="234"/>
      <c r="H342" s="235"/>
      <c r="I342" s="229"/>
      <c r="J342" s="236"/>
      <c r="K342" s="229"/>
      <c r="M342" s="230" t="s">
        <v>828</v>
      </c>
      <c r="O342" s="218"/>
    </row>
    <row r="343" spans="1:15">
      <c r="A343" s="227"/>
      <c r="B343" s="231"/>
      <c r="C343" s="301" t="s">
        <v>831</v>
      </c>
      <c r="D343" s="302"/>
      <c r="E343" s="232">
        <v>40.53</v>
      </c>
      <c r="F343" s="233"/>
      <c r="G343" s="234"/>
      <c r="H343" s="235"/>
      <c r="I343" s="229"/>
      <c r="J343" s="236"/>
      <c r="K343" s="229"/>
      <c r="M343" s="230" t="s">
        <v>831</v>
      </c>
      <c r="O343" s="218"/>
    </row>
    <row r="344" spans="1:15">
      <c r="A344" s="227"/>
      <c r="B344" s="231"/>
      <c r="C344" s="301" t="s">
        <v>832</v>
      </c>
      <c r="D344" s="302"/>
      <c r="E344" s="232">
        <v>1.66</v>
      </c>
      <c r="F344" s="233"/>
      <c r="G344" s="234"/>
      <c r="H344" s="235"/>
      <c r="I344" s="229"/>
      <c r="J344" s="236"/>
      <c r="K344" s="229"/>
      <c r="M344" s="230" t="s">
        <v>832</v>
      </c>
      <c r="O344" s="218"/>
    </row>
    <row r="345" spans="1:15">
      <c r="A345" s="227"/>
      <c r="B345" s="231"/>
      <c r="C345" s="301" t="s">
        <v>788</v>
      </c>
      <c r="D345" s="302"/>
      <c r="E345" s="232">
        <v>-1.7250000000000001</v>
      </c>
      <c r="F345" s="233"/>
      <c r="G345" s="234"/>
      <c r="H345" s="235"/>
      <c r="I345" s="229"/>
      <c r="J345" s="236"/>
      <c r="K345" s="229"/>
      <c r="M345" s="230" t="s">
        <v>788</v>
      </c>
      <c r="O345" s="218"/>
    </row>
    <row r="346" spans="1:15">
      <c r="A346" s="227"/>
      <c r="B346" s="231"/>
      <c r="C346" s="301" t="s">
        <v>833</v>
      </c>
      <c r="D346" s="302"/>
      <c r="E346" s="232">
        <v>-3.6</v>
      </c>
      <c r="F346" s="233"/>
      <c r="G346" s="234"/>
      <c r="H346" s="235"/>
      <c r="I346" s="229"/>
      <c r="J346" s="236"/>
      <c r="K346" s="229"/>
      <c r="M346" s="230" t="s">
        <v>833</v>
      </c>
      <c r="O346" s="218"/>
    </row>
    <row r="347" spans="1:15">
      <c r="A347" s="227"/>
      <c r="B347" s="231"/>
      <c r="C347" s="301" t="s">
        <v>834</v>
      </c>
      <c r="D347" s="302"/>
      <c r="E347" s="232">
        <v>108.003</v>
      </c>
      <c r="F347" s="233"/>
      <c r="G347" s="234"/>
      <c r="H347" s="235"/>
      <c r="I347" s="229"/>
      <c r="J347" s="236"/>
      <c r="K347" s="229"/>
      <c r="M347" s="230" t="s">
        <v>834</v>
      </c>
      <c r="O347" s="218"/>
    </row>
    <row r="348" spans="1:15">
      <c r="A348" s="227"/>
      <c r="B348" s="231"/>
      <c r="C348" s="301" t="s">
        <v>835</v>
      </c>
      <c r="D348" s="302"/>
      <c r="E348" s="232">
        <v>5.17</v>
      </c>
      <c r="F348" s="233"/>
      <c r="G348" s="234"/>
      <c r="H348" s="235"/>
      <c r="I348" s="229"/>
      <c r="J348" s="236"/>
      <c r="K348" s="229"/>
      <c r="M348" s="230" t="s">
        <v>835</v>
      </c>
      <c r="O348" s="218"/>
    </row>
    <row r="349" spans="1:15">
      <c r="A349" s="227"/>
      <c r="B349" s="231"/>
      <c r="C349" s="301" t="s">
        <v>836</v>
      </c>
      <c r="D349" s="302"/>
      <c r="E349" s="232">
        <v>1.88</v>
      </c>
      <c r="F349" s="233"/>
      <c r="G349" s="234"/>
      <c r="H349" s="235"/>
      <c r="I349" s="229"/>
      <c r="J349" s="236"/>
      <c r="K349" s="229"/>
      <c r="M349" s="230" t="s">
        <v>836</v>
      </c>
      <c r="O349" s="218"/>
    </row>
    <row r="350" spans="1:15">
      <c r="A350" s="227"/>
      <c r="B350" s="231"/>
      <c r="C350" s="301" t="s">
        <v>837</v>
      </c>
      <c r="D350" s="302"/>
      <c r="E350" s="232">
        <v>0.4</v>
      </c>
      <c r="F350" s="233"/>
      <c r="G350" s="234"/>
      <c r="H350" s="235"/>
      <c r="I350" s="229"/>
      <c r="J350" s="236"/>
      <c r="K350" s="229"/>
      <c r="M350" s="230" t="s">
        <v>837</v>
      </c>
      <c r="O350" s="218"/>
    </row>
    <row r="351" spans="1:15">
      <c r="A351" s="227"/>
      <c r="B351" s="231"/>
      <c r="C351" s="301" t="s">
        <v>838</v>
      </c>
      <c r="D351" s="302"/>
      <c r="E351" s="232">
        <v>-5.1749999999999998</v>
      </c>
      <c r="F351" s="233"/>
      <c r="G351" s="234"/>
      <c r="H351" s="235"/>
      <c r="I351" s="229"/>
      <c r="J351" s="236"/>
      <c r="K351" s="229"/>
      <c r="M351" s="230" t="s">
        <v>838</v>
      </c>
      <c r="O351" s="218"/>
    </row>
    <row r="352" spans="1:15">
      <c r="A352" s="227"/>
      <c r="B352" s="231"/>
      <c r="C352" s="301" t="s">
        <v>839</v>
      </c>
      <c r="D352" s="302"/>
      <c r="E352" s="232">
        <v>-5.94</v>
      </c>
      <c r="F352" s="233"/>
      <c r="G352" s="234"/>
      <c r="H352" s="235"/>
      <c r="I352" s="229"/>
      <c r="J352" s="236"/>
      <c r="K352" s="229"/>
      <c r="M352" s="230" t="s">
        <v>839</v>
      </c>
      <c r="O352" s="218"/>
    </row>
    <row r="353" spans="1:80">
      <c r="A353" s="227"/>
      <c r="B353" s="231"/>
      <c r="C353" s="301" t="s">
        <v>840</v>
      </c>
      <c r="D353" s="302"/>
      <c r="E353" s="232">
        <v>30.02</v>
      </c>
      <c r="F353" s="233"/>
      <c r="G353" s="234"/>
      <c r="H353" s="235"/>
      <c r="I353" s="229"/>
      <c r="J353" s="236"/>
      <c r="K353" s="229"/>
      <c r="M353" s="230" t="s">
        <v>840</v>
      </c>
      <c r="O353" s="218"/>
    </row>
    <row r="354" spans="1:80">
      <c r="A354" s="227"/>
      <c r="B354" s="231"/>
      <c r="C354" s="301" t="s">
        <v>841</v>
      </c>
      <c r="D354" s="302"/>
      <c r="E354" s="232">
        <v>2.8</v>
      </c>
      <c r="F354" s="233"/>
      <c r="G354" s="234"/>
      <c r="H354" s="235"/>
      <c r="I354" s="229"/>
      <c r="J354" s="236"/>
      <c r="K354" s="229"/>
      <c r="M354" s="230" t="s">
        <v>841</v>
      </c>
      <c r="O354" s="218"/>
    </row>
    <row r="355" spans="1:80">
      <c r="A355" s="227"/>
      <c r="B355" s="231"/>
      <c r="C355" s="301" t="s">
        <v>842</v>
      </c>
      <c r="D355" s="302"/>
      <c r="E355" s="232">
        <v>-1.52</v>
      </c>
      <c r="F355" s="233"/>
      <c r="G355" s="234"/>
      <c r="H355" s="235"/>
      <c r="I355" s="229"/>
      <c r="J355" s="236"/>
      <c r="K355" s="229"/>
      <c r="M355" s="230" t="s">
        <v>842</v>
      </c>
      <c r="O355" s="218"/>
    </row>
    <row r="356" spans="1:80">
      <c r="A356" s="227"/>
      <c r="B356" s="231"/>
      <c r="C356" s="301" t="s">
        <v>843</v>
      </c>
      <c r="D356" s="302"/>
      <c r="E356" s="232">
        <v>-3.42</v>
      </c>
      <c r="F356" s="233"/>
      <c r="G356" s="234"/>
      <c r="H356" s="235"/>
      <c r="I356" s="229"/>
      <c r="J356" s="236"/>
      <c r="K356" s="229"/>
      <c r="M356" s="230" t="s">
        <v>843</v>
      </c>
      <c r="O356" s="218"/>
    </row>
    <row r="357" spans="1:80">
      <c r="A357" s="227"/>
      <c r="B357" s="231"/>
      <c r="C357" s="301" t="s">
        <v>844</v>
      </c>
      <c r="D357" s="302"/>
      <c r="E357" s="232">
        <v>6</v>
      </c>
      <c r="F357" s="233"/>
      <c r="G357" s="234"/>
      <c r="H357" s="235"/>
      <c r="I357" s="229"/>
      <c r="J357" s="236"/>
      <c r="K357" s="229"/>
      <c r="M357" s="230" t="s">
        <v>844</v>
      </c>
      <c r="O357" s="218"/>
    </row>
    <row r="358" spans="1:80">
      <c r="A358" s="227"/>
      <c r="B358" s="231"/>
      <c r="C358" s="301" t="s">
        <v>845</v>
      </c>
      <c r="D358" s="302"/>
      <c r="E358" s="232">
        <v>-1.05</v>
      </c>
      <c r="F358" s="233"/>
      <c r="G358" s="234"/>
      <c r="H358" s="235"/>
      <c r="I358" s="229"/>
      <c r="J358" s="236"/>
      <c r="K358" s="229"/>
      <c r="M358" s="230" t="s">
        <v>845</v>
      </c>
      <c r="O358" s="218"/>
    </row>
    <row r="359" spans="1:80">
      <c r="A359" s="219">
        <v>24</v>
      </c>
      <c r="B359" s="220" t="s">
        <v>846</v>
      </c>
      <c r="C359" s="221" t="s">
        <v>847</v>
      </c>
      <c r="D359" s="222" t="s">
        <v>580</v>
      </c>
      <c r="E359" s="223">
        <v>303.36750000000001</v>
      </c>
      <c r="F359" s="223"/>
      <c r="G359" s="224">
        <f>E359*F359</f>
        <v>0</v>
      </c>
      <c r="H359" s="225">
        <v>2.7980000000000001E-2</v>
      </c>
      <c r="I359" s="226">
        <f>E359*H359</f>
        <v>8.4882226500000009</v>
      </c>
      <c r="J359" s="225">
        <v>0</v>
      </c>
      <c r="K359" s="226">
        <f>E359*J359</f>
        <v>0</v>
      </c>
      <c r="O359" s="218">
        <v>2</v>
      </c>
      <c r="AA359" s="191">
        <v>1</v>
      </c>
      <c r="AB359" s="191">
        <v>1</v>
      </c>
      <c r="AC359" s="191">
        <v>1</v>
      </c>
      <c r="AZ359" s="191">
        <v>1</v>
      </c>
      <c r="BA359" s="191">
        <f>IF(AZ359=1,G359,0)</f>
        <v>0</v>
      </c>
      <c r="BB359" s="191">
        <f>IF(AZ359=2,G359,0)</f>
        <v>0</v>
      </c>
      <c r="BC359" s="191">
        <f>IF(AZ359=3,G359,0)</f>
        <v>0</v>
      </c>
      <c r="BD359" s="191">
        <f>IF(AZ359=4,G359,0)</f>
        <v>0</v>
      </c>
      <c r="BE359" s="191">
        <f>IF(AZ359=5,G359,0)</f>
        <v>0</v>
      </c>
      <c r="CA359" s="218">
        <v>1</v>
      </c>
      <c r="CB359" s="218">
        <v>1</v>
      </c>
    </row>
    <row r="360" spans="1:80">
      <c r="A360" s="227"/>
      <c r="B360" s="231"/>
      <c r="C360" s="301" t="s">
        <v>136</v>
      </c>
      <c r="D360" s="302"/>
      <c r="E360" s="232">
        <v>0</v>
      </c>
      <c r="F360" s="233"/>
      <c r="G360" s="234"/>
      <c r="H360" s="235"/>
      <c r="I360" s="229"/>
      <c r="J360" s="236"/>
      <c r="K360" s="229"/>
      <c r="M360" s="230" t="s">
        <v>136</v>
      </c>
      <c r="O360" s="218"/>
    </row>
    <row r="361" spans="1:80">
      <c r="A361" s="227"/>
      <c r="B361" s="231"/>
      <c r="C361" s="301" t="s">
        <v>609</v>
      </c>
      <c r="D361" s="302"/>
      <c r="E361" s="232">
        <v>0</v>
      </c>
      <c r="F361" s="233"/>
      <c r="G361" s="234"/>
      <c r="H361" s="235"/>
      <c r="I361" s="229"/>
      <c r="J361" s="236"/>
      <c r="K361" s="229"/>
      <c r="M361" s="230" t="s">
        <v>609</v>
      </c>
      <c r="O361" s="218"/>
    </row>
    <row r="362" spans="1:80">
      <c r="A362" s="227"/>
      <c r="B362" s="231"/>
      <c r="C362" s="301" t="s">
        <v>848</v>
      </c>
      <c r="D362" s="302"/>
      <c r="E362" s="232">
        <v>2.0499999999999998</v>
      </c>
      <c r="F362" s="233"/>
      <c r="G362" s="234"/>
      <c r="H362" s="235"/>
      <c r="I362" s="229"/>
      <c r="J362" s="236"/>
      <c r="K362" s="229"/>
      <c r="M362" s="230" t="s">
        <v>848</v>
      </c>
      <c r="O362" s="218"/>
    </row>
    <row r="363" spans="1:80">
      <c r="A363" s="227"/>
      <c r="B363" s="231"/>
      <c r="C363" s="301" t="s">
        <v>136</v>
      </c>
      <c r="D363" s="302"/>
      <c r="E363" s="232">
        <v>0</v>
      </c>
      <c r="F363" s="233"/>
      <c r="G363" s="234"/>
      <c r="H363" s="235"/>
      <c r="I363" s="229"/>
      <c r="J363" s="236"/>
      <c r="K363" s="229"/>
      <c r="M363" s="230" t="s">
        <v>136</v>
      </c>
      <c r="O363" s="218"/>
    </row>
    <row r="364" spans="1:80">
      <c r="A364" s="227"/>
      <c r="B364" s="231"/>
      <c r="C364" s="301" t="s">
        <v>609</v>
      </c>
      <c r="D364" s="302"/>
      <c r="E364" s="232">
        <v>0</v>
      </c>
      <c r="F364" s="233"/>
      <c r="G364" s="234"/>
      <c r="H364" s="235"/>
      <c r="I364" s="229"/>
      <c r="J364" s="236"/>
      <c r="K364" s="229"/>
      <c r="M364" s="230" t="s">
        <v>609</v>
      </c>
      <c r="O364" s="218"/>
    </row>
    <row r="365" spans="1:80">
      <c r="A365" s="227"/>
      <c r="B365" s="231"/>
      <c r="C365" s="301" t="s">
        <v>849</v>
      </c>
      <c r="D365" s="302"/>
      <c r="E365" s="232">
        <v>23.25</v>
      </c>
      <c r="F365" s="233"/>
      <c r="G365" s="234"/>
      <c r="H365" s="235"/>
      <c r="I365" s="229"/>
      <c r="J365" s="236"/>
      <c r="K365" s="229"/>
      <c r="M365" s="230" t="s">
        <v>849</v>
      </c>
      <c r="O365" s="218"/>
    </row>
    <row r="366" spans="1:80">
      <c r="A366" s="227"/>
      <c r="B366" s="231"/>
      <c r="C366" s="301" t="s">
        <v>850</v>
      </c>
      <c r="D366" s="302"/>
      <c r="E366" s="232">
        <v>-7.0919999999999996</v>
      </c>
      <c r="F366" s="233"/>
      <c r="G366" s="234"/>
      <c r="H366" s="235"/>
      <c r="I366" s="229"/>
      <c r="J366" s="236"/>
      <c r="K366" s="229"/>
      <c r="M366" s="230" t="s">
        <v>850</v>
      </c>
      <c r="O366" s="218"/>
    </row>
    <row r="367" spans="1:80">
      <c r="A367" s="227"/>
      <c r="B367" s="231"/>
      <c r="C367" s="301" t="s">
        <v>851</v>
      </c>
      <c r="D367" s="302"/>
      <c r="E367" s="232">
        <v>11.625</v>
      </c>
      <c r="F367" s="233"/>
      <c r="G367" s="234"/>
      <c r="H367" s="235"/>
      <c r="I367" s="229"/>
      <c r="J367" s="236"/>
      <c r="K367" s="229"/>
      <c r="M367" s="230" t="s">
        <v>851</v>
      </c>
      <c r="O367" s="218"/>
    </row>
    <row r="368" spans="1:80">
      <c r="A368" s="227"/>
      <c r="B368" s="231"/>
      <c r="C368" s="301" t="s">
        <v>825</v>
      </c>
      <c r="D368" s="302"/>
      <c r="E368" s="232">
        <v>-3.1520000000000001</v>
      </c>
      <c r="F368" s="233"/>
      <c r="G368" s="234"/>
      <c r="H368" s="235"/>
      <c r="I368" s="229"/>
      <c r="J368" s="236"/>
      <c r="K368" s="229"/>
      <c r="M368" s="230" t="s">
        <v>825</v>
      </c>
      <c r="O368" s="218"/>
    </row>
    <row r="369" spans="1:15">
      <c r="A369" s="227"/>
      <c r="B369" s="231"/>
      <c r="C369" s="301" t="s">
        <v>852</v>
      </c>
      <c r="D369" s="302"/>
      <c r="E369" s="232">
        <v>45.795000000000002</v>
      </c>
      <c r="F369" s="233"/>
      <c r="G369" s="234"/>
      <c r="H369" s="235"/>
      <c r="I369" s="229"/>
      <c r="J369" s="236"/>
      <c r="K369" s="229"/>
      <c r="M369" s="230" t="s">
        <v>852</v>
      </c>
      <c r="O369" s="218"/>
    </row>
    <row r="370" spans="1:15">
      <c r="A370" s="227"/>
      <c r="B370" s="231"/>
      <c r="C370" s="301" t="s">
        <v>645</v>
      </c>
      <c r="D370" s="302"/>
      <c r="E370" s="232">
        <v>-2.758</v>
      </c>
      <c r="F370" s="233"/>
      <c r="G370" s="234"/>
      <c r="H370" s="235"/>
      <c r="I370" s="229"/>
      <c r="J370" s="236"/>
      <c r="K370" s="229"/>
      <c r="M370" s="230" t="s">
        <v>645</v>
      </c>
      <c r="O370" s="218"/>
    </row>
    <row r="371" spans="1:15">
      <c r="A371" s="227"/>
      <c r="B371" s="231"/>
      <c r="C371" s="301" t="s">
        <v>853</v>
      </c>
      <c r="D371" s="302"/>
      <c r="E371" s="232">
        <v>71.625</v>
      </c>
      <c r="F371" s="233"/>
      <c r="G371" s="234"/>
      <c r="H371" s="235"/>
      <c r="I371" s="229"/>
      <c r="J371" s="236"/>
      <c r="K371" s="229"/>
      <c r="M371" s="230" t="s">
        <v>853</v>
      </c>
      <c r="O371" s="218"/>
    </row>
    <row r="372" spans="1:15">
      <c r="A372" s="227"/>
      <c r="B372" s="231"/>
      <c r="C372" s="301" t="s">
        <v>854</v>
      </c>
      <c r="D372" s="302"/>
      <c r="E372" s="232">
        <v>-18.899999999999999</v>
      </c>
      <c r="F372" s="233"/>
      <c r="G372" s="234"/>
      <c r="H372" s="235"/>
      <c r="I372" s="229"/>
      <c r="J372" s="236"/>
      <c r="K372" s="229"/>
      <c r="M372" s="230" t="s">
        <v>854</v>
      </c>
      <c r="O372" s="218"/>
    </row>
    <row r="373" spans="1:15">
      <c r="A373" s="227"/>
      <c r="B373" s="231"/>
      <c r="C373" s="301" t="s">
        <v>647</v>
      </c>
      <c r="D373" s="302"/>
      <c r="E373" s="232">
        <v>-6.3040000000000003</v>
      </c>
      <c r="F373" s="233"/>
      <c r="G373" s="234"/>
      <c r="H373" s="235"/>
      <c r="I373" s="229"/>
      <c r="J373" s="236"/>
      <c r="K373" s="229"/>
      <c r="M373" s="230" t="s">
        <v>647</v>
      </c>
      <c r="O373" s="218"/>
    </row>
    <row r="374" spans="1:15">
      <c r="A374" s="227"/>
      <c r="B374" s="231"/>
      <c r="C374" s="301" t="s">
        <v>855</v>
      </c>
      <c r="D374" s="302"/>
      <c r="E374" s="232">
        <v>22.5</v>
      </c>
      <c r="F374" s="233"/>
      <c r="G374" s="234"/>
      <c r="H374" s="235"/>
      <c r="I374" s="229"/>
      <c r="J374" s="236"/>
      <c r="K374" s="229"/>
      <c r="M374" s="230" t="s">
        <v>855</v>
      </c>
      <c r="O374" s="218"/>
    </row>
    <row r="375" spans="1:15">
      <c r="A375" s="227"/>
      <c r="B375" s="231"/>
      <c r="C375" s="301" t="s">
        <v>816</v>
      </c>
      <c r="D375" s="302"/>
      <c r="E375" s="232">
        <v>-4.3339999999999996</v>
      </c>
      <c r="F375" s="233"/>
      <c r="G375" s="234"/>
      <c r="H375" s="235"/>
      <c r="I375" s="229"/>
      <c r="J375" s="236"/>
      <c r="K375" s="229"/>
      <c r="M375" s="230" t="s">
        <v>816</v>
      </c>
      <c r="O375" s="218"/>
    </row>
    <row r="376" spans="1:15">
      <c r="A376" s="227"/>
      <c r="B376" s="231"/>
      <c r="C376" s="301" t="s">
        <v>136</v>
      </c>
      <c r="D376" s="302"/>
      <c r="E376" s="232">
        <v>0</v>
      </c>
      <c r="F376" s="233"/>
      <c r="G376" s="234"/>
      <c r="H376" s="235"/>
      <c r="I376" s="229"/>
      <c r="J376" s="236"/>
      <c r="K376" s="229"/>
      <c r="M376" s="230" t="s">
        <v>136</v>
      </c>
      <c r="O376" s="218"/>
    </row>
    <row r="377" spans="1:15">
      <c r="A377" s="227"/>
      <c r="B377" s="231"/>
      <c r="C377" s="301" t="s">
        <v>650</v>
      </c>
      <c r="D377" s="302"/>
      <c r="E377" s="232">
        <v>0</v>
      </c>
      <c r="F377" s="233"/>
      <c r="G377" s="234"/>
      <c r="H377" s="235"/>
      <c r="I377" s="229"/>
      <c r="J377" s="236"/>
      <c r="K377" s="229"/>
      <c r="M377" s="230" t="s">
        <v>650</v>
      </c>
      <c r="O377" s="218"/>
    </row>
    <row r="378" spans="1:15">
      <c r="A378" s="227"/>
      <c r="B378" s="231"/>
      <c r="C378" s="301" t="s">
        <v>856</v>
      </c>
      <c r="D378" s="302"/>
      <c r="E378" s="232">
        <v>153.45599999999999</v>
      </c>
      <c r="F378" s="233"/>
      <c r="G378" s="234"/>
      <c r="H378" s="235"/>
      <c r="I378" s="229"/>
      <c r="J378" s="236"/>
      <c r="K378" s="229"/>
      <c r="M378" s="230" t="s">
        <v>856</v>
      </c>
      <c r="O378" s="218"/>
    </row>
    <row r="379" spans="1:15">
      <c r="A379" s="227"/>
      <c r="B379" s="231"/>
      <c r="C379" s="301" t="s">
        <v>857</v>
      </c>
      <c r="D379" s="302"/>
      <c r="E379" s="232">
        <v>-43.89</v>
      </c>
      <c r="F379" s="233"/>
      <c r="G379" s="234"/>
      <c r="H379" s="235"/>
      <c r="I379" s="229"/>
      <c r="J379" s="236"/>
      <c r="K379" s="229"/>
      <c r="M379" s="230" t="s">
        <v>857</v>
      </c>
      <c r="O379" s="218"/>
    </row>
    <row r="380" spans="1:15">
      <c r="A380" s="227"/>
      <c r="B380" s="231"/>
      <c r="C380" s="301" t="s">
        <v>641</v>
      </c>
      <c r="D380" s="302"/>
      <c r="E380" s="232">
        <v>-3.5459999999999998</v>
      </c>
      <c r="F380" s="233"/>
      <c r="G380" s="234"/>
      <c r="H380" s="235"/>
      <c r="I380" s="229"/>
      <c r="J380" s="236"/>
      <c r="K380" s="229"/>
      <c r="M380" s="230" t="s">
        <v>641</v>
      </c>
      <c r="O380" s="218"/>
    </row>
    <row r="381" spans="1:15">
      <c r="A381" s="227"/>
      <c r="B381" s="231"/>
      <c r="C381" s="301" t="s">
        <v>643</v>
      </c>
      <c r="D381" s="302"/>
      <c r="E381" s="232">
        <v>-1.5760000000000001</v>
      </c>
      <c r="F381" s="233"/>
      <c r="G381" s="234"/>
      <c r="H381" s="235"/>
      <c r="I381" s="229"/>
      <c r="J381" s="236"/>
      <c r="K381" s="229"/>
      <c r="M381" s="230" t="s">
        <v>643</v>
      </c>
      <c r="O381" s="218"/>
    </row>
    <row r="382" spans="1:15">
      <c r="A382" s="227"/>
      <c r="B382" s="231"/>
      <c r="C382" s="301" t="s">
        <v>858</v>
      </c>
      <c r="D382" s="302"/>
      <c r="E382" s="232">
        <v>15.0075</v>
      </c>
      <c r="F382" s="233"/>
      <c r="G382" s="234"/>
      <c r="H382" s="235"/>
      <c r="I382" s="229"/>
      <c r="J382" s="236"/>
      <c r="K382" s="229"/>
      <c r="M382" s="230" t="s">
        <v>858</v>
      </c>
      <c r="O382" s="218"/>
    </row>
    <row r="383" spans="1:15">
      <c r="A383" s="227"/>
      <c r="B383" s="231"/>
      <c r="C383" s="301" t="s">
        <v>136</v>
      </c>
      <c r="D383" s="302"/>
      <c r="E383" s="232">
        <v>0</v>
      </c>
      <c r="F383" s="233"/>
      <c r="G383" s="234"/>
      <c r="H383" s="235"/>
      <c r="I383" s="229"/>
      <c r="J383" s="236"/>
      <c r="K383" s="229"/>
      <c r="M383" s="230" t="s">
        <v>136</v>
      </c>
      <c r="O383" s="218"/>
    </row>
    <row r="384" spans="1:15">
      <c r="A384" s="227"/>
      <c r="B384" s="231"/>
      <c r="C384" s="301" t="s">
        <v>609</v>
      </c>
      <c r="D384" s="302"/>
      <c r="E384" s="232">
        <v>0</v>
      </c>
      <c r="F384" s="233"/>
      <c r="G384" s="234"/>
      <c r="H384" s="235"/>
      <c r="I384" s="229"/>
      <c r="J384" s="236"/>
      <c r="K384" s="229"/>
      <c r="M384" s="230" t="s">
        <v>609</v>
      </c>
      <c r="O384" s="218"/>
    </row>
    <row r="385" spans="1:80">
      <c r="A385" s="227"/>
      <c r="B385" s="231"/>
      <c r="C385" s="301" t="s">
        <v>656</v>
      </c>
      <c r="D385" s="302"/>
      <c r="E385" s="232">
        <v>2.0499999999999998</v>
      </c>
      <c r="F385" s="233"/>
      <c r="G385" s="234"/>
      <c r="H385" s="235"/>
      <c r="I385" s="229"/>
      <c r="J385" s="236"/>
      <c r="K385" s="229"/>
      <c r="M385" s="230" t="s">
        <v>656</v>
      </c>
      <c r="O385" s="218"/>
    </row>
    <row r="386" spans="1:80">
      <c r="A386" s="227"/>
      <c r="B386" s="231"/>
      <c r="C386" s="301" t="s">
        <v>859</v>
      </c>
      <c r="D386" s="302"/>
      <c r="E386" s="232">
        <v>25.02</v>
      </c>
      <c r="F386" s="233"/>
      <c r="G386" s="234"/>
      <c r="H386" s="235"/>
      <c r="I386" s="229"/>
      <c r="J386" s="236"/>
      <c r="K386" s="229"/>
      <c r="M386" s="230" t="s">
        <v>859</v>
      </c>
      <c r="O386" s="218"/>
    </row>
    <row r="387" spans="1:80">
      <c r="A387" s="227"/>
      <c r="B387" s="231"/>
      <c r="C387" s="301" t="s">
        <v>816</v>
      </c>
      <c r="D387" s="302"/>
      <c r="E387" s="232">
        <v>-4.3339999999999996</v>
      </c>
      <c r="F387" s="233"/>
      <c r="G387" s="234"/>
      <c r="H387" s="235"/>
      <c r="I387" s="229"/>
      <c r="J387" s="236"/>
      <c r="K387" s="229"/>
      <c r="M387" s="230" t="s">
        <v>816</v>
      </c>
      <c r="O387" s="218"/>
    </row>
    <row r="388" spans="1:80">
      <c r="A388" s="227"/>
      <c r="B388" s="231"/>
      <c r="C388" s="301" t="s">
        <v>565</v>
      </c>
      <c r="D388" s="302"/>
      <c r="E388" s="232">
        <v>0</v>
      </c>
      <c r="F388" s="233"/>
      <c r="G388" s="234"/>
      <c r="H388" s="235"/>
      <c r="I388" s="229"/>
      <c r="J388" s="236"/>
      <c r="K388" s="229"/>
      <c r="M388" s="230" t="s">
        <v>565</v>
      </c>
      <c r="O388" s="218"/>
    </row>
    <row r="389" spans="1:80">
      <c r="A389" s="227"/>
      <c r="B389" s="231"/>
      <c r="C389" s="301" t="s">
        <v>566</v>
      </c>
      <c r="D389" s="302"/>
      <c r="E389" s="232">
        <v>0</v>
      </c>
      <c r="F389" s="233"/>
      <c r="G389" s="234"/>
      <c r="H389" s="235"/>
      <c r="I389" s="229"/>
      <c r="J389" s="236"/>
      <c r="K389" s="229"/>
      <c r="M389" s="230" t="s">
        <v>566</v>
      </c>
      <c r="O389" s="218"/>
    </row>
    <row r="390" spans="1:80">
      <c r="A390" s="227"/>
      <c r="B390" s="231"/>
      <c r="C390" s="301" t="s">
        <v>860</v>
      </c>
      <c r="D390" s="302"/>
      <c r="E390" s="232">
        <v>16.632000000000001</v>
      </c>
      <c r="F390" s="233"/>
      <c r="G390" s="234"/>
      <c r="H390" s="235"/>
      <c r="I390" s="229"/>
      <c r="J390" s="236"/>
      <c r="K390" s="229"/>
      <c r="M390" s="230" t="s">
        <v>860</v>
      </c>
      <c r="O390" s="218"/>
    </row>
    <row r="391" spans="1:80">
      <c r="A391" s="227"/>
      <c r="B391" s="231"/>
      <c r="C391" s="301" t="s">
        <v>825</v>
      </c>
      <c r="D391" s="302"/>
      <c r="E391" s="232">
        <v>-3.1520000000000001</v>
      </c>
      <c r="F391" s="233"/>
      <c r="G391" s="234"/>
      <c r="H391" s="235"/>
      <c r="I391" s="229"/>
      <c r="J391" s="236"/>
      <c r="K391" s="229"/>
      <c r="M391" s="230" t="s">
        <v>825</v>
      </c>
      <c r="O391" s="218"/>
    </row>
    <row r="392" spans="1:80">
      <c r="A392" s="227"/>
      <c r="B392" s="231"/>
      <c r="C392" s="301" t="s">
        <v>861</v>
      </c>
      <c r="D392" s="302"/>
      <c r="E392" s="232">
        <v>6.84</v>
      </c>
      <c r="F392" s="233"/>
      <c r="G392" s="234"/>
      <c r="H392" s="235"/>
      <c r="I392" s="229"/>
      <c r="J392" s="236"/>
      <c r="K392" s="229"/>
      <c r="M392" s="230" t="s">
        <v>861</v>
      </c>
      <c r="O392" s="218"/>
    </row>
    <row r="393" spans="1:80">
      <c r="A393" s="227"/>
      <c r="B393" s="231"/>
      <c r="C393" s="301" t="s">
        <v>862</v>
      </c>
      <c r="D393" s="302"/>
      <c r="E393" s="232">
        <v>6.5549999999999997</v>
      </c>
      <c r="F393" s="233"/>
      <c r="G393" s="234"/>
      <c r="H393" s="235"/>
      <c r="I393" s="229"/>
      <c r="J393" s="236"/>
      <c r="K393" s="229"/>
      <c r="M393" s="230" t="s">
        <v>862</v>
      </c>
      <c r="O393" s="218"/>
    </row>
    <row r="394" spans="1:80">
      <c r="A394" s="237"/>
      <c r="B394" s="238" t="s">
        <v>90</v>
      </c>
      <c r="C394" s="239" t="s">
        <v>685</v>
      </c>
      <c r="D394" s="240"/>
      <c r="E394" s="241"/>
      <c r="F394" s="242"/>
      <c r="G394" s="243">
        <f>SUM(G164:G393)</f>
        <v>0</v>
      </c>
      <c r="H394" s="244"/>
      <c r="I394" s="245">
        <f>SUM(I164:I393)</f>
        <v>33.534894031999997</v>
      </c>
      <c r="J394" s="244"/>
      <c r="K394" s="245">
        <f>SUM(K164:K393)</f>
        <v>0</v>
      </c>
      <c r="O394" s="218">
        <v>4</v>
      </c>
      <c r="BA394" s="246">
        <f>SUM(BA164:BA393)</f>
        <v>0</v>
      </c>
      <c r="BB394" s="246">
        <f>SUM(BB164:BB393)</f>
        <v>0</v>
      </c>
      <c r="BC394" s="246">
        <f>SUM(BC164:BC393)</f>
        <v>0</v>
      </c>
      <c r="BD394" s="246">
        <f>SUM(BD164:BD393)</f>
        <v>0</v>
      </c>
      <c r="BE394" s="246">
        <f>SUM(BE164:BE393)</f>
        <v>0</v>
      </c>
    </row>
    <row r="395" spans="1:80">
      <c r="A395" s="208" t="s">
        <v>86</v>
      </c>
      <c r="B395" s="209" t="s">
        <v>863</v>
      </c>
      <c r="C395" s="210" t="s">
        <v>864</v>
      </c>
      <c r="D395" s="211"/>
      <c r="E395" s="212"/>
      <c r="F395" s="212"/>
      <c r="G395" s="213"/>
      <c r="H395" s="214"/>
      <c r="I395" s="215"/>
      <c r="J395" s="216"/>
      <c r="K395" s="217"/>
      <c r="O395" s="218">
        <v>1</v>
      </c>
    </row>
    <row r="396" spans="1:80">
      <c r="A396" s="219">
        <v>25</v>
      </c>
      <c r="B396" s="220" t="s">
        <v>866</v>
      </c>
      <c r="C396" s="221" t="s">
        <v>867</v>
      </c>
      <c r="D396" s="222" t="s">
        <v>165</v>
      </c>
      <c r="E396" s="223">
        <v>16.711200000000002</v>
      </c>
      <c r="F396" s="223"/>
      <c r="G396" s="224">
        <f>E396*F396</f>
        <v>0</v>
      </c>
      <c r="H396" s="225">
        <v>2.5249999999999999</v>
      </c>
      <c r="I396" s="226">
        <f>E396*H396</f>
        <v>42.195779999999999</v>
      </c>
      <c r="J396" s="225">
        <v>0</v>
      </c>
      <c r="K396" s="226">
        <f>E396*J396</f>
        <v>0</v>
      </c>
      <c r="O396" s="218">
        <v>2</v>
      </c>
      <c r="AA396" s="191">
        <v>1</v>
      </c>
      <c r="AB396" s="191">
        <v>1</v>
      </c>
      <c r="AC396" s="191">
        <v>1</v>
      </c>
      <c r="AZ396" s="191">
        <v>1</v>
      </c>
      <c r="BA396" s="191">
        <f>IF(AZ396=1,G396,0)</f>
        <v>0</v>
      </c>
      <c r="BB396" s="191">
        <f>IF(AZ396=2,G396,0)</f>
        <v>0</v>
      </c>
      <c r="BC396" s="191">
        <f>IF(AZ396=3,G396,0)</f>
        <v>0</v>
      </c>
      <c r="BD396" s="191">
        <f>IF(AZ396=4,G396,0)</f>
        <v>0</v>
      </c>
      <c r="BE396" s="191">
        <f>IF(AZ396=5,G396,0)</f>
        <v>0</v>
      </c>
      <c r="CA396" s="218">
        <v>1</v>
      </c>
      <c r="CB396" s="218">
        <v>1</v>
      </c>
    </row>
    <row r="397" spans="1:80">
      <c r="A397" s="227"/>
      <c r="B397" s="231"/>
      <c r="C397" s="303" t="s">
        <v>625</v>
      </c>
      <c r="D397" s="302"/>
      <c r="E397" s="257">
        <v>0</v>
      </c>
      <c r="F397" s="233"/>
      <c r="G397" s="234"/>
      <c r="H397" s="235"/>
      <c r="I397" s="229"/>
      <c r="J397" s="236"/>
      <c r="K397" s="229"/>
      <c r="M397" s="230" t="s">
        <v>625</v>
      </c>
      <c r="O397" s="218"/>
    </row>
    <row r="398" spans="1:80">
      <c r="A398" s="227"/>
      <c r="B398" s="231"/>
      <c r="C398" s="303" t="s">
        <v>136</v>
      </c>
      <c r="D398" s="302"/>
      <c r="E398" s="257">
        <v>0</v>
      </c>
      <c r="F398" s="233"/>
      <c r="G398" s="234"/>
      <c r="H398" s="235"/>
      <c r="I398" s="229"/>
      <c r="J398" s="236"/>
      <c r="K398" s="229"/>
      <c r="M398" s="230" t="s">
        <v>136</v>
      </c>
      <c r="O398" s="218"/>
    </row>
    <row r="399" spans="1:80">
      <c r="A399" s="227"/>
      <c r="B399" s="231"/>
      <c r="C399" s="303" t="s">
        <v>137</v>
      </c>
      <c r="D399" s="302"/>
      <c r="E399" s="257">
        <v>0</v>
      </c>
      <c r="F399" s="233"/>
      <c r="G399" s="234"/>
      <c r="H399" s="235"/>
      <c r="I399" s="229"/>
      <c r="J399" s="236"/>
      <c r="K399" s="229"/>
      <c r="M399" s="230" t="s">
        <v>137</v>
      </c>
      <c r="O399" s="218"/>
    </row>
    <row r="400" spans="1:80">
      <c r="A400" s="227"/>
      <c r="B400" s="231"/>
      <c r="C400" s="303" t="s">
        <v>731</v>
      </c>
      <c r="D400" s="302"/>
      <c r="E400" s="257">
        <v>3.22</v>
      </c>
      <c r="F400" s="233"/>
      <c r="G400" s="234"/>
      <c r="H400" s="235"/>
      <c r="I400" s="229"/>
      <c r="J400" s="236"/>
      <c r="K400" s="229"/>
      <c r="M400" s="230" t="s">
        <v>731</v>
      </c>
      <c r="O400" s="218"/>
    </row>
    <row r="401" spans="1:15">
      <c r="A401" s="227"/>
      <c r="B401" s="231"/>
      <c r="C401" s="303" t="s">
        <v>868</v>
      </c>
      <c r="D401" s="302"/>
      <c r="E401" s="257">
        <v>0.7</v>
      </c>
      <c r="F401" s="233"/>
      <c r="G401" s="234"/>
      <c r="H401" s="235"/>
      <c r="I401" s="229"/>
      <c r="J401" s="236"/>
      <c r="K401" s="229"/>
      <c r="M401" s="230" t="s">
        <v>868</v>
      </c>
      <c r="O401" s="218"/>
    </row>
    <row r="402" spans="1:15">
      <c r="A402" s="227"/>
      <c r="B402" s="231"/>
      <c r="C402" s="303" t="s">
        <v>733</v>
      </c>
      <c r="D402" s="302"/>
      <c r="E402" s="257">
        <v>8.68</v>
      </c>
      <c r="F402" s="233"/>
      <c r="G402" s="234"/>
      <c r="H402" s="235"/>
      <c r="I402" s="229"/>
      <c r="J402" s="236"/>
      <c r="K402" s="229"/>
      <c r="M402" s="230" t="s">
        <v>733</v>
      </c>
      <c r="O402" s="218"/>
    </row>
    <row r="403" spans="1:15">
      <c r="A403" s="227"/>
      <c r="B403" s="231"/>
      <c r="C403" s="303" t="s">
        <v>735</v>
      </c>
      <c r="D403" s="302"/>
      <c r="E403" s="257">
        <v>5.5</v>
      </c>
      <c r="F403" s="233"/>
      <c r="G403" s="234"/>
      <c r="H403" s="235"/>
      <c r="I403" s="229"/>
      <c r="J403" s="236"/>
      <c r="K403" s="229"/>
      <c r="M403" s="230" t="s">
        <v>735</v>
      </c>
      <c r="O403" s="218"/>
    </row>
    <row r="404" spans="1:15">
      <c r="A404" s="227"/>
      <c r="B404" s="231"/>
      <c r="C404" s="303" t="s">
        <v>737</v>
      </c>
      <c r="D404" s="302"/>
      <c r="E404" s="257">
        <v>1.22</v>
      </c>
      <c r="F404" s="233"/>
      <c r="G404" s="234"/>
      <c r="H404" s="235"/>
      <c r="I404" s="229"/>
      <c r="J404" s="236"/>
      <c r="K404" s="229"/>
      <c r="M404" s="230" t="s">
        <v>737</v>
      </c>
      <c r="O404" s="218"/>
    </row>
    <row r="405" spans="1:15">
      <c r="A405" s="227"/>
      <c r="B405" s="231"/>
      <c r="C405" s="303" t="s">
        <v>739</v>
      </c>
      <c r="D405" s="302"/>
      <c r="E405" s="257">
        <v>7.7</v>
      </c>
      <c r="F405" s="233"/>
      <c r="G405" s="234"/>
      <c r="H405" s="235"/>
      <c r="I405" s="229"/>
      <c r="J405" s="236"/>
      <c r="K405" s="229"/>
      <c r="M405" s="230" t="s">
        <v>739</v>
      </c>
      <c r="O405" s="218"/>
    </row>
    <row r="406" spans="1:15">
      <c r="A406" s="227"/>
      <c r="B406" s="231"/>
      <c r="C406" s="303" t="s">
        <v>742</v>
      </c>
      <c r="D406" s="302"/>
      <c r="E406" s="257">
        <v>1.22</v>
      </c>
      <c r="F406" s="233"/>
      <c r="G406" s="234"/>
      <c r="H406" s="235"/>
      <c r="I406" s="229"/>
      <c r="J406" s="236"/>
      <c r="K406" s="229"/>
      <c r="M406" s="230" t="s">
        <v>742</v>
      </c>
      <c r="O406" s="218"/>
    </row>
    <row r="407" spans="1:15">
      <c r="A407" s="227"/>
      <c r="B407" s="231"/>
      <c r="C407" s="303" t="s">
        <v>744</v>
      </c>
      <c r="D407" s="302"/>
      <c r="E407" s="257">
        <v>14.85</v>
      </c>
      <c r="F407" s="233"/>
      <c r="G407" s="234"/>
      <c r="H407" s="235"/>
      <c r="I407" s="229"/>
      <c r="J407" s="236"/>
      <c r="K407" s="229"/>
      <c r="M407" s="230" t="s">
        <v>744</v>
      </c>
      <c r="O407" s="218"/>
    </row>
    <row r="408" spans="1:15">
      <c r="A408" s="227"/>
      <c r="B408" s="231"/>
      <c r="C408" s="303" t="s">
        <v>746</v>
      </c>
      <c r="D408" s="302"/>
      <c r="E408" s="257">
        <v>15.83</v>
      </c>
      <c r="F408" s="233"/>
      <c r="G408" s="234"/>
      <c r="H408" s="235"/>
      <c r="I408" s="229"/>
      <c r="J408" s="236"/>
      <c r="K408" s="229"/>
      <c r="M408" s="230" t="s">
        <v>746</v>
      </c>
      <c r="O408" s="218"/>
    </row>
    <row r="409" spans="1:15">
      <c r="A409" s="227"/>
      <c r="B409" s="231"/>
      <c r="C409" s="303" t="s">
        <v>663</v>
      </c>
      <c r="D409" s="302"/>
      <c r="E409" s="257">
        <v>6.45</v>
      </c>
      <c r="F409" s="233"/>
      <c r="G409" s="234"/>
      <c r="H409" s="235"/>
      <c r="I409" s="229"/>
      <c r="J409" s="236"/>
      <c r="K409" s="229"/>
      <c r="M409" s="230" t="s">
        <v>663</v>
      </c>
      <c r="O409" s="218"/>
    </row>
    <row r="410" spans="1:15">
      <c r="A410" s="227"/>
      <c r="B410" s="231"/>
      <c r="C410" s="303" t="s">
        <v>749</v>
      </c>
      <c r="D410" s="302"/>
      <c r="E410" s="257">
        <v>4.2</v>
      </c>
      <c r="F410" s="233"/>
      <c r="G410" s="234"/>
      <c r="H410" s="235"/>
      <c r="I410" s="229"/>
      <c r="J410" s="236"/>
      <c r="K410" s="229"/>
      <c r="M410" s="230" t="s">
        <v>749</v>
      </c>
      <c r="O410" s="218"/>
    </row>
    <row r="411" spans="1:15">
      <c r="A411" s="227"/>
      <c r="B411" s="231"/>
      <c r="C411" s="303" t="s">
        <v>664</v>
      </c>
      <c r="D411" s="302"/>
      <c r="E411" s="257">
        <v>5.4</v>
      </c>
      <c r="F411" s="233"/>
      <c r="G411" s="234"/>
      <c r="H411" s="235"/>
      <c r="I411" s="229"/>
      <c r="J411" s="236"/>
      <c r="K411" s="229"/>
      <c r="M411" s="230" t="s">
        <v>664</v>
      </c>
      <c r="O411" s="218"/>
    </row>
    <row r="412" spans="1:15">
      <c r="A412" s="227"/>
      <c r="B412" s="231"/>
      <c r="C412" s="303" t="s">
        <v>752</v>
      </c>
      <c r="D412" s="302"/>
      <c r="E412" s="257">
        <v>16.2</v>
      </c>
      <c r="F412" s="233"/>
      <c r="G412" s="234"/>
      <c r="H412" s="235"/>
      <c r="I412" s="229"/>
      <c r="J412" s="236"/>
      <c r="K412" s="229"/>
      <c r="M412" s="230" t="s">
        <v>752</v>
      </c>
      <c r="O412" s="218"/>
    </row>
    <row r="413" spans="1:15">
      <c r="A413" s="227"/>
      <c r="B413" s="231"/>
      <c r="C413" s="303" t="s">
        <v>754</v>
      </c>
      <c r="D413" s="302"/>
      <c r="E413" s="257">
        <v>3.66</v>
      </c>
      <c r="F413" s="233"/>
      <c r="G413" s="234"/>
      <c r="H413" s="235"/>
      <c r="I413" s="229"/>
      <c r="J413" s="236"/>
      <c r="K413" s="229"/>
      <c r="M413" s="230" t="s">
        <v>754</v>
      </c>
      <c r="O413" s="218"/>
    </row>
    <row r="414" spans="1:15">
      <c r="A414" s="227"/>
      <c r="B414" s="231"/>
      <c r="C414" s="303" t="s">
        <v>756</v>
      </c>
      <c r="D414" s="302"/>
      <c r="E414" s="257">
        <v>6.45</v>
      </c>
      <c r="F414" s="233"/>
      <c r="G414" s="234"/>
      <c r="H414" s="235"/>
      <c r="I414" s="229"/>
      <c r="J414" s="236"/>
      <c r="K414" s="229"/>
      <c r="M414" s="230" t="s">
        <v>756</v>
      </c>
      <c r="O414" s="218"/>
    </row>
    <row r="415" spans="1:15">
      <c r="A415" s="227"/>
      <c r="B415" s="231"/>
      <c r="C415" s="303" t="s">
        <v>758</v>
      </c>
      <c r="D415" s="302"/>
      <c r="E415" s="257">
        <v>6.5</v>
      </c>
      <c r="F415" s="233"/>
      <c r="G415" s="234"/>
      <c r="H415" s="235"/>
      <c r="I415" s="229"/>
      <c r="J415" s="236"/>
      <c r="K415" s="229"/>
      <c r="M415" s="230" t="s">
        <v>758</v>
      </c>
      <c r="O415" s="218"/>
    </row>
    <row r="416" spans="1:15">
      <c r="A416" s="227"/>
      <c r="B416" s="231"/>
      <c r="C416" s="303" t="s">
        <v>760</v>
      </c>
      <c r="D416" s="302"/>
      <c r="E416" s="257">
        <v>2.33</v>
      </c>
      <c r="F416" s="233"/>
      <c r="G416" s="234"/>
      <c r="H416" s="235"/>
      <c r="I416" s="229"/>
      <c r="J416" s="236"/>
      <c r="K416" s="229"/>
      <c r="M416" s="230" t="s">
        <v>760</v>
      </c>
      <c r="O416" s="218"/>
    </row>
    <row r="417" spans="1:80">
      <c r="A417" s="227"/>
      <c r="B417" s="231"/>
      <c r="C417" s="303" t="s">
        <v>762</v>
      </c>
      <c r="D417" s="302"/>
      <c r="E417" s="257">
        <v>11.87</v>
      </c>
      <c r="F417" s="233"/>
      <c r="G417" s="234"/>
      <c r="H417" s="235"/>
      <c r="I417" s="229"/>
      <c r="J417" s="236"/>
      <c r="K417" s="229"/>
      <c r="M417" s="230" t="s">
        <v>762</v>
      </c>
      <c r="O417" s="218"/>
    </row>
    <row r="418" spans="1:80">
      <c r="A418" s="227"/>
      <c r="B418" s="231"/>
      <c r="C418" s="303" t="s">
        <v>620</v>
      </c>
      <c r="D418" s="302"/>
      <c r="E418" s="257">
        <v>0</v>
      </c>
      <c r="F418" s="233"/>
      <c r="G418" s="234"/>
      <c r="H418" s="235"/>
      <c r="I418" s="229"/>
      <c r="J418" s="236"/>
      <c r="K418" s="229"/>
      <c r="M418" s="230" t="s">
        <v>620</v>
      </c>
      <c r="O418" s="218"/>
    </row>
    <row r="419" spans="1:80">
      <c r="A419" s="227"/>
      <c r="B419" s="231"/>
      <c r="C419" s="303" t="s">
        <v>697</v>
      </c>
      <c r="D419" s="302"/>
      <c r="E419" s="257">
        <v>0</v>
      </c>
      <c r="F419" s="233"/>
      <c r="G419" s="234"/>
      <c r="H419" s="235"/>
      <c r="I419" s="229"/>
      <c r="J419" s="236"/>
      <c r="K419" s="229"/>
      <c r="M419" s="230" t="s">
        <v>697</v>
      </c>
      <c r="O419" s="218"/>
    </row>
    <row r="420" spans="1:80">
      <c r="A420" s="227"/>
      <c r="B420" s="231"/>
      <c r="C420" s="303" t="s">
        <v>708</v>
      </c>
      <c r="D420" s="302"/>
      <c r="E420" s="257">
        <v>14.1</v>
      </c>
      <c r="F420" s="233"/>
      <c r="G420" s="234"/>
      <c r="H420" s="235"/>
      <c r="I420" s="229"/>
      <c r="J420" s="236"/>
      <c r="K420" s="229"/>
      <c r="M420" s="230" t="s">
        <v>708</v>
      </c>
      <c r="O420" s="218"/>
    </row>
    <row r="421" spans="1:80">
      <c r="A421" s="227"/>
      <c r="B421" s="231"/>
      <c r="C421" s="303" t="s">
        <v>712</v>
      </c>
      <c r="D421" s="302"/>
      <c r="E421" s="257">
        <v>2.82</v>
      </c>
      <c r="F421" s="233"/>
      <c r="G421" s="234"/>
      <c r="H421" s="235"/>
      <c r="I421" s="229"/>
      <c r="J421" s="236"/>
      <c r="K421" s="229"/>
      <c r="M421" s="230" t="s">
        <v>712</v>
      </c>
      <c r="O421" s="218"/>
    </row>
    <row r="422" spans="1:80">
      <c r="A422" s="227"/>
      <c r="B422" s="231"/>
      <c r="C422" s="303" t="s">
        <v>714</v>
      </c>
      <c r="D422" s="302"/>
      <c r="E422" s="257">
        <v>16.399999999999999</v>
      </c>
      <c r="F422" s="233"/>
      <c r="G422" s="234"/>
      <c r="H422" s="235"/>
      <c r="I422" s="229"/>
      <c r="J422" s="236"/>
      <c r="K422" s="229"/>
      <c r="M422" s="230" t="s">
        <v>714</v>
      </c>
      <c r="O422" s="218"/>
    </row>
    <row r="423" spans="1:80">
      <c r="A423" s="227"/>
      <c r="B423" s="231"/>
      <c r="C423" s="303" t="s">
        <v>716</v>
      </c>
      <c r="D423" s="302"/>
      <c r="E423" s="257">
        <v>38.409999999999997</v>
      </c>
      <c r="F423" s="233"/>
      <c r="G423" s="234"/>
      <c r="H423" s="235"/>
      <c r="I423" s="229"/>
      <c r="J423" s="236"/>
      <c r="K423" s="229"/>
      <c r="M423" s="230" t="s">
        <v>716</v>
      </c>
      <c r="O423" s="218"/>
    </row>
    <row r="424" spans="1:80">
      <c r="A424" s="227"/>
      <c r="B424" s="231"/>
      <c r="C424" s="303" t="s">
        <v>718</v>
      </c>
      <c r="D424" s="302"/>
      <c r="E424" s="257">
        <v>15.18</v>
      </c>
      <c r="F424" s="233"/>
      <c r="G424" s="234"/>
      <c r="H424" s="235"/>
      <c r="I424" s="229"/>
      <c r="J424" s="236"/>
      <c r="K424" s="229"/>
      <c r="M424" s="230" t="s">
        <v>718</v>
      </c>
      <c r="O424" s="218"/>
    </row>
    <row r="425" spans="1:80">
      <c r="A425" s="227"/>
      <c r="B425" s="231"/>
      <c r="C425" s="303" t="s">
        <v>633</v>
      </c>
      <c r="D425" s="302"/>
      <c r="E425" s="257">
        <v>208.89000000000001</v>
      </c>
      <c r="F425" s="233"/>
      <c r="G425" s="234"/>
      <c r="H425" s="235"/>
      <c r="I425" s="229"/>
      <c r="J425" s="236"/>
      <c r="K425" s="229"/>
      <c r="M425" s="230" t="s">
        <v>633</v>
      </c>
      <c r="O425" s="218"/>
    </row>
    <row r="426" spans="1:80">
      <c r="A426" s="227"/>
      <c r="B426" s="231"/>
      <c r="C426" s="301" t="s">
        <v>869</v>
      </c>
      <c r="D426" s="302"/>
      <c r="E426" s="232">
        <v>16.711200000000002</v>
      </c>
      <c r="F426" s="233"/>
      <c r="G426" s="234"/>
      <c r="H426" s="235"/>
      <c r="I426" s="229"/>
      <c r="J426" s="236"/>
      <c r="K426" s="229"/>
      <c r="M426" s="230" t="s">
        <v>869</v>
      </c>
      <c r="O426" s="218"/>
    </row>
    <row r="427" spans="1:80">
      <c r="A427" s="219">
        <v>26</v>
      </c>
      <c r="B427" s="220" t="s">
        <v>870</v>
      </c>
      <c r="C427" s="221" t="s">
        <v>871</v>
      </c>
      <c r="D427" s="222" t="s">
        <v>165</v>
      </c>
      <c r="E427" s="223">
        <v>16.711200000000002</v>
      </c>
      <c r="F427" s="223"/>
      <c r="G427" s="224">
        <f>E427*F427</f>
        <v>0</v>
      </c>
      <c r="H427" s="225">
        <v>0</v>
      </c>
      <c r="I427" s="226">
        <f>E427*H427</f>
        <v>0</v>
      </c>
      <c r="J427" s="225">
        <v>0</v>
      </c>
      <c r="K427" s="226">
        <f>E427*J427</f>
        <v>0</v>
      </c>
      <c r="O427" s="218">
        <v>2</v>
      </c>
      <c r="AA427" s="191">
        <v>1</v>
      </c>
      <c r="AB427" s="191">
        <v>1</v>
      </c>
      <c r="AC427" s="191">
        <v>1</v>
      </c>
      <c r="AZ427" s="191">
        <v>1</v>
      </c>
      <c r="BA427" s="191">
        <f>IF(AZ427=1,G427,0)</f>
        <v>0</v>
      </c>
      <c r="BB427" s="191">
        <f>IF(AZ427=2,G427,0)</f>
        <v>0</v>
      </c>
      <c r="BC427" s="191">
        <f>IF(AZ427=3,G427,0)</f>
        <v>0</v>
      </c>
      <c r="BD427" s="191">
        <f>IF(AZ427=4,G427,0)</f>
        <v>0</v>
      </c>
      <c r="BE427" s="191">
        <f>IF(AZ427=5,G427,0)</f>
        <v>0</v>
      </c>
      <c r="CA427" s="218">
        <v>1</v>
      </c>
      <c r="CB427" s="218">
        <v>1</v>
      </c>
    </row>
    <row r="428" spans="1:80">
      <c r="A428" s="227"/>
      <c r="B428" s="231"/>
      <c r="C428" s="303" t="s">
        <v>625</v>
      </c>
      <c r="D428" s="302"/>
      <c r="E428" s="257">
        <v>0</v>
      </c>
      <c r="F428" s="233"/>
      <c r="G428" s="234"/>
      <c r="H428" s="235"/>
      <c r="I428" s="229"/>
      <c r="J428" s="236"/>
      <c r="K428" s="229"/>
      <c r="M428" s="230" t="s">
        <v>625</v>
      </c>
      <c r="O428" s="218"/>
    </row>
    <row r="429" spans="1:80">
      <c r="A429" s="227"/>
      <c r="B429" s="231"/>
      <c r="C429" s="303" t="s">
        <v>136</v>
      </c>
      <c r="D429" s="302"/>
      <c r="E429" s="257">
        <v>0</v>
      </c>
      <c r="F429" s="233"/>
      <c r="G429" s="234"/>
      <c r="H429" s="235"/>
      <c r="I429" s="229"/>
      <c r="J429" s="236"/>
      <c r="K429" s="229"/>
      <c r="M429" s="230" t="s">
        <v>136</v>
      </c>
      <c r="O429" s="218"/>
    </row>
    <row r="430" spans="1:80">
      <c r="A430" s="227"/>
      <c r="B430" s="231"/>
      <c r="C430" s="303" t="s">
        <v>137</v>
      </c>
      <c r="D430" s="302"/>
      <c r="E430" s="257">
        <v>0</v>
      </c>
      <c r="F430" s="233"/>
      <c r="G430" s="234"/>
      <c r="H430" s="235"/>
      <c r="I430" s="229"/>
      <c r="J430" s="236"/>
      <c r="K430" s="229"/>
      <c r="M430" s="230" t="s">
        <v>137</v>
      </c>
      <c r="O430" s="218"/>
    </row>
    <row r="431" spans="1:80">
      <c r="A431" s="227"/>
      <c r="B431" s="231"/>
      <c r="C431" s="303" t="s">
        <v>731</v>
      </c>
      <c r="D431" s="302"/>
      <c r="E431" s="257">
        <v>3.22</v>
      </c>
      <c r="F431" s="233"/>
      <c r="G431" s="234"/>
      <c r="H431" s="235"/>
      <c r="I431" s="229"/>
      <c r="J431" s="236"/>
      <c r="K431" s="229"/>
      <c r="M431" s="230" t="s">
        <v>731</v>
      </c>
      <c r="O431" s="218"/>
    </row>
    <row r="432" spans="1:80">
      <c r="A432" s="227"/>
      <c r="B432" s="231"/>
      <c r="C432" s="303" t="s">
        <v>868</v>
      </c>
      <c r="D432" s="302"/>
      <c r="E432" s="257">
        <v>0.7</v>
      </c>
      <c r="F432" s="233"/>
      <c r="G432" s="234"/>
      <c r="H432" s="235"/>
      <c r="I432" s="229"/>
      <c r="J432" s="236"/>
      <c r="K432" s="229"/>
      <c r="M432" s="230" t="s">
        <v>868</v>
      </c>
      <c r="O432" s="218"/>
    </row>
    <row r="433" spans="1:15">
      <c r="A433" s="227"/>
      <c r="B433" s="231"/>
      <c r="C433" s="303" t="s">
        <v>733</v>
      </c>
      <c r="D433" s="302"/>
      <c r="E433" s="257">
        <v>8.68</v>
      </c>
      <c r="F433" s="233"/>
      <c r="G433" s="234"/>
      <c r="H433" s="235"/>
      <c r="I433" s="229"/>
      <c r="J433" s="236"/>
      <c r="K433" s="229"/>
      <c r="M433" s="230" t="s">
        <v>733</v>
      </c>
      <c r="O433" s="218"/>
    </row>
    <row r="434" spans="1:15">
      <c r="A434" s="227"/>
      <c r="B434" s="231"/>
      <c r="C434" s="303" t="s">
        <v>735</v>
      </c>
      <c r="D434" s="302"/>
      <c r="E434" s="257">
        <v>5.5</v>
      </c>
      <c r="F434" s="233"/>
      <c r="G434" s="234"/>
      <c r="H434" s="235"/>
      <c r="I434" s="229"/>
      <c r="J434" s="236"/>
      <c r="K434" s="229"/>
      <c r="M434" s="230" t="s">
        <v>735</v>
      </c>
      <c r="O434" s="218"/>
    </row>
    <row r="435" spans="1:15">
      <c r="A435" s="227"/>
      <c r="B435" s="231"/>
      <c r="C435" s="303" t="s">
        <v>737</v>
      </c>
      <c r="D435" s="302"/>
      <c r="E435" s="257">
        <v>1.22</v>
      </c>
      <c r="F435" s="233"/>
      <c r="G435" s="234"/>
      <c r="H435" s="235"/>
      <c r="I435" s="229"/>
      <c r="J435" s="236"/>
      <c r="K435" s="229"/>
      <c r="M435" s="230" t="s">
        <v>737</v>
      </c>
      <c r="O435" s="218"/>
    </row>
    <row r="436" spans="1:15">
      <c r="A436" s="227"/>
      <c r="B436" s="231"/>
      <c r="C436" s="303" t="s">
        <v>739</v>
      </c>
      <c r="D436" s="302"/>
      <c r="E436" s="257">
        <v>7.7</v>
      </c>
      <c r="F436" s="233"/>
      <c r="G436" s="234"/>
      <c r="H436" s="235"/>
      <c r="I436" s="229"/>
      <c r="J436" s="236"/>
      <c r="K436" s="229"/>
      <c r="M436" s="230" t="s">
        <v>739</v>
      </c>
      <c r="O436" s="218"/>
    </row>
    <row r="437" spans="1:15">
      <c r="A437" s="227"/>
      <c r="B437" s="231"/>
      <c r="C437" s="303" t="s">
        <v>742</v>
      </c>
      <c r="D437" s="302"/>
      <c r="E437" s="257">
        <v>1.22</v>
      </c>
      <c r="F437" s="233"/>
      <c r="G437" s="234"/>
      <c r="H437" s="235"/>
      <c r="I437" s="229"/>
      <c r="J437" s="236"/>
      <c r="K437" s="229"/>
      <c r="M437" s="230" t="s">
        <v>742</v>
      </c>
      <c r="O437" s="218"/>
    </row>
    <row r="438" spans="1:15">
      <c r="A438" s="227"/>
      <c r="B438" s="231"/>
      <c r="C438" s="303" t="s">
        <v>744</v>
      </c>
      <c r="D438" s="302"/>
      <c r="E438" s="257">
        <v>14.85</v>
      </c>
      <c r="F438" s="233"/>
      <c r="G438" s="234"/>
      <c r="H438" s="235"/>
      <c r="I438" s="229"/>
      <c r="J438" s="236"/>
      <c r="K438" s="229"/>
      <c r="M438" s="230" t="s">
        <v>744</v>
      </c>
      <c r="O438" s="218"/>
    </row>
    <row r="439" spans="1:15">
      <c r="A439" s="227"/>
      <c r="B439" s="231"/>
      <c r="C439" s="303" t="s">
        <v>746</v>
      </c>
      <c r="D439" s="302"/>
      <c r="E439" s="257">
        <v>15.83</v>
      </c>
      <c r="F439" s="233"/>
      <c r="G439" s="234"/>
      <c r="H439" s="235"/>
      <c r="I439" s="229"/>
      <c r="J439" s="236"/>
      <c r="K439" s="229"/>
      <c r="M439" s="230" t="s">
        <v>746</v>
      </c>
      <c r="O439" s="218"/>
    </row>
    <row r="440" spans="1:15">
      <c r="A440" s="227"/>
      <c r="B440" s="231"/>
      <c r="C440" s="303" t="s">
        <v>663</v>
      </c>
      <c r="D440" s="302"/>
      <c r="E440" s="257">
        <v>6.45</v>
      </c>
      <c r="F440" s="233"/>
      <c r="G440" s="234"/>
      <c r="H440" s="235"/>
      <c r="I440" s="229"/>
      <c r="J440" s="236"/>
      <c r="K440" s="229"/>
      <c r="M440" s="230" t="s">
        <v>663</v>
      </c>
      <c r="O440" s="218"/>
    </row>
    <row r="441" spans="1:15">
      <c r="A441" s="227"/>
      <c r="B441" s="231"/>
      <c r="C441" s="303" t="s">
        <v>749</v>
      </c>
      <c r="D441" s="302"/>
      <c r="E441" s="257">
        <v>4.2</v>
      </c>
      <c r="F441" s="233"/>
      <c r="G441" s="234"/>
      <c r="H441" s="235"/>
      <c r="I441" s="229"/>
      <c r="J441" s="236"/>
      <c r="K441" s="229"/>
      <c r="M441" s="230" t="s">
        <v>749</v>
      </c>
      <c r="O441" s="218"/>
    </row>
    <row r="442" spans="1:15">
      <c r="A442" s="227"/>
      <c r="B442" s="231"/>
      <c r="C442" s="303" t="s">
        <v>664</v>
      </c>
      <c r="D442" s="302"/>
      <c r="E442" s="257">
        <v>5.4</v>
      </c>
      <c r="F442" s="233"/>
      <c r="G442" s="234"/>
      <c r="H442" s="235"/>
      <c r="I442" s="229"/>
      <c r="J442" s="236"/>
      <c r="K442" s="229"/>
      <c r="M442" s="230" t="s">
        <v>664</v>
      </c>
      <c r="O442" s="218"/>
    </row>
    <row r="443" spans="1:15">
      <c r="A443" s="227"/>
      <c r="B443" s="231"/>
      <c r="C443" s="303" t="s">
        <v>752</v>
      </c>
      <c r="D443" s="302"/>
      <c r="E443" s="257">
        <v>16.2</v>
      </c>
      <c r="F443" s="233"/>
      <c r="G443" s="234"/>
      <c r="H443" s="235"/>
      <c r="I443" s="229"/>
      <c r="J443" s="236"/>
      <c r="K443" s="229"/>
      <c r="M443" s="230" t="s">
        <v>752</v>
      </c>
      <c r="O443" s="218"/>
    </row>
    <row r="444" spans="1:15">
      <c r="A444" s="227"/>
      <c r="B444" s="231"/>
      <c r="C444" s="303" t="s">
        <v>754</v>
      </c>
      <c r="D444" s="302"/>
      <c r="E444" s="257">
        <v>3.66</v>
      </c>
      <c r="F444" s="233"/>
      <c r="G444" s="234"/>
      <c r="H444" s="235"/>
      <c r="I444" s="229"/>
      <c r="J444" s="236"/>
      <c r="K444" s="229"/>
      <c r="M444" s="230" t="s">
        <v>754</v>
      </c>
      <c r="O444" s="218"/>
    </row>
    <row r="445" spans="1:15">
      <c r="A445" s="227"/>
      <c r="B445" s="231"/>
      <c r="C445" s="303" t="s">
        <v>756</v>
      </c>
      <c r="D445" s="302"/>
      <c r="E445" s="257">
        <v>6.45</v>
      </c>
      <c r="F445" s="233"/>
      <c r="G445" s="234"/>
      <c r="H445" s="235"/>
      <c r="I445" s="229"/>
      <c r="J445" s="236"/>
      <c r="K445" s="229"/>
      <c r="M445" s="230" t="s">
        <v>756</v>
      </c>
      <c r="O445" s="218"/>
    </row>
    <row r="446" spans="1:15">
      <c r="A446" s="227"/>
      <c r="B446" s="231"/>
      <c r="C446" s="303" t="s">
        <v>758</v>
      </c>
      <c r="D446" s="302"/>
      <c r="E446" s="257">
        <v>6.5</v>
      </c>
      <c r="F446" s="233"/>
      <c r="G446" s="234"/>
      <c r="H446" s="235"/>
      <c r="I446" s="229"/>
      <c r="J446" s="236"/>
      <c r="K446" s="229"/>
      <c r="M446" s="230" t="s">
        <v>758</v>
      </c>
      <c r="O446" s="218"/>
    </row>
    <row r="447" spans="1:15">
      <c r="A447" s="227"/>
      <c r="B447" s="231"/>
      <c r="C447" s="303" t="s">
        <v>760</v>
      </c>
      <c r="D447" s="302"/>
      <c r="E447" s="257">
        <v>2.33</v>
      </c>
      <c r="F447" s="233"/>
      <c r="G447" s="234"/>
      <c r="H447" s="235"/>
      <c r="I447" s="229"/>
      <c r="J447" s="236"/>
      <c r="K447" s="229"/>
      <c r="M447" s="230" t="s">
        <v>760</v>
      </c>
      <c r="O447" s="218"/>
    </row>
    <row r="448" spans="1:15">
      <c r="A448" s="227"/>
      <c r="B448" s="231"/>
      <c r="C448" s="303" t="s">
        <v>762</v>
      </c>
      <c r="D448" s="302"/>
      <c r="E448" s="257">
        <v>11.87</v>
      </c>
      <c r="F448" s="233"/>
      <c r="G448" s="234"/>
      <c r="H448" s="235"/>
      <c r="I448" s="229"/>
      <c r="J448" s="236"/>
      <c r="K448" s="229"/>
      <c r="M448" s="230" t="s">
        <v>762</v>
      </c>
      <c r="O448" s="218"/>
    </row>
    <row r="449" spans="1:80">
      <c r="A449" s="227"/>
      <c r="B449" s="231"/>
      <c r="C449" s="303" t="s">
        <v>620</v>
      </c>
      <c r="D449" s="302"/>
      <c r="E449" s="257">
        <v>0</v>
      </c>
      <c r="F449" s="233"/>
      <c r="G449" s="234"/>
      <c r="H449" s="235"/>
      <c r="I449" s="229"/>
      <c r="J449" s="236"/>
      <c r="K449" s="229"/>
      <c r="M449" s="230" t="s">
        <v>620</v>
      </c>
      <c r="O449" s="218"/>
    </row>
    <row r="450" spans="1:80">
      <c r="A450" s="227"/>
      <c r="B450" s="231"/>
      <c r="C450" s="303" t="s">
        <v>697</v>
      </c>
      <c r="D450" s="302"/>
      <c r="E450" s="257">
        <v>0</v>
      </c>
      <c r="F450" s="233"/>
      <c r="G450" s="234"/>
      <c r="H450" s="235"/>
      <c r="I450" s="229"/>
      <c r="J450" s="236"/>
      <c r="K450" s="229"/>
      <c r="M450" s="230" t="s">
        <v>697</v>
      </c>
      <c r="O450" s="218"/>
    </row>
    <row r="451" spans="1:80">
      <c r="A451" s="227"/>
      <c r="B451" s="231"/>
      <c r="C451" s="303" t="s">
        <v>708</v>
      </c>
      <c r="D451" s="302"/>
      <c r="E451" s="257">
        <v>14.1</v>
      </c>
      <c r="F451" s="233"/>
      <c r="G451" s="234"/>
      <c r="H451" s="235"/>
      <c r="I451" s="229"/>
      <c r="J451" s="236"/>
      <c r="K451" s="229"/>
      <c r="M451" s="230" t="s">
        <v>708</v>
      </c>
      <c r="O451" s="218"/>
    </row>
    <row r="452" spans="1:80">
      <c r="A452" s="227"/>
      <c r="B452" s="231"/>
      <c r="C452" s="303" t="s">
        <v>712</v>
      </c>
      <c r="D452" s="302"/>
      <c r="E452" s="257">
        <v>2.82</v>
      </c>
      <c r="F452" s="233"/>
      <c r="G452" s="234"/>
      <c r="H452" s="235"/>
      <c r="I452" s="229"/>
      <c r="J452" s="236"/>
      <c r="K452" s="229"/>
      <c r="M452" s="230" t="s">
        <v>712</v>
      </c>
      <c r="O452" s="218"/>
    </row>
    <row r="453" spans="1:80">
      <c r="A453" s="227"/>
      <c r="B453" s="231"/>
      <c r="C453" s="303" t="s">
        <v>714</v>
      </c>
      <c r="D453" s="302"/>
      <c r="E453" s="257">
        <v>16.399999999999999</v>
      </c>
      <c r="F453" s="233"/>
      <c r="G453" s="234"/>
      <c r="H453" s="235"/>
      <c r="I453" s="229"/>
      <c r="J453" s="236"/>
      <c r="K453" s="229"/>
      <c r="M453" s="230" t="s">
        <v>714</v>
      </c>
      <c r="O453" s="218"/>
    </row>
    <row r="454" spans="1:80">
      <c r="A454" s="227"/>
      <c r="B454" s="231"/>
      <c r="C454" s="303" t="s">
        <v>716</v>
      </c>
      <c r="D454" s="302"/>
      <c r="E454" s="257">
        <v>38.409999999999997</v>
      </c>
      <c r="F454" s="233"/>
      <c r="G454" s="234"/>
      <c r="H454" s="235"/>
      <c r="I454" s="229"/>
      <c r="J454" s="236"/>
      <c r="K454" s="229"/>
      <c r="M454" s="230" t="s">
        <v>716</v>
      </c>
      <c r="O454" s="218"/>
    </row>
    <row r="455" spans="1:80">
      <c r="A455" s="227"/>
      <c r="B455" s="231"/>
      <c r="C455" s="303" t="s">
        <v>718</v>
      </c>
      <c r="D455" s="302"/>
      <c r="E455" s="257">
        <v>15.18</v>
      </c>
      <c r="F455" s="233"/>
      <c r="G455" s="234"/>
      <c r="H455" s="235"/>
      <c r="I455" s="229"/>
      <c r="J455" s="236"/>
      <c r="K455" s="229"/>
      <c r="M455" s="230" t="s">
        <v>718</v>
      </c>
      <c r="O455" s="218"/>
    </row>
    <row r="456" spans="1:80">
      <c r="A456" s="227"/>
      <c r="B456" s="231"/>
      <c r="C456" s="303" t="s">
        <v>633</v>
      </c>
      <c r="D456" s="302"/>
      <c r="E456" s="257">
        <v>208.89000000000001</v>
      </c>
      <c r="F456" s="233"/>
      <c r="G456" s="234"/>
      <c r="H456" s="235"/>
      <c r="I456" s="229"/>
      <c r="J456" s="236"/>
      <c r="K456" s="229"/>
      <c r="M456" s="230" t="s">
        <v>633</v>
      </c>
      <c r="O456" s="218"/>
    </row>
    <row r="457" spans="1:80">
      <c r="A457" s="227"/>
      <c r="B457" s="231"/>
      <c r="C457" s="301" t="s">
        <v>869</v>
      </c>
      <c r="D457" s="302"/>
      <c r="E457" s="232">
        <v>16.711200000000002</v>
      </c>
      <c r="F457" s="233"/>
      <c r="G457" s="234"/>
      <c r="H457" s="235"/>
      <c r="I457" s="229"/>
      <c r="J457" s="236"/>
      <c r="K457" s="229"/>
      <c r="M457" s="230" t="s">
        <v>869</v>
      </c>
      <c r="O457" s="218"/>
    </row>
    <row r="458" spans="1:80" ht="22.5">
      <c r="A458" s="219">
        <v>27</v>
      </c>
      <c r="B458" s="220" t="s">
        <v>872</v>
      </c>
      <c r="C458" s="221" t="s">
        <v>873</v>
      </c>
      <c r="D458" s="222" t="s">
        <v>597</v>
      </c>
      <c r="E458" s="223">
        <v>1.7012</v>
      </c>
      <c r="F458" s="223"/>
      <c r="G458" s="224">
        <f>E458*F458</f>
        <v>0</v>
      </c>
      <c r="H458" s="225">
        <v>1.0662499999999999</v>
      </c>
      <c r="I458" s="226">
        <f>E458*H458</f>
        <v>1.8139044999999998</v>
      </c>
      <c r="J458" s="225">
        <v>0</v>
      </c>
      <c r="K458" s="226">
        <f>E458*J458</f>
        <v>0</v>
      </c>
      <c r="O458" s="218">
        <v>2</v>
      </c>
      <c r="AA458" s="191">
        <v>1</v>
      </c>
      <c r="AB458" s="191">
        <v>1</v>
      </c>
      <c r="AC458" s="191">
        <v>1</v>
      </c>
      <c r="AZ458" s="191">
        <v>1</v>
      </c>
      <c r="BA458" s="191">
        <f>IF(AZ458=1,G458,0)</f>
        <v>0</v>
      </c>
      <c r="BB458" s="191">
        <f>IF(AZ458=2,G458,0)</f>
        <v>0</v>
      </c>
      <c r="BC458" s="191">
        <f>IF(AZ458=3,G458,0)</f>
        <v>0</v>
      </c>
      <c r="BD458" s="191">
        <f>IF(AZ458=4,G458,0)</f>
        <v>0</v>
      </c>
      <c r="BE458" s="191">
        <f>IF(AZ458=5,G458,0)</f>
        <v>0</v>
      </c>
      <c r="CA458" s="218">
        <v>1</v>
      </c>
      <c r="CB458" s="218">
        <v>1</v>
      </c>
    </row>
    <row r="459" spans="1:80">
      <c r="A459" s="227"/>
      <c r="B459" s="231"/>
      <c r="C459" s="303" t="s">
        <v>625</v>
      </c>
      <c r="D459" s="302"/>
      <c r="E459" s="257">
        <v>0</v>
      </c>
      <c r="F459" s="233"/>
      <c r="G459" s="234"/>
      <c r="H459" s="235"/>
      <c r="I459" s="229"/>
      <c r="J459" s="236"/>
      <c r="K459" s="229"/>
      <c r="M459" s="230" t="s">
        <v>625</v>
      </c>
      <c r="O459" s="218"/>
    </row>
    <row r="460" spans="1:80">
      <c r="A460" s="227"/>
      <c r="B460" s="231"/>
      <c r="C460" s="303" t="s">
        <v>565</v>
      </c>
      <c r="D460" s="302"/>
      <c r="E460" s="257">
        <v>0</v>
      </c>
      <c r="F460" s="233"/>
      <c r="G460" s="234"/>
      <c r="H460" s="235"/>
      <c r="I460" s="229"/>
      <c r="J460" s="236"/>
      <c r="K460" s="229"/>
      <c r="M460" s="230" t="s">
        <v>565</v>
      </c>
      <c r="O460" s="218"/>
    </row>
    <row r="461" spans="1:80">
      <c r="A461" s="227"/>
      <c r="B461" s="231"/>
      <c r="C461" s="303" t="s">
        <v>566</v>
      </c>
      <c r="D461" s="302"/>
      <c r="E461" s="257">
        <v>0</v>
      </c>
      <c r="F461" s="233"/>
      <c r="G461" s="234"/>
      <c r="H461" s="235"/>
      <c r="I461" s="229"/>
      <c r="J461" s="236"/>
      <c r="K461" s="229"/>
      <c r="M461" s="230" t="s">
        <v>566</v>
      </c>
      <c r="O461" s="218"/>
    </row>
    <row r="462" spans="1:80">
      <c r="A462" s="227"/>
      <c r="B462" s="231"/>
      <c r="C462" s="303" t="s">
        <v>581</v>
      </c>
      <c r="D462" s="302"/>
      <c r="E462" s="257">
        <v>8.8149999999999995</v>
      </c>
      <c r="F462" s="233"/>
      <c r="G462" s="234"/>
      <c r="H462" s="235"/>
      <c r="I462" s="229"/>
      <c r="J462" s="236"/>
      <c r="K462" s="229"/>
      <c r="M462" s="230" t="s">
        <v>581</v>
      </c>
      <c r="O462" s="218"/>
    </row>
    <row r="463" spans="1:80">
      <c r="A463" s="227"/>
      <c r="B463" s="231"/>
      <c r="C463" s="303" t="s">
        <v>582</v>
      </c>
      <c r="D463" s="302"/>
      <c r="E463" s="257">
        <v>1.56</v>
      </c>
      <c r="F463" s="233"/>
      <c r="G463" s="234"/>
      <c r="H463" s="235"/>
      <c r="I463" s="229"/>
      <c r="J463" s="236"/>
      <c r="K463" s="229"/>
      <c r="M463" s="230" t="s">
        <v>582</v>
      </c>
      <c r="O463" s="218"/>
    </row>
    <row r="464" spans="1:80">
      <c r="A464" s="227"/>
      <c r="B464" s="231"/>
      <c r="C464" s="303" t="s">
        <v>583</v>
      </c>
      <c r="D464" s="302"/>
      <c r="E464" s="257">
        <v>0.61199999999999999</v>
      </c>
      <c r="F464" s="233"/>
      <c r="G464" s="234"/>
      <c r="H464" s="235"/>
      <c r="I464" s="229"/>
      <c r="J464" s="236"/>
      <c r="K464" s="229"/>
      <c r="M464" s="230" t="s">
        <v>583</v>
      </c>
      <c r="O464" s="218"/>
    </row>
    <row r="465" spans="1:15">
      <c r="A465" s="227"/>
      <c r="B465" s="231"/>
      <c r="C465" s="303" t="s">
        <v>874</v>
      </c>
      <c r="D465" s="302"/>
      <c r="E465" s="257">
        <v>-0.94169999999999998</v>
      </c>
      <c r="F465" s="233"/>
      <c r="G465" s="234"/>
      <c r="H465" s="235"/>
      <c r="I465" s="229"/>
      <c r="J465" s="236"/>
      <c r="K465" s="229"/>
      <c r="M465" s="230" t="s">
        <v>874</v>
      </c>
      <c r="O465" s="218"/>
    </row>
    <row r="466" spans="1:15">
      <c r="A466" s="227"/>
      <c r="B466" s="231"/>
      <c r="C466" s="303" t="s">
        <v>584</v>
      </c>
      <c r="D466" s="302"/>
      <c r="E466" s="257">
        <v>18.3675</v>
      </c>
      <c r="F466" s="233"/>
      <c r="G466" s="234"/>
      <c r="H466" s="235"/>
      <c r="I466" s="229"/>
      <c r="J466" s="236"/>
      <c r="K466" s="229"/>
      <c r="M466" s="230" t="s">
        <v>584</v>
      </c>
      <c r="O466" s="218"/>
    </row>
    <row r="467" spans="1:15">
      <c r="A467" s="227"/>
      <c r="B467" s="231"/>
      <c r="C467" s="303" t="s">
        <v>586</v>
      </c>
      <c r="D467" s="302"/>
      <c r="E467" s="257">
        <v>24.66</v>
      </c>
      <c r="F467" s="233"/>
      <c r="G467" s="234"/>
      <c r="H467" s="235"/>
      <c r="I467" s="229"/>
      <c r="J467" s="236"/>
      <c r="K467" s="229"/>
      <c r="M467" s="230" t="s">
        <v>586</v>
      </c>
      <c r="O467" s="218"/>
    </row>
    <row r="468" spans="1:15">
      <c r="A468" s="227"/>
      <c r="B468" s="231"/>
      <c r="C468" s="303" t="s">
        <v>587</v>
      </c>
      <c r="D468" s="302"/>
      <c r="E468" s="257">
        <v>0.64800000000000002</v>
      </c>
      <c r="F468" s="233"/>
      <c r="G468" s="234"/>
      <c r="H468" s="235"/>
      <c r="I468" s="229"/>
      <c r="J468" s="236"/>
      <c r="K468" s="229"/>
      <c r="M468" s="230" t="s">
        <v>587</v>
      </c>
      <c r="O468" s="218"/>
    </row>
    <row r="469" spans="1:15">
      <c r="A469" s="227"/>
      <c r="B469" s="231"/>
      <c r="C469" s="303" t="s">
        <v>588</v>
      </c>
      <c r="D469" s="302"/>
      <c r="E469" s="257">
        <v>0.36799999999999999</v>
      </c>
      <c r="F469" s="233"/>
      <c r="G469" s="234"/>
      <c r="H469" s="235"/>
      <c r="I469" s="229"/>
      <c r="J469" s="236"/>
      <c r="K469" s="229"/>
      <c r="M469" s="230" t="s">
        <v>588</v>
      </c>
      <c r="O469" s="218"/>
    </row>
    <row r="470" spans="1:15">
      <c r="A470" s="227"/>
      <c r="B470" s="231"/>
      <c r="C470" s="303" t="s">
        <v>589</v>
      </c>
      <c r="D470" s="302"/>
      <c r="E470" s="257">
        <v>20.55</v>
      </c>
      <c r="F470" s="233"/>
      <c r="G470" s="234"/>
      <c r="H470" s="235"/>
      <c r="I470" s="229"/>
      <c r="J470" s="236"/>
      <c r="K470" s="229"/>
      <c r="M470" s="230" t="s">
        <v>589</v>
      </c>
      <c r="O470" s="218"/>
    </row>
    <row r="471" spans="1:15">
      <c r="A471" s="227"/>
      <c r="B471" s="231"/>
      <c r="C471" s="303" t="s">
        <v>136</v>
      </c>
      <c r="D471" s="302"/>
      <c r="E471" s="257">
        <v>0</v>
      </c>
      <c r="F471" s="233"/>
      <c r="G471" s="234"/>
      <c r="H471" s="235"/>
      <c r="I471" s="229"/>
      <c r="J471" s="236"/>
      <c r="K471" s="229"/>
      <c r="M471" s="230" t="s">
        <v>136</v>
      </c>
      <c r="O471" s="218"/>
    </row>
    <row r="472" spans="1:15">
      <c r="A472" s="227"/>
      <c r="B472" s="231"/>
      <c r="C472" s="303" t="s">
        <v>137</v>
      </c>
      <c r="D472" s="302"/>
      <c r="E472" s="257">
        <v>0</v>
      </c>
      <c r="F472" s="233"/>
      <c r="G472" s="234"/>
      <c r="H472" s="235"/>
      <c r="I472" s="229"/>
      <c r="J472" s="236"/>
      <c r="K472" s="229"/>
      <c r="M472" s="230" t="s">
        <v>137</v>
      </c>
      <c r="O472" s="218"/>
    </row>
    <row r="473" spans="1:15">
      <c r="A473" s="227"/>
      <c r="B473" s="231"/>
      <c r="C473" s="303" t="s">
        <v>731</v>
      </c>
      <c r="D473" s="302"/>
      <c r="E473" s="257">
        <v>3.22</v>
      </c>
      <c r="F473" s="233"/>
      <c r="G473" s="234"/>
      <c r="H473" s="235"/>
      <c r="I473" s="229"/>
      <c r="J473" s="236"/>
      <c r="K473" s="229"/>
      <c r="M473" s="230" t="s">
        <v>731</v>
      </c>
      <c r="O473" s="218"/>
    </row>
    <row r="474" spans="1:15">
      <c r="A474" s="227"/>
      <c r="B474" s="231"/>
      <c r="C474" s="303" t="s">
        <v>868</v>
      </c>
      <c r="D474" s="302"/>
      <c r="E474" s="257">
        <v>0.7</v>
      </c>
      <c r="F474" s="233"/>
      <c r="G474" s="234"/>
      <c r="H474" s="235"/>
      <c r="I474" s="229"/>
      <c r="J474" s="236"/>
      <c r="K474" s="229"/>
      <c r="M474" s="230" t="s">
        <v>868</v>
      </c>
      <c r="O474" s="218"/>
    </row>
    <row r="475" spans="1:15">
      <c r="A475" s="227"/>
      <c r="B475" s="231"/>
      <c r="C475" s="303" t="s">
        <v>733</v>
      </c>
      <c r="D475" s="302"/>
      <c r="E475" s="257">
        <v>8.68</v>
      </c>
      <c r="F475" s="233"/>
      <c r="G475" s="234"/>
      <c r="H475" s="235"/>
      <c r="I475" s="229"/>
      <c r="J475" s="236"/>
      <c r="K475" s="229"/>
      <c r="M475" s="230" t="s">
        <v>733</v>
      </c>
      <c r="O475" s="218"/>
    </row>
    <row r="476" spans="1:15">
      <c r="A476" s="227"/>
      <c r="B476" s="231"/>
      <c r="C476" s="303" t="s">
        <v>735</v>
      </c>
      <c r="D476" s="302"/>
      <c r="E476" s="257">
        <v>5.5</v>
      </c>
      <c r="F476" s="233"/>
      <c r="G476" s="234"/>
      <c r="H476" s="235"/>
      <c r="I476" s="229"/>
      <c r="J476" s="236"/>
      <c r="K476" s="229"/>
      <c r="M476" s="230" t="s">
        <v>735</v>
      </c>
      <c r="O476" s="218"/>
    </row>
    <row r="477" spans="1:15">
      <c r="A477" s="227"/>
      <c r="B477" s="231"/>
      <c r="C477" s="303" t="s">
        <v>737</v>
      </c>
      <c r="D477" s="302"/>
      <c r="E477" s="257">
        <v>1.22</v>
      </c>
      <c r="F477" s="233"/>
      <c r="G477" s="234"/>
      <c r="H477" s="235"/>
      <c r="I477" s="229"/>
      <c r="J477" s="236"/>
      <c r="K477" s="229"/>
      <c r="M477" s="230" t="s">
        <v>737</v>
      </c>
      <c r="O477" s="218"/>
    </row>
    <row r="478" spans="1:15">
      <c r="A478" s="227"/>
      <c r="B478" s="231"/>
      <c r="C478" s="303" t="s">
        <v>739</v>
      </c>
      <c r="D478" s="302"/>
      <c r="E478" s="257">
        <v>7.7</v>
      </c>
      <c r="F478" s="233"/>
      <c r="G478" s="234"/>
      <c r="H478" s="235"/>
      <c r="I478" s="229"/>
      <c r="J478" s="236"/>
      <c r="K478" s="229"/>
      <c r="M478" s="230" t="s">
        <v>739</v>
      </c>
      <c r="O478" s="218"/>
    </row>
    <row r="479" spans="1:15">
      <c r="A479" s="227"/>
      <c r="B479" s="231"/>
      <c r="C479" s="303" t="s">
        <v>742</v>
      </c>
      <c r="D479" s="302"/>
      <c r="E479" s="257">
        <v>1.22</v>
      </c>
      <c r="F479" s="233"/>
      <c r="G479" s="234"/>
      <c r="H479" s="235"/>
      <c r="I479" s="229"/>
      <c r="J479" s="236"/>
      <c r="K479" s="229"/>
      <c r="M479" s="230" t="s">
        <v>742</v>
      </c>
      <c r="O479" s="218"/>
    </row>
    <row r="480" spans="1:15">
      <c r="A480" s="227"/>
      <c r="B480" s="231"/>
      <c r="C480" s="303" t="s">
        <v>744</v>
      </c>
      <c r="D480" s="302"/>
      <c r="E480" s="257">
        <v>14.85</v>
      </c>
      <c r="F480" s="233"/>
      <c r="G480" s="234"/>
      <c r="H480" s="235"/>
      <c r="I480" s="229"/>
      <c r="J480" s="236"/>
      <c r="K480" s="229"/>
      <c r="M480" s="230" t="s">
        <v>744</v>
      </c>
      <c r="O480" s="218"/>
    </row>
    <row r="481" spans="1:15">
      <c r="A481" s="227"/>
      <c r="B481" s="231"/>
      <c r="C481" s="303" t="s">
        <v>746</v>
      </c>
      <c r="D481" s="302"/>
      <c r="E481" s="257">
        <v>15.83</v>
      </c>
      <c r="F481" s="233"/>
      <c r="G481" s="234"/>
      <c r="H481" s="235"/>
      <c r="I481" s="229"/>
      <c r="J481" s="236"/>
      <c r="K481" s="229"/>
      <c r="M481" s="230" t="s">
        <v>746</v>
      </c>
      <c r="O481" s="218"/>
    </row>
    <row r="482" spans="1:15">
      <c r="A482" s="227"/>
      <c r="B482" s="231"/>
      <c r="C482" s="303" t="s">
        <v>663</v>
      </c>
      <c r="D482" s="302"/>
      <c r="E482" s="257">
        <v>6.45</v>
      </c>
      <c r="F482" s="233"/>
      <c r="G482" s="234"/>
      <c r="H482" s="235"/>
      <c r="I482" s="229"/>
      <c r="J482" s="236"/>
      <c r="K482" s="229"/>
      <c r="M482" s="230" t="s">
        <v>663</v>
      </c>
      <c r="O482" s="218"/>
    </row>
    <row r="483" spans="1:15">
      <c r="A483" s="227"/>
      <c r="B483" s="231"/>
      <c r="C483" s="303" t="s">
        <v>749</v>
      </c>
      <c r="D483" s="302"/>
      <c r="E483" s="257">
        <v>4.2</v>
      </c>
      <c r="F483" s="233"/>
      <c r="G483" s="234"/>
      <c r="H483" s="235"/>
      <c r="I483" s="229"/>
      <c r="J483" s="236"/>
      <c r="K483" s="229"/>
      <c r="M483" s="230" t="s">
        <v>749</v>
      </c>
      <c r="O483" s="218"/>
    </row>
    <row r="484" spans="1:15">
      <c r="A484" s="227"/>
      <c r="B484" s="231"/>
      <c r="C484" s="303" t="s">
        <v>664</v>
      </c>
      <c r="D484" s="302"/>
      <c r="E484" s="257">
        <v>5.4</v>
      </c>
      <c r="F484" s="233"/>
      <c r="G484" s="234"/>
      <c r="H484" s="235"/>
      <c r="I484" s="229"/>
      <c r="J484" s="236"/>
      <c r="K484" s="229"/>
      <c r="M484" s="230" t="s">
        <v>664</v>
      </c>
      <c r="O484" s="218"/>
    </row>
    <row r="485" spans="1:15">
      <c r="A485" s="227"/>
      <c r="B485" s="231"/>
      <c r="C485" s="303" t="s">
        <v>752</v>
      </c>
      <c r="D485" s="302"/>
      <c r="E485" s="257">
        <v>16.2</v>
      </c>
      <c r="F485" s="233"/>
      <c r="G485" s="234"/>
      <c r="H485" s="235"/>
      <c r="I485" s="229"/>
      <c r="J485" s="236"/>
      <c r="K485" s="229"/>
      <c r="M485" s="230" t="s">
        <v>752</v>
      </c>
      <c r="O485" s="218"/>
    </row>
    <row r="486" spans="1:15">
      <c r="A486" s="227"/>
      <c r="B486" s="231"/>
      <c r="C486" s="303" t="s">
        <v>754</v>
      </c>
      <c r="D486" s="302"/>
      <c r="E486" s="257">
        <v>3.66</v>
      </c>
      <c r="F486" s="233"/>
      <c r="G486" s="234"/>
      <c r="H486" s="235"/>
      <c r="I486" s="229"/>
      <c r="J486" s="236"/>
      <c r="K486" s="229"/>
      <c r="M486" s="230" t="s">
        <v>754</v>
      </c>
      <c r="O486" s="218"/>
    </row>
    <row r="487" spans="1:15">
      <c r="A487" s="227"/>
      <c r="B487" s="231"/>
      <c r="C487" s="303" t="s">
        <v>756</v>
      </c>
      <c r="D487" s="302"/>
      <c r="E487" s="257">
        <v>6.45</v>
      </c>
      <c r="F487" s="233"/>
      <c r="G487" s="234"/>
      <c r="H487" s="235"/>
      <c r="I487" s="229"/>
      <c r="J487" s="236"/>
      <c r="K487" s="229"/>
      <c r="M487" s="230" t="s">
        <v>756</v>
      </c>
      <c r="O487" s="218"/>
    </row>
    <row r="488" spans="1:15">
      <c r="A488" s="227"/>
      <c r="B488" s="231"/>
      <c r="C488" s="303" t="s">
        <v>758</v>
      </c>
      <c r="D488" s="302"/>
      <c r="E488" s="257">
        <v>6.5</v>
      </c>
      <c r="F488" s="233"/>
      <c r="G488" s="234"/>
      <c r="H488" s="235"/>
      <c r="I488" s="229"/>
      <c r="J488" s="236"/>
      <c r="K488" s="229"/>
      <c r="M488" s="230" t="s">
        <v>758</v>
      </c>
      <c r="O488" s="218"/>
    </row>
    <row r="489" spans="1:15">
      <c r="A489" s="227"/>
      <c r="B489" s="231"/>
      <c r="C489" s="303" t="s">
        <v>760</v>
      </c>
      <c r="D489" s="302"/>
      <c r="E489" s="257">
        <v>2.33</v>
      </c>
      <c r="F489" s="233"/>
      <c r="G489" s="234"/>
      <c r="H489" s="235"/>
      <c r="I489" s="229"/>
      <c r="J489" s="236"/>
      <c r="K489" s="229"/>
      <c r="M489" s="230" t="s">
        <v>760</v>
      </c>
      <c r="O489" s="218"/>
    </row>
    <row r="490" spans="1:15">
      <c r="A490" s="227"/>
      <c r="B490" s="231"/>
      <c r="C490" s="303" t="s">
        <v>762</v>
      </c>
      <c r="D490" s="302"/>
      <c r="E490" s="257">
        <v>11.87</v>
      </c>
      <c r="F490" s="233"/>
      <c r="G490" s="234"/>
      <c r="H490" s="235"/>
      <c r="I490" s="229"/>
      <c r="J490" s="236"/>
      <c r="K490" s="229"/>
      <c r="M490" s="230" t="s">
        <v>762</v>
      </c>
      <c r="O490" s="218"/>
    </row>
    <row r="491" spans="1:15">
      <c r="A491" s="227"/>
      <c r="B491" s="231"/>
      <c r="C491" s="303" t="s">
        <v>620</v>
      </c>
      <c r="D491" s="302"/>
      <c r="E491" s="257">
        <v>0</v>
      </c>
      <c r="F491" s="233"/>
      <c r="G491" s="234"/>
      <c r="H491" s="235"/>
      <c r="I491" s="229"/>
      <c r="J491" s="236"/>
      <c r="K491" s="229"/>
      <c r="M491" s="230" t="s">
        <v>620</v>
      </c>
      <c r="O491" s="218"/>
    </row>
    <row r="492" spans="1:15">
      <c r="A492" s="227"/>
      <c r="B492" s="231"/>
      <c r="C492" s="303" t="s">
        <v>697</v>
      </c>
      <c r="D492" s="302"/>
      <c r="E492" s="257">
        <v>0</v>
      </c>
      <c r="F492" s="233"/>
      <c r="G492" s="234"/>
      <c r="H492" s="235"/>
      <c r="I492" s="229"/>
      <c r="J492" s="236"/>
      <c r="K492" s="229"/>
      <c r="M492" s="230" t="s">
        <v>697</v>
      </c>
      <c r="O492" s="218"/>
    </row>
    <row r="493" spans="1:15">
      <c r="A493" s="227"/>
      <c r="B493" s="231"/>
      <c r="C493" s="303" t="s">
        <v>708</v>
      </c>
      <c r="D493" s="302"/>
      <c r="E493" s="257">
        <v>14.1</v>
      </c>
      <c r="F493" s="233"/>
      <c r="G493" s="234"/>
      <c r="H493" s="235"/>
      <c r="I493" s="229"/>
      <c r="J493" s="236"/>
      <c r="K493" s="229"/>
      <c r="M493" s="230" t="s">
        <v>708</v>
      </c>
      <c r="O493" s="218"/>
    </row>
    <row r="494" spans="1:15">
      <c r="A494" s="227"/>
      <c r="B494" s="231"/>
      <c r="C494" s="303" t="s">
        <v>712</v>
      </c>
      <c r="D494" s="302"/>
      <c r="E494" s="257">
        <v>2.82</v>
      </c>
      <c r="F494" s="233"/>
      <c r="G494" s="234"/>
      <c r="H494" s="235"/>
      <c r="I494" s="229"/>
      <c r="J494" s="236"/>
      <c r="K494" s="229"/>
      <c r="M494" s="230" t="s">
        <v>712</v>
      </c>
      <c r="O494" s="218"/>
    </row>
    <row r="495" spans="1:15">
      <c r="A495" s="227"/>
      <c r="B495" s="231"/>
      <c r="C495" s="303" t="s">
        <v>714</v>
      </c>
      <c r="D495" s="302"/>
      <c r="E495" s="257">
        <v>16.399999999999999</v>
      </c>
      <c r="F495" s="233"/>
      <c r="G495" s="234"/>
      <c r="H495" s="235"/>
      <c r="I495" s="229"/>
      <c r="J495" s="236"/>
      <c r="K495" s="229"/>
      <c r="M495" s="230" t="s">
        <v>714</v>
      </c>
      <c r="O495" s="218"/>
    </row>
    <row r="496" spans="1:15">
      <c r="A496" s="227"/>
      <c r="B496" s="231"/>
      <c r="C496" s="303" t="s">
        <v>716</v>
      </c>
      <c r="D496" s="302"/>
      <c r="E496" s="257">
        <v>38.409999999999997</v>
      </c>
      <c r="F496" s="233"/>
      <c r="G496" s="234"/>
      <c r="H496" s="235"/>
      <c r="I496" s="229"/>
      <c r="J496" s="236"/>
      <c r="K496" s="229"/>
      <c r="M496" s="230" t="s">
        <v>716</v>
      </c>
      <c r="O496" s="218"/>
    </row>
    <row r="497" spans="1:80">
      <c r="A497" s="227"/>
      <c r="B497" s="231"/>
      <c r="C497" s="303" t="s">
        <v>718</v>
      </c>
      <c r="D497" s="302"/>
      <c r="E497" s="257">
        <v>15.18</v>
      </c>
      <c r="F497" s="233"/>
      <c r="G497" s="234"/>
      <c r="H497" s="235"/>
      <c r="I497" s="229"/>
      <c r="J497" s="236"/>
      <c r="K497" s="229"/>
      <c r="M497" s="230" t="s">
        <v>718</v>
      </c>
      <c r="O497" s="218"/>
    </row>
    <row r="498" spans="1:80">
      <c r="A498" s="227"/>
      <c r="B498" s="231"/>
      <c r="C498" s="303" t="s">
        <v>633</v>
      </c>
      <c r="D498" s="302"/>
      <c r="E498" s="257">
        <v>283.52879999999999</v>
      </c>
      <c r="F498" s="233"/>
      <c r="G498" s="234"/>
      <c r="H498" s="235"/>
      <c r="I498" s="229"/>
      <c r="J498" s="236"/>
      <c r="K498" s="229"/>
      <c r="M498" s="230" t="s">
        <v>633</v>
      </c>
      <c r="O498" s="218"/>
    </row>
    <row r="499" spans="1:80">
      <c r="A499" s="227"/>
      <c r="B499" s="231"/>
      <c r="C499" s="301" t="s">
        <v>875</v>
      </c>
      <c r="D499" s="302"/>
      <c r="E499" s="232">
        <v>1.7012</v>
      </c>
      <c r="F499" s="233"/>
      <c r="G499" s="234"/>
      <c r="H499" s="235"/>
      <c r="I499" s="229"/>
      <c r="J499" s="236"/>
      <c r="K499" s="229"/>
      <c r="M499" s="230" t="s">
        <v>875</v>
      </c>
      <c r="O499" s="218"/>
    </row>
    <row r="500" spans="1:80">
      <c r="A500" s="219">
        <v>28</v>
      </c>
      <c r="B500" s="220" t="s">
        <v>876</v>
      </c>
      <c r="C500" s="221" t="s">
        <v>877</v>
      </c>
      <c r="D500" s="222" t="s">
        <v>580</v>
      </c>
      <c r="E500" s="223">
        <v>76.783000000000001</v>
      </c>
      <c r="F500" s="223"/>
      <c r="G500" s="224">
        <f>E500*F500</f>
        <v>0</v>
      </c>
      <c r="H500" s="225">
        <v>6.9089999999999999E-2</v>
      </c>
      <c r="I500" s="226">
        <f>E500*H500</f>
        <v>5.3049374699999996</v>
      </c>
      <c r="J500" s="225">
        <v>0</v>
      </c>
      <c r="K500" s="226">
        <f>E500*J500</f>
        <v>0</v>
      </c>
      <c r="O500" s="218">
        <v>2</v>
      </c>
      <c r="AA500" s="191">
        <v>1</v>
      </c>
      <c r="AB500" s="191">
        <v>1</v>
      </c>
      <c r="AC500" s="191">
        <v>1</v>
      </c>
      <c r="AZ500" s="191">
        <v>1</v>
      </c>
      <c r="BA500" s="191">
        <f>IF(AZ500=1,G500,0)</f>
        <v>0</v>
      </c>
      <c r="BB500" s="191">
        <f>IF(AZ500=2,G500,0)</f>
        <v>0</v>
      </c>
      <c r="BC500" s="191">
        <f>IF(AZ500=3,G500,0)</f>
        <v>0</v>
      </c>
      <c r="BD500" s="191">
        <f>IF(AZ500=4,G500,0)</f>
        <v>0</v>
      </c>
      <c r="BE500" s="191">
        <f>IF(AZ500=5,G500,0)</f>
        <v>0</v>
      </c>
      <c r="CA500" s="218">
        <v>1</v>
      </c>
      <c r="CB500" s="218">
        <v>1</v>
      </c>
    </row>
    <row r="501" spans="1:80">
      <c r="A501" s="227"/>
      <c r="B501" s="231"/>
      <c r="C501" s="301" t="s">
        <v>565</v>
      </c>
      <c r="D501" s="302"/>
      <c r="E501" s="232">
        <v>0</v>
      </c>
      <c r="F501" s="233"/>
      <c r="G501" s="234"/>
      <c r="H501" s="235"/>
      <c r="I501" s="229"/>
      <c r="J501" s="236"/>
      <c r="K501" s="229"/>
      <c r="M501" s="230" t="s">
        <v>565</v>
      </c>
      <c r="O501" s="218"/>
    </row>
    <row r="502" spans="1:80">
      <c r="A502" s="227"/>
      <c r="B502" s="231"/>
      <c r="C502" s="301" t="s">
        <v>566</v>
      </c>
      <c r="D502" s="302"/>
      <c r="E502" s="232">
        <v>0</v>
      </c>
      <c r="F502" s="233"/>
      <c r="G502" s="234"/>
      <c r="H502" s="235"/>
      <c r="I502" s="229"/>
      <c r="J502" s="236"/>
      <c r="K502" s="229"/>
      <c r="M502" s="230" t="s">
        <v>566</v>
      </c>
      <c r="O502" s="218"/>
    </row>
    <row r="503" spans="1:80">
      <c r="A503" s="227"/>
      <c r="B503" s="231"/>
      <c r="C503" s="301" t="s">
        <v>581</v>
      </c>
      <c r="D503" s="302"/>
      <c r="E503" s="232">
        <v>8.8149999999999995</v>
      </c>
      <c r="F503" s="233"/>
      <c r="G503" s="234"/>
      <c r="H503" s="235"/>
      <c r="I503" s="229"/>
      <c r="J503" s="236"/>
      <c r="K503" s="229"/>
      <c r="M503" s="230" t="s">
        <v>581</v>
      </c>
      <c r="O503" s="218"/>
    </row>
    <row r="504" spans="1:80">
      <c r="A504" s="227"/>
      <c r="B504" s="231"/>
      <c r="C504" s="301" t="s">
        <v>582</v>
      </c>
      <c r="D504" s="302"/>
      <c r="E504" s="232">
        <v>1.56</v>
      </c>
      <c r="F504" s="233"/>
      <c r="G504" s="234"/>
      <c r="H504" s="235"/>
      <c r="I504" s="229"/>
      <c r="J504" s="236"/>
      <c r="K504" s="229"/>
      <c r="M504" s="230" t="s">
        <v>582</v>
      </c>
      <c r="O504" s="218"/>
    </row>
    <row r="505" spans="1:80">
      <c r="A505" s="227"/>
      <c r="B505" s="231"/>
      <c r="C505" s="301" t="s">
        <v>583</v>
      </c>
      <c r="D505" s="302"/>
      <c r="E505" s="232">
        <v>0.61199999999999999</v>
      </c>
      <c r="F505" s="233"/>
      <c r="G505" s="234"/>
      <c r="H505" s="235"/>
      <c r="I505" s="229"/>
      <c r="J505" s="236"/>
      <c r="K505" s="229"/>
      <c r="M505" s="230" t="s">
        <v>583</v>
      </c>
      <c r="O505" s="218"/>
    </row>
    <row r="506" spans="1:80">
      <c r="A506" s="227"/>
      <c r="B506" s="231"/>
      <c r="C506" s="301" t="s">
        <v>584</v>
      </c>
      <c r="D506" s="302"/>
      <c r="E506" s="232">
        <v>18.3675</v>
      </c>
      <c r="F506" s="233"/>
      <c r="G506" s="234"/>
      <c r="H506" s="235"/>
      <c r="I506" s="229"/>
      <c r="J506" s="236"/>
      <c r="K506" s="229"/>
      <c r="M506" s="230" t="s">
        <v>584</v>
      </c>
      <c r="O506" s="218"/>
    </row>
    <row r="507" spans="1:80">
      <c r="A507" s="227"/>
      <c r="B507" s="231"/>
      <c r="C507" s="301" t="s">
        <v>585</v>
      </c>
      <c r="D507" s="302"/>
      <c r="E507" s="232">
        <v>1.2024999999999999</v>
      </c>
      <c r="F507" s="233"/>
      <c r="G507" s="234"/>
      <c r="H507" s="235"/>
      <c r="I507" s="229"/>
      <c r="J507" s="236"/>
      <c r="K507" s="229"/>
      <c r="M507" s="230" t="s">
        <v>585</v>
      </c>
      <c r="O507" s="218"/>
    </row>
    <row r="508" spans="1:80">
      <c r="A508" s="227"/>
      <c r="B508" s="231"/>
      <c r="C508" s="301" t="s">
        <v>586</v>
      </c>
      <c r="D508" s="302"/>
      <c r="E508" s="232">
        <v>24.66</v>
      </c>
      <c r="F508" s="233"/>
      <c r="G508" s="234"/>
      <c r="H508" s="235"/>
      <c r="I508" s="229"/>
      <c r="J508" s="236"/>
      <c r="K508" s="229"/>
      <c r="M508" s="230" t="s">
        <v>586</v>
      </c>
      <c r="O508" s="218"/>
    </row>
    <row r="509" spans="1:80">
      <c r="A509" s="227"/>
      <c r="B509" s="231"/>
      <c r="C509" s="301" t="s">
        <v>587</v>
      </c>
      <c r="D509" s="302"/>
      <c r="E509" s="232">
        <v>0.64800000000000002</v>
      </c>
      <c r="F509" s="233"/>
      <c r="G509" s="234"/>
      <c r="H509" s="235"/>
      <c r="I509" s="229"/>
      <c r="J509" s="236"/>
      <c r="K509" s="229"/>
      <c r="M509" s="230" t="s">
        <v>587</v>
      </c>
      <c r="O509" s="218"/>
    </row>
    <row r="510" spans="1:80">
      <c r="A510" s="227"/>
      <c r="B510" s="231"/>
      <c r="C510" s="301" t="s">
        <v>588</v>
      </c>
      <c r="D510" s="302"/>
      <c r="E510" s="232">
        <v>0.36799999999999999</v>
      </c>
      <c r="F510" s="233"/>
      <c r="G510" s="234"/>
      <c r="H510" s="235"/>
      <c r="I510" s="229"/>
      <c r="J510" s="236"/>
      <c r="K510" s="229"/>
      <c r="M510" s="230" t="s">
        <v>588</v>
      </c>
      <c r="O510" s="218"/>
    </row>
    <row r="511" spans="1:80">
      <c r="A511" s="227"/>
      <c r="B511" s="231"/>
      <c r="C511" s="301" t="s">
        <v>589</v>
      </c>
      <c r="D511" s="302"/>
      <c r="E511" s="232">
        <v>20.55</v>
      </c>
      <c r="F511" s="233"/>
      <c r="G511" s="234"/>
      <c r="H511" s="235"/>
      <c r="I511" s="229"/>
      <c r="J511" s="236"/>
      <c r="K511" s="229"/>
      <c r="M511" s="230" t="s">
        <v>589</v>
      </c>
      <c r="O511" s="218"/>
    </row>
    <row r="512" spans="1:80">
      <c r="A512" s="219">
        <v>29</v>
      </c>
      <c r="B512" s="220" t="s">
        <v>878</v>
      </c>
      <c r="C512" s="221" t="s">
        <v>879</v>
      </c>
      <c r="D512" s="222" t="s">
        <v>580</v>
      </c>
      <c r="E512" s="223">
        <v>74.638800000000003</v>
      </c>
      <c r="F512" s="223"/>
      <c r="G512" s="224">
        <f>E512*F512</f>
        <v>0</v>
      </c>
      <c r="H512" s="225">
        <v>0.11515</v>
      </c>
      <c r="I512" s="226">
        <f>E512*H512</f>
        <v>8.5946578200000001</v>
      </c>
      <c r="J512" s="225">
        <v>0</v>
      </c>
      <c r="K512" s="226">
        <f>E512*J512</f>
        <v>0</v>
      </c>
      <c r="O512" s="218">
        <v>2</v>
      </c>
      <c r="AA512" s="191">
        <v>1</v>
      </c>
      <c r="AB512" s="191">
        <v>1</v>
      </c>
      <c r="AC512" s="191">
        <v>1</v>
      </c>
      <c r="AZ512" s="191">
        <v>1</v>
      </c>
      <c r="BA512" s="191">
        <f>IF(AZ512=1,G512,0)</f>
        <v>0</v>
      </c>
      <c r="BB512" s="191">
        <f>IF(AZ512=2,G512,0)</f>
        <v>0</v>
      </c>
      <c r="BC512" s="191">
        <f>IF(AZ512=3,G512,0)</f>
        <v>0</v>
      </c>
      <c r="BD512" s="191">
        <f>IF(AZ512=4,G512,0)</f>
        <v>0</v>
      </c>
      <c r="BE512" s="191">
        <f>IF(AZ512=5,G512,0)</f>
        <v>0</v>
      </c>
      <c r="CA512" s="218">
        <v>1</v>
      </c>
      <c r="CB512" s="218">
        <v>1</v>
      </c>
    </row>
    <row r="513" spans="1:80">
      <c r="A513" s="227"/>
      <c r="B513" s="231"/>
      <c r="C513" s="301" t="s">
        <v>565</v>
      </c>
      <c r="D513" s="302"/>
      <c r="E513" s="232">
        <v>0</v>
      </c>
      <c r="F513" s="233"/>
      <c r="G513" s="234"/>
      <c r="H513" s="235"/>
      <c r="I513" s="229"/>
      <c r="J513" s="236"/>
      <c r="K513" s="229"/>
      <c r="M513" s="230" t="s">
        <v>565</v>
      </c>
      <c r="O513" s="218"/>
    </row>
    <row r="514" spans="1:80">
      <c r="A514" s="227"/>
      <c r="B514" s="231"/>
      <c r="C514" s="301" t="s">
        <v>566</v>
      </c>
      <c r="D514" s="302"/>
      <c r="E514" s="232">
        <v>0</v>
      </c>
      <c r="F514" s="233"/>
      <c r="G514" s="234"/>
      <c r="H514" s="235"/>
      <c r="I514" s="229"/>
      <c r="J514" s="236"/>
      <c r="K514" s="229"/>
      <c r="M514" s="230" t="s">
        <v>566</v>
      </c>
      <c r="O514" s="218"/>
    </row>
    <row r="515" spans="1:80">
      <c r="A515" s="227"/>
      <c r="B515" s="231"/>
      <c r="C515" s="301" t="s">
        <v>581</v>
      </c>
      <c r="D515" s="302"/>
      <c r="E515" s="232">
        <v>8.8149999999999995</v>
      </c>
      <c r="F515" s="233"/>
      <c r="G515" s="234"/>
      <c r="H515" s="235"/>
      <c r="I515" s="229"/>
      <c r="J515" s="236"/>
      <c r="K515" s="229"/>
      <c r="M515" s="230" t="s">
        <v>581</v>
      </c>
      <c r="O515" s="218"/>
    </row>
    <row r="516" spans="1:80">
      <c r="A516" s="227"/>
      <c r="B516" s="231"/>
      <c r="C516" s="301" t="s">
        <v>582</v>
      </c>
      <c r="D516" s="302"/>
      <c r="E516" s="232">
        <v>1.56</v>
      </c>
      <c r="F516" s="233"/>
      <c r="G516" s="234"/>
      <c r="H516" s="235"/>
      <c r="I516" s="229"/>
      <c r="J516" s="236"/>
      <c r="K516" s="229"/>
      <c r="M516" s="230" t="s">
        <v>582</v>
      </c>
      <c r="O516" s="218"/>
    </row>
    <row r="517" spans="1:80">
      <c r="A517" s="227"/>
      <c r="B517" s="231"/>
      <c r="C517" s="301" t="s">
        <v>583</v>
      </c>
      <c r="D517" s="302"/>
      <c r="E517" s="232">
        <v>0.61199999999999999</v>
      </c>
      <c r="F517" s="233"/>
      <c r="G517" s="234"/>
      <c r="H517" s="235"/>
      <c r="I517" s="229"/>
      <c r="J517" s="236"/>
      <c r="K517" s="229"/>
      <c r="M517" s="230" t="s">
        <v>583</v>
      </c>
      <c r="O517" s="218"/>
    </row>
    <row r="518" spans="1:80">
      <c r="A518" s="227"/>
      <c r="B518" s="231"/>
      <c r="C518" s="301" t="s">
        <v>874</v>
      </c>
      <c r="D518" s="302"/>
      <c r="E518" s="232">
        <v>-0.94169999999999998</v>
      </c>
      <c r="F518" s="233"/>
      <c r="G518" s="234"/>
      <c r="H518" s="235"/>
      <c r="I518" s="229"/>
      <c r="J518" s="236"/>
      <c r="K518" s="229"/>
      <c r="M518" s="230" t="s">
        <v>874</v>
      </c>
      <c r="O518" s="218"/>
    </row>
    <row r="519" spans="1:80">
      <c r="A519" s="227"/>
      <c r="B519" s="231"/>
      <c r="C519" s="301" t="s">
        <v>584</v>
      </c>
      <c r="D519" s="302"/>
      <c r="E519" s="232">
        <v>18.3675</v>
      </c>
      <c r="F519" s="233"/>
      <c r="G519" s="234"/>
      <c r="H519" s="235"/>
      <c r="I519" s="229"/>
      <c r="J519" s="236"/>
      <c r="K519" s="229"/>
      <c r="M519" s="230" t="s">
        <v>584</v>
      </c>
      <c r="O519" s="218"/>
    </row>
    <row r="520" spans="1:80">
      <c r="A520" s="227"/>
      <c r="B520" s="231"/>
      <c r="C520" s="301" t="s">
        <v>586</v>
      </c>
      <c r="D520" s="302"/>
      <c r="E520" s="232">
        <v>24.66</v>
      </c>
      <c r="F520" s="233"/>
      <c r="G520" s="234"/>
      <c r="H520" s="235"/>
      <c r="I520" s="229"/>
      <c r="J520" s="236"/>
      <c r="K520" s="229"/>
      <c r="M520" s="230" t="s">
        <v>586</v>
      </c>
      <c r="O520" s="218"/>
    </row>
    <row r="521" spans="1:80">
      <c r="A521" s="227"/>
      <c r="B521" s="231"/>
      <c r="C521" s="301" t="s">
        <v>587</v>
      </c>
      <c r="D521" s="302"/>
      <c r="E521" s="232">
        <v>0.64800000000000002</v>
      </c>
      <c r="F521" s="233"/>
      <c r="G521" s="234"/>
      <c r="H521" s="235"/>
      <c r="I521" s="229"/>
      <c r="J521" s="236"/>
      <c r="K521" s="229"/>
      <c r="M521" s="230" t="s">
        <v>587</v>
      </c>
      <c r="O521" s="218"/>
    </row>
    <row r="522" spans="1:80">
      <c r="A522" s="227"/>
      <c r="B522" s="231"/>
      <c r="C522" s="301" t="s">
        <v>588</v>
      </c>
      <c r="D522" s="302"/>
      <c r="E522" s="232">
        <v>0.36799999999999999</v>
      </c>
      <c r="F522" s="233"/>
      <c r="G522" s="234"/>
      <c r="H522" s="235"/>
      <c r="I522" s="229"/>
      <c r="J522" s="236"/>
      <c r="K522" s="229"/>
      <c r="M522" s="230" t="s">
        <v>588</v>
      </c>
      <c r="O522" s="218"/>
    </row>
    <row r="523" spans="1:80">
      <c r="A523" s="227"/>
      <c r="B523" s="231"/>
      <c r="C523" s="301" t="s">
        <v>589</v>
      </c>
      <c r="D523" s="302"/>
      <c r="E523" s="232">
        <v>20.55</v>
      </c>
      <c r="F523" s="233"/>
      <c r="G523" s="234"/>
      <c r="H523" s="235"/>
      <c r="I523" s="229"/>
      <c r="J523" s="236"/>
      <c r="K523" s="229"/>
      <c r="M523" s="230" t="s">
        <v>589</v>
      </c>
      <c r="O523" s="218"/>
    </row>
    <row r="524" spans="1:80">
      <c r="A524" s="219">
        <v>30</v>
      </c>
      <c r="B524" s="220" t="s">
        <v>880</v>
      </c>
      <c r="C524" s="221" t="s">
        <v>881</v>
      </c>
      <c r="D524" s="222" t="s">
        <v>580</v>
      </c>
      <c r="E524" s="223">
        <v>362.53930000000003</v>
      </c>
      <c r="F524" s="223"/>
      <c r="G524" s="224">
        <f>E524*F524</f>
        <v>0</v>
      </c>
      <c r="H524" s="225">
        <v>4.1999999999999997E-3</v>
      </c>
      <c r="I524" s="226">
        <f>E524*H524</f>
        <v>1.52266506</v>
      </c>
      <c r="J524" s="225">
        <v>0</v>
      </c>
      <c r="K524" s="226">
        <f>E524*J524</f>
        <v>0</v>
      </c>
      <c r="O524" s="218">
        <v>2</v>
      </c>
      <c r="AA524" s="191">
        <v>1</v>
      </c>
      <c r="AB524" s="191">
        <v>1</v>
      </c>
      <c r="AC524" s="191">
        <v>1</v>
      </c>
      <c r="AZ524" s="191">
        <v>1</v>
      </c>
      <c r="BA524" s="191">
        <f>IF(AZ524=1,G524,0)</f>
        <v>0</v>
      </c>
      <c r="BB524" s="191">
        <f>IF(AZ524=2,G524,0)</f>
        <v>0</v>
      </c>
      <c r="BC524" s="191">
        <f>IF(AZ524=3,G524,0)</f>
        <v>0</v>
      </c>
      <c r="BD524" s="191">
        <f>IF(AZ524=4,G524,0)</f>
        <v>0</v>
      </c>
      <c r="BE524" s="191">
        <f>IF(AZ524=5,G524,0)</f>
        <v>0</v>
      </c>
      <c r="CA524" s="218">
        <v>1</v>
      </c>
      <c r="CB524" s="218">
        <v>1</v>
      </c>
    </row>
    <row r="525" spans="1:80">
      <c r="A525" s="227"/>
      <c r="B525" s="231"/>
      <c r="C525" s="301" t="s">
        <v>565</v>
      </c>
      <c r="D525" s="302"/>
      <c r="E525" s="232">
        <v>0</v>
      </c>
      <c r="F525" s="233"/>
      <c r="G525" s="234"/>
      <c r="H525" s="235"/>
      <c r="I525" s="229"/>
      <c r="J525" s="236"/>
      <c r="K525" s="229"/>
      <c r="M525" s="230" t="s">
        <v>565</v>
      </c>
      <c r="O525" s="218"/>
    </row>
    <row r="526" spans="1:80">
      <c r="A526" s="227"/>
      <c r="B526" s="231"/>
      <c r="C526" s="301" t="s">
        <v>566</v>
      </c>
      <c r="D526" s="302"/>
      <c r="E526" s="232">
        <v>0</v>
      </c>
      <c r="F526" s="233"/>
      <c r="G526" s="234"/>
      <c r="H526" s="235"/>
      <c r="I526" s="229"/>
      <c r="J526" s="236"/>
      <c r="K526" s="229"/>
      <c r="M526" s="230" t="s">
        <v>566</v>
      </c>
      <c r="O526" s="218"/>
    </row>
    <row r="527" spans="1:80">
      <c r="A527" s="227"/>
      <c r="B527" s="231"/>
      <c r="C527" s="301" t="s">
        <v>581</v>
      </c>
      <c r="D527" s="302"/>
      <c r="E527" s="232">
        <v>8.8149999999999995</v>
      </c>
      <c r="F527" s="233"/>
      <c r="G527" s="234"/>
      <c r="H527" s="235"/>
      <c r="I527" s="229"/>
      <c r="J527" s="236"/>
      <c r="K527" s="229"/>
      <c r="M527" s="230" t="s">
        <v>581</v>
      </c>
      <c r="O527" s="218"/>
    </row>
    <row r="528" spans="1:80">
      <c r="A528" s="227"/>
      <c r="B528" s="231"/>
      <c r="C528" s="301" t="s">
        <v>582</v>
      </c>
      <c r="D528" s="302"/>
      <c r="E528" s="232">
        <v>1.56</v>
      </c>
      <c r="F528" s="233"/>
      <c r="G528" s="234"/>
      <c r="H528" s="235"/>
      <c r="I528" s="229"/>
      <c r="J528" s="236"/>
      <c r="K528" s="229"/>
      <c r="M528" s="230" t="s">
        <v>582</v>
      </c>
      <c r="O528" s="218"/>
    </row>
    <row r="529" spans="1:15">
      <c r="A529" s="227"/>
      <c r="B529" s="231"/>
      <c r="C529" s="301" t="s">
        <v>583</v>
      </c>
      <c r="D529" s="302"/>
      <c r="E529" s="232">
        <v>0.61199999999999999</v>
      </c>
      <c r="F529" s="233"/>
      <c r="G529" s="234"/>
      <c r="H529" s="235"/>
      <c r="I529" s="229"/>
      <c r="J529" s="236"/>
      <c r="K529" s="229"/>
      <c r="M529" s="230" t="s">
        <v>583</v>
      </c>
      <c r="O529" s="218"/>
    </row>
    <row r="530" spans="1:15">
      <c r="A530" s="227"/>
      <c r="B530" s="231"/>
      <c r="C530" s="301" t="s">
        <v>874</v>
      </c>
      <c r="D530" s="302"/>
      <c r="E530" s="232">
        <v>-0.94169999999999998</v>
      </c>
      <c r="F530" s="233"/>
      <c r="G530" s="234"/>
      <c r="H530" s="235"/>
      <c r="I530" s="229"/>
      <c r="J530" s="236"/>
      <c r="K530" s="229"/>
      <c r="M530" s="230" t="s">
        <v>874</v>
      </c>
      <c r="O530" s="218"/>
    </row>
    <row r="531" spans="1:15">
      <c r="A531" s="227"/>
      <c r="B531" s="231"/>
      <c r="C531" s="301" t="s">
        <v>584</v>
      </c>
      <c r="D531" s="302"/>
      <c r="E531" s="232">
        <v>18.3675</v>
      </c>
      <c r="F531" s="233"/>
      <c r="G531" s="234"/>
      <c r="H531" s="235"/>
      <c r="I531" s="229"/>
      <c r="J531" s="236"/>
      <c r="K531" s="229"/>
      <c r="M531" s="230" t="s">
        <v>584</v>
      </c>
      <c r="O531" s="218"/>
    </row>
    <row r="532" spans="1:15">
      <c r="A532" s="227"/>
      <c r="B532" s="231"/>
      <c r="C532" s="301" t="s">
        <v>586</v>
      </c>
      <c r="D532" s="302"/>
      <c r="E532" s="232">
        <v>24.66</v>
      </c>
      <c r="F532" s="233"/>
      <c r="G532" s="234"/>
      <c r="H532" s="235"/>
      <c r="I532" s="229"/>
      <c r="J532" s="236"/>
      <c r="K532" s="229"/>
      <c r="M532" s="230" t="s">
        <v>586</v>
      </c>
      <c r="O532" s="218"/>
    </row>
    <row r="533" spans="1:15">
      <c r="A533" s="227"/>
      <c r="B533" s="231"/>
      <c r="C533" s="301" t="s">
        <v>587</v>
      </c>
      <c r="D533" s="302"/>
      <c r="E533" s="232">
        <v>0.64800000000000002</v>
      </c>
      <c r="F533" s="233"/>
      <c r="G533" s="234"/>
      <c r="H533" s="235"/>
      <c r="I533" s="229"/>
      <c r="J533" s="236"/>
      <c r="K533" s="229"/>
      <c r="M533" s="230" t="s">
        <v>587</v>
      </c>
      <c r="O533" s="218"/>
    </row>
    <row r="534" spans="1:15">
      <c r="A534" s="227"/>
      <c r="B534" s="231"/>
      <c r="C534" s="301" t="s">
        <v>588</v>
      </c>
      <c r="D534" s="302"/>
      <c r="E534" s="232">
        <v>0.36799999999999999</v>
      </c>
      <c r="F534" s="233"/>
      <c r="G534" s="234"/>
      <c r="H534" s="235"/>
      <c r="I534" s="229"/>
      <c r="J534" s="236"/>
      <c r="K534" s="229"/>
      <c r="M534" s="230" t="s">
        <v>588</v>
      </c>
      <c r="O534" s="218"/>
    </row>
    <row r="535" spans="1:15">
      <c r="A535" s="227"/>
      <c r="B535" s="231"/>
      <c r="C535" s="301" t="s">
        <v>589</v>
      </c>
      <c r="D535" s="302"/>
      <c r="E535" s="232">
        <v>20.55</v>
      </c>
      <c r="F535" s="233"/>
      <c r="G535" s="234"/>
      <c r="H535" s="235"/>
      <c r="I535" s="229"/>
      <c r="J535" s="236"/>
      <c r="K535" s="229"/>
      <c r="M535" s="230" t="s">
        <v>589</v>
      </c>
      <c r="O535" s="218"/>
    </row>
    <row r="536" spans="1:15">
      <c r="A536" s="227"/>
      <c r="B536" s="231"/>
      <c r="C536" s="301" t="s">
        <v>136</v>
      </c>
      <c r="D536" s="302"/>
      <c r="E536" s="232">
        <v>0</v>
      </c>
      <c r="F536" s="233"/>
      <c r="G536" s="234"/>
      <c r="H536" s="235"/>
      <c r="I536" s="229"/>
      <c r="J536" s="236"/>
      <c r="K536" s="229"/>
      <c r="M536" s="230" t="s">
        <v>136</v>
      </c>
      <c r="O536" s="218"/>
    </row>
    <row r="537" spans="1:15">
      <c r="A537" s="227"/>
      <c r="B537" s="231"/>
      <c r="C537" s="301" t="s">
        <v>137</v>
      </c>
      <c r="D537" s="302"/>
      <c r="E537" s="232">
        <v>0</v>
      </c>
      <c r="F537" s="233"/>
      <c r="G537" s="234"/>
      <c r="H537" s="235"/>
      <c r="I537" s="229"/>
      <c r="J537" s="236"/>
      <c r="K537" s="229"/>
      <c r="M537" s="230" t="s">
        <v>137</v>
      </c>
      <c r="O537" s="218"/>
    </row>
    <row r="538" spans="1:15">
      <c r="A538" s="227"/>
      <c r="B538" s="231"/>
      <c r="C538" s="301" t="s">
        <v>731</v>
      </c>
      <c r="D538" s="302"/>
      <c r="E538" s="232">
        <v>3.22</v>
      </c>
      <c r="F538" s="233"/>
      <c r="G538" s="234"/>
      <c r="H538" s="235"/>
      <c r="I538" s="229"/>
      <c r="J538" s="236"/>
      <c r="K538" s="229"/>
      <c r="M538" s="230" t="s">
        <v>731</v>
      </c>
      <c r="O538" s="218"/>
    </row>
    <row r="539" spans="1:15">
      <c r="A539" s="227"/>
      <c r="B539" s="231"/>
      <c r="C539" s="301" t="s">
        <v>868</v>
      </c>
      <c r="D539" s="302"/>
      <c r="E539" s="232">
        <v>0.7</v>
      </c>
      <c r="F539" s="233"/>
      <c r="G539" s="234"/>
      <c r="H539" s="235"/>
      <c r="I539" s="229"/>
      <c r="J539" s="236"/>
      <c r="K539" s="229"/>
      <c r="M539" s="230" t="s">
        <v>868</v>
      </c>
      <c r="O539" s="218"/>
    </row>
    <row r="540" spans="1:15">
      <c r="A540" s="227"/>
      <c r="B540" s="231"/>
      <c r="C540" s="301" t="s">
        <v>733</v>
      </c>
      <c r="D540" s="302"/>
      <c r="E540" s="232">
        <v>8.68</v>
      </c>
      <c r="F540" s="233"/>
      <c r="G540" s="234"/>
      <c r="H540" s="235"/>
      <c r="I540" s="229"/>
      <c r="J540" s="236"/>
      <c r="K540" s="229"/>
      <c r="M540" s="230" t="s">
        <v>733</v>
      </c>
      <c r="O540" s="218"/>
    </row>
    <row r="541" spans="1:15">
      <c r="A541" s="227"/>
      <c r="B541" s="231"/>
      <c r="C541" s="301" t="s">
        <v>735</v>
      </c>
      <c r="D541" s="302"/>
      <c r="E541" s="232">
        <v>5.5</v>
      </c>
      <c r="F541" s="233"/>
      <c r="G541" s="234"/>
      <c r="H541" s="235"/>
      <c r="I541" s="229"/>
      <c r="J541" s="236"/>
      <c r="K541" s="229"/>
      <c r="M541" s="230" t="s">
        <v>735</v>
      </c>
      <c r="O541" s="218"/>
    </row>
    <row r="542" spans="1:15">
      <c r="A542" s="227"/>
      <c r="B542" s="231"/>
      <c r="C542" s="301" t="s">
        <v>737</v>
      </c>
      <c r="D542" s="302"/>
      <c r="E542" s="232">
        <v>1.22</v>
      </c>
      <c r="F542" s="233"/>
      <c r="G542" s="234"/>
      <c r="H542" s="235"/>
      <c r="I542" s="229"/>
      <c r="J542" s="236"/>
      <c r="K542" s="229"/>
      <c r="M542" s="230" t="s">
        <v>737</v>
      </c>
      <c r="O542" s="218"/>
    </row>
    <row r="543" spans="1:15">
      <c r="A543" s="227"/>
      <c r="B543" s="231"/>
      <c r="C543" s="301" t="s">
        <v>739</v>
      </c>
      <c r="D543" s="302"/>
      <c r="E543" s="232">
        <v>7.7</v>
      </c>
      <c r="F543" s="233"/>
      <c r="G543" s="234"/>
      <c r="H543" s="235"/>
      <c r="I543" s="229"/>
      <c r="J543" s="236"/>
      <c r="K543" s="229"/>
      <c r="M543" s="230" t="s">
        <v>739</v>
      </c>
      <c r="O543" s="218"/>
    </row>
    <row r="544" spans="1:15">
      <c r="A544" s="227"/>
      <c r="B544" s="231"/>
      <c r="C544" s="301" t="s">
        <v>742</v>
      </c>
      <c r="D544" s="302"/>
      <c r="E544" s="232">
        <v>1.22</v>
      </c>
      <c r="F544" s="233"/>
      <c r="G544" s="234"/>
      <c r="H544" s="235"/>
      <c r="I544" s="229"/>
      <c r="J544" s="236"/>
      <c r="K544" s="229"/>
      <c r="M544" s="230" t="s">
        <v>742</v>
      </c>
      <c r="O544" s="218"/>
    </row>
    <row r="545" spans="1:15">
      <c r="A545" s="227"/>
      <c r="B545" s="231"/>
      <c r="C545" s="301" t="s">
        <v>744</v>
      </c>
      <c r="D545" s="302"/>
      <c r="E545" s="232">
        <v>14.85</v>
      </c>
      <c r="F545" s="233"/>
      <c r="G545" s="234"/>
      <c r="H545" s="235"/>
      <c r="I545" s="229"/>
      <c r="J545" s="236"/>
      <c r="K545" s="229"/>
      <c r="M545" s="230" t="s">
        <v>744</v>
      </c>
      <c r="O545" s="218"/>
    </row>
    <row r="546" spans="1:15">
      <c r="A546" s="227"/>
      <c r="B546" s="231"/>
      <c r="C546" s="301" t="s">
        <v>746</v>
      </c>
      <c r="D546" s="302"/>
      <c r="E546" s="232">
        <v>15.83</v>
      </c>
      <c r="F546" s="233"/>
      <c r="G546" s="234"/>
      <c r="H546" s="235"/>
      <c r="I546" s="229"/>
      <c r="J546" s="236"/>
      <c r="K546" s="229"/>
      <c r="M546" s="230" t="s">
        <v>746</v>
      </c>
      <c r="O546" s="218"/>
    </row>
    <row r="547" spans="1:15">
      <c r="A547" s="227"/>
      <c r="B547" s="231"/>
      <c r="C547" s="301" t="s">
        <v>663</v>
      </c>
      <c r="D547" s="302"/>
      <c r="E547" s="232">
        <v>6.45</v>
      </c>
      <c r="F547" s="233"/>
      <c r="G547" s="234"/>
      <c r="H547" s="235"/>
      <c r="I547" s="229"/>
      <c r="J547" s="236"/>
      <c r="K547" s="229"/>
      <c r="M547" s="230" t="s">
        <v>663</v>
      </c>
      <c r="O547" s="218"/>
    </row>
    <row r="548" spans="1:15">
      <c r="A548" s="227"/>
      <c r="B548" s="231"/>
      <c r="C548" s="301" t="s">
        <v>749</v>
      </c>
      <c r="D548" s="302"/>
      <c r="E548" s="232">
        <v>4.2</v>
      </c>
      <c r="F548" s="233"/>
      <c r="G548" s="234"/>
      <c r="H548" s="235"/>
      <c r="I548" s="229"/>
      <c r="J548" s="236"/>
      <c r="K548" s="229"/>
      <c r="M548" s="230" t="s">
        <v>749</v>
      </c>
      <c r="O548" s="218"/>
    </row>
    <row r="549" spans="1:15">
      <c r="A549" s="227"/>
      <c r="B549" s="231"/>
      <c r="C549" s="301" t="s">
        <v>664</v>
      </c>
      <c r="D549" s="302"/>
      <c r="E549" s="232">
        <v>5.4</v>
      </c>
      <c r="F549" s="233"/>
      <c r="G549" s="234"/>
      <c r="H549" s="235"/>
      <c r="I549" s="229"/>
      <c r="J549" s="236"/>
      <c r="K549" s="229"/>
      <c r="M549" s="230" t="s">
        <v>664</v>
      </c>
      <c r="O549" s="218"/>
    </row>
    <row r="550" spans="1:15">
      <c r="A550" s="227"/>
      <c r="B550" s="231"/>
      <c r="C550" s="301" t="s">
        <v>752</v>
      </c>
      <c r="D550" s="302"/>
      <c r="E550" s="232">
        <v>16.2</v>
      </c>
      <c r="F550" s="233"/>
      <c r="G550" s="234"/>
      <c r="H550" s="235"/>
      <c r="I550" s="229"/>
      <c r="J550" s="236"/>
      <c r="K550" s="229"/>
      <c r="M550" s="230" t="s">
        <v>752</v>
      </c>
      <c r="O550" s="218"/>
    </row>
    <row r="551" spans="1:15">
      <c r="A551" s="227"/>
      <c r="B551" s="231"/>
      <c r="C551" s="301" t="s">
        <v>754</v>
      </c>
      <c r="D551" s="302"/>
      <c r="E551" s="232">
        <v>3.66</v>
      </c>
      <c r="F551" s="233"/>
      <c r="G551" s="234"/>
      <c r="H551" s="235"/>
      <c r="I551" s="229"/>
      <c r="J551" s="236"/>
      <c r="K551" s="229"/>
      <c r="M551" s="230" t="s">
        <v>754</v>
      </c>
      <c r="O551" s="218"/>
    </row>
    <row r="552" spans="1:15">
      <c r="A552" s="227"/>
      <c r="B552" s="231"/>
      <c r="C552" s="301" t="s">
        <v>756</v>
      </c>
      <c r="D552" s="302"/>
      <c r="E552" s="232">
        <v>6.45</v>
      </c>
      <c r="F552" s="233"/>
      <c r="G552" s="234"/>
      <c r="H552" s="235"/>
      <c r="I552" s="229"/>
      <c r="J552" s="236"/>
      <c r="K552" s="229"/>
      <c r="M552" s="230" t="s">
        <v>756</v>
      </c>
      <c r="O552" s="218"/>
    </row>
    <row r="553" spans="1:15">
      <c r="A553" s="227"/>
      <c r="B553" s="231"/>
      <c r="C553" s="301" t="s">
        <v>758</v>
      </c>
      <c r="D553" s="302"/>
      <c r="E553" s="232">
        <v>6.5</v>
      </c>
      <c r="F553" s="233"/>
      <c r="G553" s="234"/>
      <c r="H553" s="235"/>
      <c r="I553" s="229"/>
      <c r="J553" s="236"/>
      <c r="K553" s="229"/>
      <c r="M553" s="230" t="s">
        <v>758</v>
      </c>
      <c r="O553" s="218"/>
    </row>
    <row r="554" spans="1:15">
      <c r="A554" s="227"/>
      <c r="B554" s="231"/>
      <c r="C554" s="301" t="s">
        <v>760</v>
      </c>
      <c r="D554" s="302"/>
      <c r="E554" s="232">
        <v>2.33</v>
      </c>
      <c r="F554" s="233"/>
      <c r="G554" s="234"/>
      <c r="H554" s="235"/>
      <c r="I554" s="229"/>
      <c r="J554" s="236"/>
      <c r="K554" s="229"/>
      <c r="M554" s="230" t="s">
        <v>760</v>
      </c>
      <c r="O554" s="218"/>
    </row>
    <row r="555" spans="1:15">
      <c r="A555" s="227"/>
      <c r="B555" s="231"/>
      <c r="C555" s="301" t="s">
        <v>762</v>
      </c>
      <c r="D555" s="302"/>
      <c r="E555" s="232">
        <v>11.87</v>
      </c>
      <c r="F555" s="233"/>
      <c r="G555" s="234"/>
      <c r="H555" s="235"/>
      <c r="I555" s="229"/>
      <c r="J555" s="236"/>
      <c r="K555" s="229"/>
      <c r="M555" s="230" t="s">
        <v>762</v>
      </c>
      <c r="O555" s="218"/>
    </row>
    <row r="556" spans="1:15">
      <c r="A556" s="227"/>
      <c r="B556" s="231"/>
      <c r="C556" s="301" t="s">
        <v>620</v>
      </c>
      <c r="D556" s="302"/>
      <c r="E556" s="232">
        <v>0</v>
      </c>
      <c r="F556" s="233"/>
      <c r="G556" s="234"/>
      <c r="H556" s="235"/>
      <c r="I556" s="229"/>
      <c r="J556" s="236"/>
      <c r="K556" s="229"/>
      <c r="M556" s="230" t="s">
        <v>620</v>
      </c>
      <c r="O556" s="218"/>
    </row>
    <row r="557" spans="1:15">
      <c r="A557" s="227"/>
      <c r="B557" s="231"/>
      <c r="C557" s="301" t="s">
        <v>697</v>
      </c>
      <c r="D557" s="302"/>
      <c r="E557" s="232">
        <v>0</v>
      </c>
      <c r="F557" s="233"/>
      <c r="G557" s="234"/>
      <c r="H557" s="235"/>
      <c r="I557" s="229"/>
      <c r="J557" s="236"/>
      <c r="K557" s="229"/>
      <c r="M557" s="230" t="s">
        <v>697</v>
      </c>
      <c r="O557" s="218"/>
    </row>
    <row r="558" spans="1:15">
      <c r="A558" s="227"/>
      <c r="B558" s="231"/>
      <c r="C558" s="301" t="s">
        <v>708</v>
      </c>
      <c r="D558" s="302"/>
      <c r="E558" s="232">
        <v>14.1</v>
      </c>
      <c r="F558" s="233"/>
      <c r="G558" s="234"/>
      <c r="H558" s="235"/>
      <c r="I558" s="229"/>
      <c r="J558" s="236"/>
      <c r="K558" s="229"/>
      <c r="M558" s="230" t="s">
        <v>708</v>
      </c>
      <c r="O558" s="218"/>
    </row>
    <row r="559" spans="1:15">
      <c r="A559" s="227"/>
      <c r="B559" s="231"/>
      <c r="C559" s="301" t="s">
        <v>712</v>
      </c>
      <c r="D559" s="302"/>
      <c r="E559" s="232">
        <v>2.82</v>
      </c>
      <c r="F559" s="233"/>
      <c r="G559" s="234"/>
      <c r="H559" s="235"/>
      <c r="I559" s="229"/>
      <c r="J559" s="236"/>
      <c r="K559" s="229"/>
      <c r="M559" s="230" t="s">
        <v>712</v>
      </c>
      <c r="O559" s="218"/>
    </row>
    <row r="560" spans="1:15">
      <c r="A560" s="227"/>
      <c r="B560" s="231"/>
      <c r="C560" s="301" t="s">
        <v>714</v>
      </c>
      <c r="D560" s="302"/>
      <c r="E560" s="232">
        <v>16.399999999999999</v>
      </c>
      <c r="F560" s="233"/>
      <c r="G560" s="234"/>
      <c r="H560" s="235"/>
      <c r="I560" s="229"/>
      <c r="J560" s="236"/>
      <c r="K560" s="229"/>
      <c r="M560" s="230" t="s">
        <v>714</v>
      </c>
      <c r="O560" s="218"/>
    </row>
    <row r="561" spans="1:57">
      <c r="A561" s="227"/>
      <c r="B561" s="231"/>
      <c r="C561" s="301" t="s">
        <v>716</v>
      </c>
      <c r="D561" s="302"/>
      <c r="E561" s="232">
        <v>38.409999999999997</v>
      </c>
      <c r="F561" s="233"/>
      <c r="G561" s="234"/>
      <c r="H561" s="235"/>
      <c r="I561" s="229"/>
      <c r="J561" s="236"/>
      <c r="K561" s="229"/>
      <c r="M561" s="230" t="s">
        <v>716</v>
      </c>
      <c r="O561" s="218"/>
    </row>
    <row r="562" spans="1:57">
      <c r="A562" s="227"/>
      <c r="B562" s="231"/>
      <c r="C562" s="301" t="s">
        <v>718</v>
      </c>
      <c r="D562" s="302"/>
      <c r="E562" s="232">
        <v>15.18</v>
      </c>
      <c r="F562" s="233"/>
      <c r="G562" s="234"/>
      <c r="H562" s="235"/>
      <c r="I562" s="229"/>
      <c r="J562" s="236"/>
      <c r="K562" s="229"/>
      <c r="M562" s="230" t="s">
        <v>718</v>
      </c>
      <c r="O562" s="218"/>
    </row>
    <row r="563" spans="1:57">
      <c r="A563" s="227"/>
      <c r="B563" s="231"/>
      <c r="C563" s="301" t="s">
        <v>620</v>
      </c>
      <c r="D563" s="302"/>
      <c r="E563" s="232">
        <v>0</v>
      </c>
      <c r="F563" s="233"/>
      <c r="G563" s="234"/>
      <c r="H563" s="235"/>
      <c r="I563" s="229"/>
      <c r="J563" s="236"/>
      <c r="K563" s="229"/>
      <c r="M563" s="230" t="s">
        <v>620</v>
      </c>
      <c r="O563" s="218"/>
    </row>
    <row r="564" spans="1:57">
      <c r="A564" s="227"/>
      <c r="B564" s="231"/>
      <c r="C564" s="301" t="s">
        <v>697</v>
      </c>
      <c r="D564" s="302"/>
      <c r="E564" s="232">
        <v>0</v>
      </c>
      <c r="F564" s="233"/>
      <c r="G564" s="234"/>
      <c r="H564" s="235"/>
      <c r="I564" s="229"/>
      <c r="J564" s="236"/>
      <c r="K564" s="229"/>
      <c r="M564" s="230" t="s">
        <v>697</v>
      </c>
      <c r="O564" s="218"/>
    </row>
    <row r="565" spans="1:57">
      <c r="A565" s="227"/>
      <c r="B565" s="231"/>
      <c r="C565" s="301" t="s">
        <v>702</v>
      </c>
      <c r="D565" s="302"/>
      <c r="E565" s="232">
        <v>22.9</v>
      </c>
      <c r="F565" s="233"/>
      <c r="G565" s="234"/>
      <c r="H565" s="235"/>
      <c r="I565" s="229"/>
      <c r="J565" s="236"/>
      <c r="K565" s="229"/>
      <c r="M565" s="230" t="s">
        <v>702</v>
      </c>
      <c r="O565" s="218"/>
    </row>
    <row r="566" spans="1:57">
      <c r="A566" s="227"/>
      <c r="B566" s="231"/>
      <c r="C566" s="301" t="s">
        <v>706</v>
      </c>
      <c r="D566" s="302"/>
      <c r="E566" s="232">
        <v>29.32</v>
      </c>
      <c r="F566" s="233"/>
      <c r="G566" s="234"/>
      <c r="H566" s="235"/>
      <c r="I566" s="229"/>
      <c r="J566" s="236"/>
      <c r="K566" s="229"/>
      <c r="M566" s="230" t="s">
        <v>706</v>
      </c>
      <c r="O566" s="218"/>
    </row>
    <row r="567" spans="1:57">
      <c r="A567" s="227"/>
      <c r="B567" s="231"/>
      <c r="C567" s="301" t="s">
        <v>720</v>
      </c>
      <c r="D567" s="302"/>
      <c r="E567" s="232">
        <v>16.05</v>
      </c>
      <c r="F567" s="233"/>
      <c r="G567" s="234"/>
      <c r="H567" s="235"/>
      <c r="I567" s="229"/>
      <c r="J567" s="236"/>
      <c r="K567" s="229"/>
      <c r="M567" s="230" t="s">
        <v>720</v>
      </c>
      <c r="O567" s="218"/>
    </row>
    <row r="568" spans="1:57">
      <c r="A568" s="227"/>
      <c r="B568" s="231"/>
      <c r="C568" s="301" t="s">
        <v>565</v>
      </c>
      <c r="D568" s="302"/>
      <c r="E568" s="232">
        <v>0</v>
      </c>
      <c r="F568" s="233"/>
      <c r="G568" s="234"/>
      <c r="H568" s="235"/>
      <c r="I568" s="229"/>
      <c r="J568" s="236"/>
      <c r="K568" s="229"/>
      <c r="M568" s="230" t="s">
        <v>565</v>
      </c>
      <c r="O568" s="218"/>
    </row>
    <row r="569" spans="1:57">
      <c r="A569" s="227"/>
      <c r="B569" s="231"/>
      <c r="C569" s="301" t="s">
        <v>566</v>
      </c>
      <c r="D569" s="302"/>
      <c r="E569" s="232">
        <v>0</v>
      </c>
      <c r="F569" s="233"/>
      <c r="G569" s="234"/>
      <c r="H569" s="235"/>
      <c r="I569" s="229"/>
      <c r="J569" s="236"/>
      <c r="K569" s="229"/>
      <c r="M569" s="230" t="s">
        <v>566</v>
      </c>
      <c r="O569" s="218"/>
    </row>
    <row r="570" spans="1:57">
      <c r="A570" s="227"/>
      <c r="B570" s="231"/>
      <c r="C570" s="301" t="s">
        <v>882</v>
      </c>
      <c r="D570" s="302"/>
      <c r="E570" s="232">
        <v>1.2024999999999999</v>
      </c>
      <c r="F570" s="233"/>
      <c r="G570" s="234"/>
      <c r="H570" s="235"/>
      <c r="I570" s="229"/>
      <c r="J570" s="236"/>
      <c r="K570" s="229"/>
      <c r="M570" s="230" t="s">
        <v>882</v>
      </c>
      <c r="O570" s="218"/>
    </row>
    <row r="571" spans="1:57">
      <c r="A571" s="227"/>
      <c r="B571" s="231"/>
      <c r="C571" s="301" t="s">
        <v>883</v>
      </c>
      <c r="D571" s="302"/>
      <c r="E571" s="232">
        <v>0.94169999999999998</v>
      </c>
      <c r="F571" s="233"/>
      <c r="G571" s="234"/>
      <c r="H571" s="235"/>
      <c r="I571" s="229"/>
      <c r="J571" s="236"/>
      <c r="K571" s="229"/>
      <c r="M571" s="230" t="s">
        <v>883</v>
      </c>
      <c r="O571" s="218"/>
    </row>
    <row r="572" spans="1:57">
      <c r="A572" s="227"/>
      <c r="B572" s="231"/>
      <c r="C572" s="301" t="s">
        <v>884</v>
      </c>
      <c r="D572" s="302"/>
      <c r="E572" s="232">
        <v>0.68630000000000002</v>
      </c>
      <c r="F572" s="233"/>
      <c r="G572" s="234"/>
      <c r="H572" s="235"/>
      <c r="I572" s="229"/>
      <c r="J572" s="236"/>
      <c r="K572" s="229"/>
      <c r="M572" s="230" t="s">
        <v>884</v>
      </c>
      <c r="O572" s="218"/>
    </row>
    <row r="573" spans="1:57">
      <c r="A573" s="227"/>
      <c r="B573" s="231"/>
      <c r="C573" s="301" t="s">
        <v>885</v>
      </c>
      <c r="D573" s="302"/>
      <c r="E573" s="232">
        <v>3.84</v>
      </c>
      <c r="F573" s="233"/>
      <c r="G573" s="234"/>
      <c r="H573" s="235"/>
      <c r="I573" s="229"/>
      <c r="J573" s="236"/>
      <c r="K573" s="229"/>
      <c r="M573" s="230" t="s">
        <v>885</v>
      </c>
      <c r="O573" s="218"/>
    </row>
    <row r="574" spans="1:57">
      <c r="A574" s="227"/>
      <c r="B574" s="231"/>
      <c r="C574" s="301" t="s">
        <v>886</v>
      </c>
      <c r="D574" s="302"/>
      <c r="E574" s="232">
        <v>0.77</v>
      </c>
      <c r="F574" s="233"/>
      <c r="G574" s="234"/>
      <c r="H574" s="235"/>
      <c r="I574" s="229"/>
      <c r="J574" s="236"/>
      <c r="K574" s="229"/>
      <c r="M574" s="230" t="s">
        <v>886</v>
      </c>
      <c r="O574" s="218"/>
    </row>
    <row r="575" spans="1:57">
      <c r="A575" s="227"/>
      <c r="B575" s="231"/>
      <c r="C575" s="301" t="s">
        <v>887</v>
      </c>
      <c r="D575" s="302"/>
      <c r="E575" s="232">
        <v>3.3</v>
      </c>
      <c r="F575" s="233"/>
      <c r="G575" s="234"/>
      <c r="H575" s="235"/>
      <c r="I575" s="229"/>
      <c r="J575" s="236"/>
      <c r="K575" s="229"/>
      <c r="M575" s="230" t="s">
        <v>887</v>
      </c>
      <c r="O575" s="218"/>
    </row>
    <row r="576" spans="1:57">
      <c r="A576" s="237"/>
      <c r="B576" s="238" t="s">
        <v>90</v>
      </c>
      <c r="C576" s="239" t="s">
        <v>865</v>
      </c>
      <c r="D576" s="240"/>
      <c r="E576" s="241"/>
      <c r="F576" s="242"/>
      <c r="G576" s="243">
        <f>SUM(G395:G575)</f>
        <v>0</v>
      </c>
      <c r="H576" s="244"/>
      <c r="I576" s="245">
        <f>SUM(I395:I575)</f>
        <v>59.431944850000001</v>
      </c>
      <c r="J576" s="244"/>
      <c r="K576" s="245">
        <f>SUM(K395:K575)</f>
        <v>0</v>
      </c>
      <c r="O576" s="218">
        <v>4</v>
      </c>
      <c r="BA576" s="246">
        <f>SUM(BA395:BA575)</f>
        <v>0</v>
      </c>
      <c r="BB576" s="246">
        <f>SUM(BB395:BB575)</f>
        <v>0</v>
      </c>
      <c r="BC576" s="246">
        <f>SUM(BC395:BC575)</f>
        <v>0</v>
      </c>
      <c r="BD576" s="246">
        <f>SUM(BD395:BD575)</f>
        <v>0</v>
      </c>
      <c r="BE576" s="246">
        <f>SUM(BE395:BE575)</f>
        <v>0</v>
      </c>
    </row>
    <row r="577" spans="1:80">
      <c r="A577" s="208" t="s">
        <v>86</v>
      </c>
      <c r="B577" s="209" t="s">
        <v>888</v>
      </c>
      <c r="C577" s="210" t="s">
        <v>889</v>
      </c>
      <c r="D577" s="211"/>
      <c r="E577" s="212"/>
      <c r="F577" s="212"/>
      <c r="G577" s="213"/>
      <c r="H577" s="214"/>
      <c r="I577" s="215"/>
      <c r="J577" s="216"/>
      <c r="K577" s="217"/>
      <c r="O577" s="218">
        <v>1</v>
      </c>
    </row>
    <row r="578" spans="1:80" ht="22.5">
      <c r="A578" s="219">
        <v>31</v>
      </c>
      <c r="B578" s="220" t="s">
        <v>891</v>
      </c>
      <c r="C578" s="221" t="s">
        <v>892</v>
      </c>
      <c r="D578" s="222" t="s">
        <v>135</v>
      </c>
      <c r="E578" s="223">
        <v>6</v>
      </c>
      <c r="F578" s="223"/>
      <c r="G578" s="224">
        <f>E578*F578</f>
        <v>0</v>
      </c>
      <c r="H578" s="225">
        <v>6.5589999999999996E-2</v>
      </c>
      <c r="I578" s="226">
        <f>E578*H578</f>
        <v>0.39354</v>
      </c>
      <c r="J578" s="225">
        <v>0</v>
      </c>
      <c r="K578" s="226">
        <f>E578*J578</f>
        <v>0</v>
      </c>
      <c r="O578" s="218">
        <v>2</v>
      </c>
      <c r="AA578" s="191">
        <v>1</v>
      </c>
      <c r="AB578" s="191">
        <v>1</v>
      </c>
      <c r="AC578" s="191">
        <v>1</v>
      </c>
      <c r="AZ578" s="191">
        <v>1</v>
      </c>
      <c r="BA578" s="191">
        <f>IF(AZ578=1,G578,0)</f>
        <v>0</v>
      </c>
      <c r="BB578" s="191">
        <f>IF(AZ578=2,G578,0)</f>
        <v>0</v>
      </c>
      <c r="BC578" s="191">
        <f>IF(AZ578=3,G578,0)</f>
        <v>0</v>
      </c>
      <c r="BD578" s="191">
        <f>IF(AZ578=4,G578,0)</f>
        <v>0</v>
      </c>
      <c r="BE578" s="191">
        <f>IF(AZ578=5,G578,0)</f>
        <v>0</v>
      </c>
      <c r="CA578" s="218">
        <v>1</v>
      </c>
      <c r="CB578" s="218">
        <v>1</v>
      </c>
    </row>
    <row r="579" spans="1:80">
      <c r="A579" s="227"/>
      <c r="B579" s="231"/>
      <c r="C579" s="301" t="s">
        <v>893</v>
      </c>
      <c r="D579" s="302"/>
      <c r="E579" s="232">
        <v>0</v>
      </c>
      <c r="F579" s="233"/>
      <c r="G579" s="234"/>
      <c r="H579" s="235"/>
      <c r="I579" s="229"/>
      <c r="J579" s="236"/>
      <c r="K579" s="229"/>
      <c r="M579" s="230" t="s">
        <v>893</v>
      </c>
      <c r="O579" s="218"/>
    </row>
    <row r="580" spans="1:80">
      <c r="A580" s="227"/>
      <c r="B580" s="231"/>
      <c r="C580" s="301" t="s">
        <v>894</v>
      </c>
      <c r="D580" s="302"/>
      <c r="E580" s="232">
        <v>6</v>
      </c>
      <c r="F580" s="233"/>
      <c r="G580" s="234"/>
      <c r="H580" s="235"/>
      <c r="I580" s="229"/>
      <c r="J580" s="236"/>
      <c r="K580" s="229"/>
      <c r="M580" s="230" t="s">
        <v>894</v>
      </c>
      <c r="O580" s="218"/>
    </row>
    <row r="581" spans="1:80" ht="22.5">
      <c r="A581" s="219">
        <v>32</v>
      </c>
      <c r="B581" s="220" t="s">
        <v>895</v>
      </c>
      <c r="C581" s="221" t="s">
        <v>896</v>
      </c>
      <c r="D581" s="222" t="s">
        <v>135</v>
      </c>
      <c r="E581" s="223">
        <v>8</v>
      </c>
      <c r="F581" s="223"/>
      <c r="G581" s="224">
        <f>E581*F581</f>
        <v>0</v>
      </c>
      <c r="H581" s="225">
        <v>6.5869999999999998E-2</v>
      </c>
      <c r="I581" s="226">
        <f>E581*H581</f>
        <v>0.52695999999999998</v>
      </c>
      <c r="J581" s="225">
        <v>0</v>
      </c>
      <c r="K581" s="226">
        <f>E581*J581</f>
        <v>0</v>
      </c>
      <c r="O581" s="218">
        <v>2</v>
      </c>
      <c r="AA581" s="191">
        <v>1</v>
      </c>
      <c r="AB581" s="191">
        <v>1</v>
      </c>
      <c r="AC581" s="191">
        <v>1</v>
      </c>
      <c r="AZ581" s="191">
        <v>1</v>
      </c>
      <c r="BA581" s="191">
        <f>IF(AZ581=1,G581,0)</f>
        <v>0</v>
      </c>
      <c r="BB581" s="191">
        <f>IF(AZ581=2,G581,0)</f>
        <v>0</v>
      </c>
      <c r="BC581" s="191">
        <f>IF(AZ581=3,G581,0)</f>
        <v>0</v>
      </c>
      <c r="BD581" s="191">
        <f>IF(AZ581=4,G581,0)</f>
        <v>0</v>
      </c>
      <c r="BE581" s="191">
        <f>IF(AZ581=5,G581,0)</f>
        <v>0</v>
      </c>
      <c r="CA581" s="218">
        <v>1</v>
      </c>
      <c r="CB581" s="218">
        <v>1</v>
      </c>
    </row>
    <row r="582" spans="1:80">
      <c r="A582" s="227"/>
      <c r="B582" s="231"/>
      <c r="C582" s="301" t="s">
        <v>897</v>
      </c>
      <c r="D582" s="302"/>
      <c r="E582" s="232">
        <v>0</v>
      </c>
      <c r="F582" s="233"/>
      <c r="G582" s="234"/>
      <c r="H582" s="235"/>
      <c r="I582" s="229"/>
      <c r="J582" s="236"/>
      <c r="K582" s="229"/>
      <c r="M582" s="230" t="s">
        <v>897</v>
      </c>
      <c r="O582" s="218"/>
    </row>
    <row r="583" spans="1:80">
      <c r="A583" s="227"/>
      <c r="B583" s="231"/>
      <c r="C583" s="301" t="s">
        <v>898</v>
      </c>
      <c r="D583" s="302"/>
      <c r="E583" s="232">
        <v>2</v>
      </c>
      <c r="F583" s="233"/>
      <c r="G583" s="234"/>
      <c r="H583" s="235"/>
      <c r="I583" s="229"/>
      <c r="J583" s="236"/>
      <c r="K583" s="229"/>
      <c r="M583" s="230" t="s">
        <v>898</v>
      </c>
      <c r="O583" s="218"/>
    </row>
    <row r="584" spans="1:80">
      <c r="A584" s="227"/>
      <c r="B584" s="231"/>
      <c r="C584" s="301" t="s">
        <v>899</v>
      </c>
      <c r="D584" s="302"/>
      <c r="E584" s="232">
        <v>6</v>
      </c>
      <c r="F584" s="233"/>
      <c r="G584" s="234"/>
      <c r="H584" s="235"/>
      <c r="I584" s="229"/>
      <c r="J584" s="236"/>
      <c r="K584" s="229"/>
      <c r="M584" s="230" t="s">
        <v>899</v>
      </c>
      <c r="O584" s="218"/>
    </row>
    <row r="585" spans="1:80" ht="22.5">
      <c r="A585" s="219">
        <v>33</v>
      </c>
      <c r="B585" s="220" t="s">
        <v>900</v>
      </c>
      <c r="C585" s="221" t="s">
        <v>901</v>
      </c>
      <c r="D585" s="222" t="s">
        <v>135</v>
      </c>
      <c r="E585" s="223">
        <v>8</v>
      </c>
      <c r="F585" s="223"/>
      <c r="G585" s="224">
        <f>E585*F585</f>
        <v>0</v>
      </c>
      <c r="H585" s="225">
        <v>6.615E-2</v>
      </c>
      <c r="I585" s="226">
        <f>E585*H585</f>
        <v>0.5292</v>
      </c>
      <c r="J585" s="225">
        <v>0</v>
      </c>
      <c r="K585" s="226">
        <f>E585*J585</f>
        <v>0</v>
      </c>
      <c r="O585" s="218">
        <v>2</v>
      </c>
      <c r="AA585" s="191">
        <v>1</v>
      </c>
      <c r="AB585" s="191">
        <v>1</v>
      </c>
      <c r="AC585" s="191">
        <v>1</v>
      </c>
      <c r="AZ585" s="191">
        <v>1</v>
      </c>
      <c r="BA585" s="191">
        <f>IF(AZ585=1,G585,0)</f>
        <v>0</v>
      </c>
      <c r="BB585" s="191">
        <f>IF(AZ585=2,G585,0)</f>
        <v>0</v>
      </c>
      <c r="BC585" s="191">
        <f>IF(AZ585=3,G585,0)</f>
        <v>0</v>
      </c>
      <c r="BD585" s="191">
        <f>IF(AZ585=4,G585,0)</f>
        <v>0</v>
      </c>
      <c r="BE585" s="191">
        <f>IF(AZ585=5,G585,0)</f>
        <v>0</v>
      </c>
      <c r="CA585" s="218">
        <v>1</v>
      </c>
      <c r="CB585" s="218">
        <v>1</v>
      </c>
    </row>
    <row r="586" spans="1:80">
      <c r="A586" s="227"/>
      <c r="B586" s="231"/>
      <c r="C586" s="301" t="s">
        <v>897</v>
      </c>
      <c r="D586" s="302"/>
      <c r="E586" s="232">
        <v>0</v>
      </c>
      <c r="F586" s="233"/>
      <c r="G586" s="234"/>
      <c r="H586" s="235"/>
      <c r="I586" s="229"/>
      <c r="J586" s="236"/>
      <c r="K586" s="229"/>
      <c r="M586" s="230" t="s">
        <v>897</v>
      </c>
      <c r="O586" s="218"/>
    </row>
    <row r="587" spans="1:80">
      <c r="A587" s="227"/>
      <c r="B587" s="231"/>
      <c r="C587" s="301" t="s">
        <v>902</v>
      </c>
      <c r="D587" s="302"/>
      <c r="E587" s="232">
        <v>7</v>
      </c>
      <c r="F587" s="233"/>
      <c r="G587" s="234"/>
      <c r="H587" s="235"/>
      <c r="I587" s="229"/>
      <c r="J587" s="236"/>
      <c r="K587" s="229"/>
      <c r="M587" s="230" t="s">
        <v>902</v>
      </c>
      <c r="O587" s="218"/>
    </row>
    <row r="588" spans="1:80">
      <c r="A588" s="227"/>
      <c r="B588" s="231"/>
      <c r="C588" s="301" t="s">
        <v>903</v>
      </c>
      <c r="D588" s="302"/>
      <c r="E588" s="232">
        <v>1</v>
      </c>
      <c r="F588" s="233"/>
      <c r="G588" s="234"/>
      <c r="H588" s="235"/>
      <c r="I588" s="229"/>
      <c r="J588" s="236"/>
      <c r="K588" s="229"/>
      <c r="M588" s="230" t="s">
        <v>903</v>
      </c>
      <c r="O588" s="218"/>
    </row>
    <row r="589" spans="1:80" ht="22.5">
      <c r="A589" s="219">
        <v>34</v>
      </c>
      <c r="B589" s="220" t="s">
        <v>904</v>
      </c>
      <c r="C589" s="221" t="s">
        <v>905</v>
      </c>
      <c r="D589" s="222" t="s">
        <v>135</v>
      </c>
      <c r="E589" s="223">
        <v>3</v>
      </c>
      <c r="F589" s="223"/>
      <c r="G589" s="224">
        <f>E589*F589</f>
        <v>0</v>
      </c>
      <c r="H589" s="225">
        <v>6.6720000000000002E-2</v>
      </c>
      <c r="I589" s="226">
        <f>E589*H589</f>
        <v>0.20016</v>
      </c>
      <c r="J589" s="225">
        <v>0</v>
      </c>
      <c r="K589" s="226">
        <f>E589*J589</f>
        <v>0</v>
      </c>
      <c r="O589" s="218">
        <v>2</v>
      </c>
      <c r="AA589" s="191">
        <v>1</v>
      </c>
      <c r="AB589" s="191">
        <v>1</v>
      </c>
      <c r="AC589" s="191">
        <v>1</v>
      </c>
      <c r="AZ589" s="191">
        <v>1</v>
      </c>
      <c r="BA589" s="191">
        <f>IF(AZ589=1,G589,0)</f>
        <v>0</v>
      </c>
      <c r="BB589" s="191">
        <f>IF(AZ589=2,G589,0)</f>
        <v>0</v>
      </c>
      <c r="BC589" s="191">
        <f>IF(AZ589=3,G589,0)</f>
        <v>0</v>
      </c>
      <c r="BD589" s="191">
        <f>IF(AZ589=4,G589,0)</f>
        <v>0</v>
      </c>
      <c r="BE589" s="191">
        <f>IF(AZ589=5,G589,0)</f>
        <v>0</v>
      </c>
      <c r="CA589" s="218">
        <v>1</v>
      </c>
      <c r="CB589" s="218">
        <v>1</v>
      </c>
    </row>
    <row r="590" spans="1:80">
      <c r="A590" s="227"/>
      <c r="B590" s="231"/>
      <c r="C590" s="301" t="s">
        <v>897</v>
      </c>
      <c r="D590" s="302"/>
      <c r="E590" s="232">
        <v>0</v>
      </c>
      <c r="F590" s="233"/>
      <c r="G590" s="234"/>
      <c r="H590" s="235"/>
      <c r="I590" s="229"/>
      <c r="J590" s="236"/>
      <c r="K590" s="229"/>
      <c r="M590" s="230" t="s">
        <v>897</v>
      </c>
      <c r="O590" s="218"/>
    </row>
    <row r="591" spans="1:80">
      <c r="A591" s="227"/>
      <c r="B591" s="231"/>
      <c r="C591" s="301" t="s">
        <v>906</v>
      </c>
      <c r="D591" s="302"/>
      <c r="E591" s="232">
        <v>1</v>
      </c>
      <c r="F591" s="233"/>
      <c r="G591" s="234"/>
      <c r="H591" s="235"/>
      <c r="I591" s="229"/>
      <c r="J591" s="236"/>
      <c r="K591" s="229"/>
      <c r="M591" s="230" t="s">
        <v>906</v>
      </c>
      <c r="O591" s="218"/>
    </row>
    <row r="592" spans="1:80">
      <c r="A592" s="227"/>
      <c r="B592" s="231"/>
      <c r="C592" s="301" t="s">
        <v>907</v>
      </c>
      <c r="D592" s="302"/>
      <c r="E592" s="232">
        <v>2</v>
      </c>
      <c r="F592" s="233"/>
      <c r="G592" s="234"/>
      <c r="H592" s="235"/>
      <c r="I592" s="229"/>
      <c r="J592" s="236"/>
      <c r="K592" s="229"/>
      <c r="M592" s="230" t="s">
        <v>907</v>
      </c>
      <c r="O592" s="218"/>
    </row>
    <row r="593" spans="1:80">
      <c r="A593" s="237"/>
      <c r="B593" s="238" t="s">
        <v>90</v>
      </c>
      <c r="C593" s="239" t="s">
        <v>890</v>
      </c>
      <c r="D593" s="240"/>
      <c r="E593" s="241"/>
      <c r="F593" s="242"/>
      <c r="G593" s="243">
        <f>SUM(G577:G592)</f>
        <v>0</v>
      </c>
      <c r="H593" s="244"/>
      <c r="I593" s="245">
        <f>SUM(I577:I592)</f>
        <v>1.6498599999999999</v>
      </c>
      <c r="J593" s="244"/>
      <c r="K593" s="245">
        <f>SUM(K577:K592)</f>
        <v>0</v>
      </c>
      <c r="O593" s="218">
        <v>4</v>
      </c>
      <c r="BA593" s="246">
        <f>SUM(BA577:BA592)</f>
        <v>0</v>
      </c>
      <c r="BB593" s="246">
        <f>SUM(BB577:BB592)</f>
        <v>0</v>
      </c>
      <c r="BC593" s="246">
        <f>SUM(BC577:BC592)</f>
        <v>0</v>
      </c>
      <c r="BD593" s="246">
        <f>SUM(BD577:BD592)</f>
        <v>0</v>
      </c>
      <c r="BE593" s="246">
        <f>SUM(BE577:BE592)</f>
        <v>0</v>
      </c>
    </row>
    <row r="594" spans="1:80">
      <c r="A594" s="208" t="s">
        <v>86</v>
      </c>
      <c r="B594" s="209" t="s">
        <v>908</v>
      </c>
      <c r="C594" s="210" t="s">
        <v>909</v>
      </c>
      <c r="D594" s="211"/>
      <c r="E594" s="212"/>
      <c r="F594" s="212"/>
      <c r="G594" s="213"/>
      <c r="H594" s="214"/>
      <c r="I594" s="215"/>
      <c r="J594" s="216"/>
      <c r="K594" s="217"/>
      <c r="O594" s="218">
        <v>1</v>
      </c>
    </row>
    <row r="595" spans="1:80">
      <c r="A595" s="219">
        <v>35</v>
      </c>
      <c r="B595" s="220" t="s">
        <v>911</v>
      </c>
      <c r="C595" s="221" t="s">
        <v>912</v>
      </c>
      <c r="D595" s="222" t="s">
        <v>580</v>
      </c>
      <c r="E595" s="223">
        <v>961.69</v>
      </c>
      <c r="F595" s="223"/>
      <c r="G595" s="224">
        <f>E595*F595</f>
        <v>0</v>
      </c>
      <c r="H595" s="225">
        <v>4.0000000000000003E-5</v>
      </c>
      <c r="I595" s="226">
        <f>E595*H595</f>
        <v>3.8467600000000005E-2</v>
      </c>
      <c r="J595" s="225">
        <v>0</v>
      </c>
      <c r="K595" s="226">
        <f>E595*J595</f>
        <v>0</v>
      </c>
      <c r="O595" s="218">
        <v>2</v>
      </c>
      <c r="AA595" s="191">
        <v>1</v>
      </c>
      <c r="AB595" s="191">
        <v>1</v>
      </c>
      <c r="AC595" s="191">
        <v>1</v>
      </c>
      <c r="AZ595" s="191">
        <v>1</v>
      </c>
      <c r="BA595" s="191">
        <f>IF(AZ595=1,G595,0)</f>
        <v>0</v>
      </c>
      <c r="BB595" s="191">
        <f>IF(AZ595=2,G595,0)</f>
        <v>0</v>
      </c>
      <c r="BC595" s="191">
        <f>IF(AZ595=3,G595,0)</f>
        <v>0</v>
      </c>
      <c r="BD595" s="191">
        <f>IF(AZ595=4,G595,0)</f>
        <v>0</v>
      </c>
      <c r="BE595" s="191">
        <f>IF(AZ595=5,G595,0)</f>
        <v>0</v>
      </c>
      <c r="CA595" s="218">
        <v>1</v>
      </c>
      <c r="CB595" s="218">
        <v>1</v>
      </c>
    </row>
    <row r="596" spans="1:80">
      <c r="A596" s="227"/>
      <c r="B596" s="231"/>
      <c r="C596" s="301" t="s">
        <v>565</v>
      </c>
      <c r="D596" s="302"/>
      <c r="E596" s="232">
        <v>0</v>
      </c>
      <c r="F596" s="233"/>
      <c r="G596" s="234"/>
      <c r="H596" s="235"/>
      <c r="I596" s="229"/>
      <c r="J596" s="236"/>
      <c r="K596" s="229"/>
      <c r="M596" s="230" t="s">
        <v>565</v>
      </c>
      <c r="O596" s="218"/>
    </row>
    <row r="597" spans="1:80">
      <c r="A597" s="227"/>
      <c r="B597" s="231"/>
      <c r="C597" s="301" t="s">
        <v>566</v>
      </c>
      <c r="D597" s="302"/>
      <c r="E597" s="232">
        <v>0</v>
      </c>
      <c r="F597" s="233"/>
      <c r="G597" s="234"/>
      <c r="H597" s="235"/>
      <c r="I597" s="229"/>
      <c r="J597" s="236"/>
      <c r="K597" s="229"/>
      <c r="M597" s="230" t="s">
        <v>566</v>
      </c>
      <c r="O597" s="218"/>
    </row>
    <row r="598" spans="1:80">
      <c r="A598" s="227"/>
      <c r="B598" s="231"/>
      <c r="C598" s="301" t="s">
        <v>913</v>
      </c>
      <c r="D598" s="302"/>
      <c r="E598" s="232">
        <v>138</v>
      </c>
      <c r="F598" s="233"/>
      <c r="G598" s="234"/>
      <c r="H598" s="235"/>
      <c r="I598" s="229"/>
      <c r="J598" s="236"/>
      <c r="K598" s="229"/>
      <c r="M598" s="230" t="s">
        <v>913</v>
      </c>
      <c r="O598" s="218"/>
    </row>
    <row r="599" spans="1:80">
      <c r="A599" s="227"/>
      <c r="B599" s="231"/>
      <c r="C599" s="301" t="s">
        <v>136</v>
      </c>
      <c r="D599" s="302"/>
      <c r="E599" s="232">
        <v>0</v>
      </c>
      <c r="F599" s="233"/>
      <c r="G599" s="234"/>
      <c r="H599" s="235"/>
      <c r="I599" s="229"/>
      <c r="J599" s="236"/>
      <c r="K599" s="229"/>
      <c r="M599" s="230" t="s">
        <v>136</v>
      </c>
      <c r="O599" s="218"/>
    </row>
    <row r="600" spans="1:80">
      <c r="A600" s="227"/>
      <c r="B600" s="231"/>
      <c r="C600" s="301" t="s">
        <v>137</v>
      </c>
      <c r="D600" s="302"/>
      <c r="E600" s="232">
        <v>0</v>
      </c>
      <c r="F600" s="233"/>
      <c r="G600" s="234"/>
      <c r="H600" s="235"/>
      <c r="I600" s="229"/>
      <c r="J600" s="236"/>
      <c r="K600" s="229"/>
      <c r="M600" s="230" t="s">
        <v>137</v>
      </c>
      <c r="O600" s="218"/>
    </row>
    <row r="601" spans="1:80">
      <c r="A601" s="227"/>
      <c r="B601" s="231"/>
      <c r="C601" s="301" t="s">
        <v>914</v>
      </c>
      <c r="D601" s="302"/>
      <c r="E601" s="232">
        <v>411.84500000000003</v>
      </c>
      <c r="F601" s="233"/>
      <c r="G601" s="234"/>
      <c r="H601" s="235"/>
      <c r="I601" s="229"/>
      <c r="J601" s="236"/>
      <c r="K601" s="229"/>
      <c r="M601" s="230" t="s">
        <v>914</v>
      </c>
      <c r="O601" s="218"/>
    </row>
    <row r="602" spans="1:80">
      <c r="A602" s="227"/>
      <c r="B602" s="231"/>
      <c r="C602" s="301" t="s">
        <v>620</v>
      </c>
      <c r="D602" s="302"/>
      <c r="E602" s="232">
        <v>0</v>
      </c>
      <c r="F602" s="233"/>
      <c r="G602" s="234"/>
      <c r="H602" s="235"/>
      <c r="I602" s="229"/>
      <c r="J602" s="236"/>
      <c r="K602" s="229"/>
      <c r="M602" s="230" t="s">
        <v>620</v>
      </c>
      <c r="O602" s="218"/>
    </row>
    <row r="603" spans="1:80">
      <c r="A603" s="227"/>
      <c r="B603" s="231"/>
      <c r="C603" s="301" t="s">
        <v>697</v>
      </c>
      <c r="D603" s="302"/>
      <c r="E603" s="232">
        <v>0</v>
      </c>
      <c r="F603" s="233"/>
      <c r="G603" s="234"/>
      <c r="H603" s="235"/>
      <c r="I603" s="229"/>
      <c r="J603" s="236"/>
      <c r="K603" s="229"/>
      <c r="M603" s="230" t="s">
        <v>697</v>
      </c>
      <c r="O603" s="218"/>
    </row>
    <row r="604" spans="1:80">
      <c r="A604" s="227"/>
      <c r="B604" s="231"/>
      <c r="C604" s="301" t="s">
        <v>914</v>
      </c>
      <c r="D604" s="302"/>
      <c r="E604" s="232">
        <v>411.84500000000003</v>
      </c>
      <c r="F604" s="233"/>
      <c r="G604" s="234"/>
      <c r="H604" s="235"/>
      <c r="I604" s="229"/>
      <c r="J604" s="236"/>
      <c r="K604" s="229"/>
      <c r="M604" s="230" t="s">
        <v>914</v>
      </c>
      <c r="O604" s="218"/>
    </row>
    <row r="605" spans="1:80">
      <c r="A605" s="237"/>
      <c r="B605" s="238" t="s">
        <v>90</v>
      </c>
      <c r="C605" s="239" t="s">
        <v>910</v>
      </c>
      <c r="D605" s="240"/>
      <c r="E605" s="241"/>
      <c r="F605" s="242"/>
      <c r="G605" s="243">
        <f>SUM(G594:G604)</f>
        <v>0</v>
      </c>
      <c r="H605" s="244"/>
      <c r="I605" s="245">
        <f>SUM(I594:I604)</f>
        <v>3.8467600000000005E-2</v>
      </c>
      <c r="J605" s="244"/>
      <c r="K605" s="245">
        <f>SUM(K594:K604)</f>
        <v>0</v>
      </c>
      <c r="O605" s="218">
        <v>4</v>
      </c>
      <c r="BA605" s="246">
        <f>SUM(BA594:BA604)</f>
        <v>0</v>
      </c>
      <c r="BB605" s="246">
        <f>SUM(BB594:BB604)</f>
        <v>0</v>
      </c>
      <c r="BC605" s="246">
        <f>SUM(BC594:BC604)</f>
        <v>0</v>
      </c>
      <c r="BD605" s="246">
        <f>SUM(BD594:BD604)</f>
        <v>0</v>
      </c>
      <c r="BE605" s="246">
        <f>SUM(BE594:BE604)</f>
        <v>0</v>
      </c>
    </row>
    <row r="606" spans="1:80">
      <c r="A606" s="208" t="s">
        <v>86</v>
      </c>
      <c r="B606" s="209" t="s">
        <v>915</v>
      </c>
      <c r="C606" s="210" t="s">
        <v>916</v>
      </c>
      <c r="D606" s="211"/>
      <c r="E606" s="212"/>
      <c r="F606" s="212"/>
      <c r="G606" s="213"/>
      <c r="H606" s="214"/>
      <c r="I606" s="215"/>
      <c r="J606" s="216"/>
      <c r="K606" s="217"/>
      <c r="O606" s="218">
        <v>1</v>
      </c>
    </row>
    <row r="607" spans="1:80">
      <c r="A607" s="219">
        <v>36</v>
      </c>
      <c r="B607" s="220" t="s">
        <v>918</v>
      </c>
      <c r="C607" s="221" t="s">
        <v>919</v>
      </c>
      <c r="D607" s="222" t="s">
        <v>580</v>
      </c>
      <c r="E607" s="223">
        <v>20.8125</v>
      </c>
      <c r="F607" s="223"/>
      <c r="G607" s="224">
        <f>E607*F607</f>
        <v>0</v>
      </c>
      <c r="H607" s="225">
        <v>6.7000000000000002E-4</v>
      </c>
      <c r="I607" s="226">
        <f>E607*H607</f>
        <v>1.3944375E-2</v>
      </c>
      <c r="J607" s="225">
        <v>-0.13100000000000001</v>
      </c>
      <c r="K607" s="226">
        <f>E607*J607</f>
        <v>-2.7264375000000003</v>
      </c>
      <c r="O607" s="218">
        <v>2</v>
      </c>
      <c r="AA607" s="191">
        <v>1</v>
      </c>
      <c r="AB607" s="191">
        <v>1</v>
      </c>
      <c r="AC607" s="191">
        <v>1</v>
      </c>
      <c r="AZ607" s="191">
        <v>1</v>
      </c>
      <c r="BA607" s="191">
        <f>IF(AZ607=1,G607,0)</f>
        <v>0</v>
      </c>
      <c r="BB607" s="191">
        <f>IF(AZ607=2,G607,0)</f>
        <v>0</v>
      </c>
      <c r="BC607" s="191">
        <f>IF(AZ607=3,G607,0)</f>
        <v>0</v>
      </c>
      <c r="BD607" s="191">
        <f>IF(AZ607=4,G607,0)</f>
        <v>0</v>
      </c>
      <c r="BE607" s="191">
        <f>IF(AZ607=5,G607,0)</f>
        <v>0</v>
      </c>
      <c r="CA607" s="218">
        <v>1</v>
      </c>
      <c r="CB607" s="218">
        <v>1</v>
      </c>
    </row>
    <row r="608" spans="1:80">
      <c r="A608" s="227"/>
      <c r="B608" s="231"/>
      <c r="C608" s="301" t="s">
        <v>136</v>
      </c>
      <c r="D608" s="302"/>
      <c r="E608" s="232">
        <v>0</v>
      </c>
      <c r="F608" s="233"/>
      <c r="G608" s="234"/>
      <c r="H608" s="235"/>
      <c r="I608" s="229"/>
      <c r="J608" s="236"/>
      <c r="K608" s="229"/>
      <c r="M608" s="230" t="s">
        <v>136</v>
      </c>
      <c r="O608" s="218"/>
    </row>
    <row r="609" spans="1:80">
      <c r="A609" s="227"/>
      <c r="B609" s="231"/>
      <c r="C609" s="301" t="s">
        <v>137</v>
      </c>
      <c r="D609" s="302"/>
      <c r="E609" s="232">
        <v>0</v>
      </c>
      <c r="F609" s="233"/>
      <c r="G609" s="234"/>
      <c r="H609" s="235"/>
      <c r="I609" s="229"/>
      <c r="J609" s="236"/>
      <c r="K609" s="229"/>
      <c r="M609" s="230" t="s">
        <v>137</v>
      </c>
      <c r="O609" s="218"/>
    </row>
    <row r="610" spans="1:80">
      <c r="A610" s="227"/>
      <c r="B610" s="231"/>
      <c r="C610" s="301" t="s">
        <v>920</v>
      </c>
      <c r="D610" s="302"/>
      <c r="E610" s="232">
        <v>3.75</v>
      </c>
      <c r="F610" s="233"/>
      <c r="G610" s="234"/>
      <c r="H610" s="235"/>
      <c r="I610" s="229"/>
      <c r="J610" s="236"/>
      <c r="K610" s="229"/>
      <c r="M610" s="230" t="s">
        <v>920</v>
      </c>
      <c r="O610" s="218"/>
    </row>
    <row r="611" spans="1:80">
      <c r="A611" s="227"/>
      <c r="B611" s="231"/>
      <c r="C611" s="301" t="s">
        <v>921</v>
      </c>
      <c r="D611" s="302"/>
      <c r="E611" s="232">
        <v>17.0625</v>
      </c>
      <c r="F611" s="233"/>
      <c r="G611" s="234"/>
      <c r="H611" s="235"/>
      <c r="I611" s="229"/>
      <c r="J611" s="236"/>
      <c r="K611" s="229"/>
      <c r="M611" s="230" t="s">
        <v>921</v>
      </c>
      <c r="O611" s="218"/>
    </row>
    <row r="612" spans="1:80">
      <c r="A612" s="219">
        <v>37</v>
      </c>
      <c r="B612" s="220" t="s">
        <v>922</v>
      </c>
      <c r="C612" s="221" t="s">
        <v>923</v>
      </c>
      <c r="D612" s="222" t="s">
        <v>165</v>
      </c>
      <c r="E612" s="223">
        <v>26.5123</v>
      </c>
      <c r="F612" s="223"/>
      <c r="G612" s="224">
        <f>E612*F612</f>
        <v>0</v>
      </c>
      <c r="H612" s="225">
        <v>0</v>
      </c>
      <c r="I612" s="226">
        <f>E612*H612</f>
        <v>0</v>
      </c>
      <c r="J612" s="225">
        <v>-2.2000000000000002</v>
      </c>
      <c r="K612" s="226">
        <f>E612*J612</f>
        <v>-58.327060000000003</v>
      </c>
      <c r="O612" s="218">
        <v>2</v>
      </c>
      <c r="AA612" s="191">
        <v>1</v>
      </c>
      <c r="AB612" s="191">
        <v>1</v>
      </c>
      <c r="AC612" s="191">
        <v>1</v>
      </c>
      <c r="AZ612" s="191">
        <v>1</v>
      </c>
      <c r="BA612" s="191">
        <f>IF(AZ612=1,G612,0)</f>
        <v>0</v>
      </c>
      <c r="BB612" s="191">
        <f>IF(AZ612=2,G612,0)</f>
        <v>0</v>
      </c>
      <c r="BC612" s="191">
        <f>IF(AZ612=3,G612,0)</f>
        <v>0</v>
      </c>
      <c r="BD612" s="191">
        <f>IF(AZ612=4,G612,0)</f>
        <v>0</v>
      </c>
      <c r="BE612" s="191">
        <f>IF(AZ612=5,G612,0)</f>
        <v>0</v>
      </c>
      <c r="CA612" s="218">
        <v>1</v>
      </c>
      <c r="CB612" s="218">
        <v>1</v>
      </c>
    </row>
    <row r="613" spans="1:80">
      <c r="A613" s="227"/>
      <c r="B613" s="231"/>
      <c r="C613" s="303" t="s">
        <v>625</v>
      </c>
      <c r="D613" s="302"/>
      <c r="E613" s="257">
        <v>0</v>
      </c>
      <c r="F613" s="233"/>
      <c r="G613" s="234"/>
      <c r="H613" s="235"/>
      <c r="I613" s="229"/>
      <c r="J613" s="236"/>
      <c r="K613" s="229"/>
      <c r="M613" s="230" t="s">
        <v>625</v>
      </c>
      <c r="O613" s="218"/>
    </row>
    <row r="614" spans="1:80">
      <c r="A614" s="227"/>
      <c r="B614" s="231"/>
      <c r="C614" s="303" t="s">
        <v>565</v>
      </c>
      <c r="D614" s="302"/>
      <c r="E614" s="257">
        <v>0</v>
      </c>
      <c r="F614" s="233"/>
      <c r="G614" s="234"/>
      <c r="H614" s="235"/>
      <c r="I614" s="229"/>
      <c r="J614" s="236"/>
      <c r="K614" s="229"/>
      <c r="M614" s="230" t="s">
        <v>565</v>
      </c>
      <c r="O614" s="218"/>
    </row>
    <row r="615" spans="1:80">
      <c r="A615" s="227"/>
      <c r="B615" s="231"/>
      <c r="C615" s="303" t="s">
        <v>566</v>
      </c>
      <c r="D615" s="302"/>
      <c r="E615" s="257">
        <v>0</v>
      </c>
      <c r="F615" s="233"/>
      <c r="G615" s="234"/>
      <c r="H615" s="235"/>
      <c r="I615" s="229"/>
      <c r="J615" s="236"/>
      <c r="K615" s="229"/>
      <c r="M615" s="230" t="s">
        <v>566</v>
      </c>
      <c r="O615" s="218"/>
    </row>
    <row r="616" spans="1:80">
      <c r="A616" s="227"/>
      <c r="B616" s="231"/>
      <c r="C616" s="303" t="s">
        <v>581</v>
      </c>
      <c r="D616" s="302"/>
      <c r="E616" s="257">
        <v>8.8149999999999995</v>
      </c>
      <c r="F616" s="233"/>
      <c r="G616" s="234"/>
      <c r="H616" s="235"/>
      <c r="I616" s="229"/>
      <c r="J616" s="236"/>
      <c r="K616" s="229"/>
      <c r="M616" s="230" t="s">
        <v>581</v>
      </c>
      <c r="O616" s="218"/>
    </row>
    <row r="617" spans="1:80">
      <c r="A617" s="227"/>
      <c r="B617" s="231"/>
      <c r="C617" s="303" t="s">
        <v>582</v>
      </c>
      <c r="D617" s="302"/>
      <c r="E617" s="257">
        <v>1.56</v>
      </c>
      <c r="F617" s="233"/>
      <c r="G617" s="234"/>
      <c r="H617" s="235"/>
      <c r="I617" s="229"/>
      <c r="J617" s="236"/>
      <c r="K617" s="229"/>
      <c r="M617" s="230" t="s">
        <v>582</v>
      </c>
      <c r="O617" s="218"/>
    </row>
    <row r="618" spans="1:80">
      <c r="A618" s="227"/>
      <c r="B618" s="231"/>
      <c r="C618" s="303" t="s">
        <v>583</v>
      </c>
      <c r="D618" s="302"/>
      <c r="E618" s="257">
        <v>0.61199999999999999</v>
      </c>
      <c r="F618" s="233"/>
      <c r="G618" s="234"/>
      <c r="H618" s="235"/>
      <c r="I618" s="229"/>
      <c r="J618" s="236"/>
      <c r="K618" s="229"/>
      <c r="M618" s="230" t="s">
        <v>583</v>
      </c>
      <c r="O618" s="218"/>
    </row>
    <row r="619" spans="1:80">
      <c r="A619" s="227"/>
      <c r="B619" s="231"/>
      <c r="C619" s="303" t="s">
        <v>584</v>
      </c>
      <c r="D619" s="302"/>
      <c r="E619" s="257">
        <v>18.3675</v>
      </c>
      <c r="F619" s="233"/>
      <c r="G619" s="234"/>
      <c r="H619" s="235"/>
      <c r="I619" s="229"/>
      <c r="J619" s="236"/>
      <c r="K619" s="229"/>
      <c r="M619" s="230" t="s">
        <v>584</v>
      </c>
      <c r="O619" s="218"/>
    </row>
    <row r="620" spans="1:80">
      <c r="A620" s="227"/>
      <c r="B620" s="231"/>
      <c r="C620" s="303" t="s">
        <v>585</v>
      </c>
      <c r="D620" s="302"/>
      <c r="E620" s="257">
        <v>1.2024999999999999</v>
      </c>
      <c r="F620" s="233"/>
      <c r="G620" s="234"/>
      <c r="H620" s="235"/>
      <c r="I620" s="229"/>
      <c r="J620" s="236"/>
      <c r="K620" s="229"/>
      <c r="M620" s="230" t="s">
        <v>585</v>
      </c>
      <c r="O620" s="218"/>
    </row>
    <row r="621" spans="1:80">
      <c r="A621" s="227"/>
      <c r="B621" s="231"/>
      <c r="C621" s="303" t="s">
        <v>586</v>
      </c>
      <c r="D621" s="302"/>
      <c r="E621" s="257">
        <v>24.66</v>
      </c>
      <c r="F621" s="233"/>
      <c r="G621" s="234"/>
      <c r="H621" s="235"/>
      <c r="I621" s="229"/>
      <c r="J621" s="236"/>
      <c r="K621" s="229"/>
      <c r="M621" s="230" t="s">
        <v>586</v>
      </c>
      <c r="O621" s="218"/>
    </row>
    <row r="622" spans="1:80">
      <c r="A622" s="227"/>
      <c r="B622" s="231"/>
      <c r="C622" s="303" t="s">
        <v>587</v>
      </c>
      <c r="D622" s="302"/>
      <c r="E622" s="257">
        <v>0.64800000000000002</v>
      </c>
      <c r="F622" s="233"/>
      <c r="G622" s="234"/>
      <c r="H622" s="235"/>
      <c r="I622" s="229"/>
      <c r="J622" s="236"/>
      <c r="K622" s="229"/>
      <c r="M622" s="230" t="s">
        <v>587</v>
      </c>
      <c r="O622" s="218"/>
    </row>
    <row r="623" spans="1:80">
      <c r="A623" s="227"/>
      <c r="B623" s="231"/>
      <c r="C623" s="303" t="s">
        <v>588</v>
      </c>
      <c r="D623" s="302"/>
      <c r="E623" s="257">
        <v>0.36799999999999999</v>
      </c>
      <c r="F623" s="233"/>
      <c r="G623" s="234"/>
      <c r="H623" s="235"/>
      <c r="I623" s="229"/>
      <c r="J623" s="236"/>
      <c r="K623" s="229"/>
      <c r="M623" s="230" t="s">
        <v>588</v>
      </c>
      <c r="O623" s="218"/>
    </row>
    <row r="624" spans="1:80">
      <c r="A624" s="227"/>
      <c r="B624" s="231"/>
      <c r="C624" s="303" t="s">
        <v>589</v>
      </c>
      <c r="D624" s="302"/>
      <c r="E624" s="257">
        <v>20.55</v>
      </c>
      <c r="F624" s="233"/>
      <c r="G624" s="234"/>
      <c r="H624" s="235"/>
      <c r="I624" s="229"/>
      <c r="J624" s="236"/>
      <c r="K624" s="229"/>
      <c r="M624" s="230" t="s">
        <v>589</v>
      </c>
      <c r="O624" s="218"/>
    </row>
    <row r="625" spans="1:15">
      <c r="A625" s="227"/>
      <c r="B625" s="231"/>
      <c r="C625" s="303" t="s">
        <v>136</v>
      </c>
      <c r="D625" s="302"/>
      <c r="E625" s="257">
        <v>0</v>
      </c>
      <c r="F625" s="233"/>
      <c r="G625" s="234"/>
      <c r="H625" s="235"/>
      <c r="I625" s="229"/>
      <c r="J625" s="236"/>
      <c r="K625" s="229"/>
      <c r="M625" s="230" t="s">
        <v>136</v>
      </c>
      <c r="O625" s="218"/>
    </row>
    <row r="626" spans="1:15">
      <c r="A626" s="227"/>
      <c r="B626" s="231"/>
      <c r="C626" s="303" t="s">
        <v>137</v>
      </c>
      <c r="D626" s="302"/>
      <c r="E626" s="257">
        <v>0</v>
      </c>
      <c r="F626" s="233"/>
      <c r="G626" s="234"/>
      <c r="H626" s="235"/>
      <c r="I626" s="229"/>
      <c r="J626" s="236"/>
      <c r="K626" s="229"/>
      <c r="M626" s="230" t="s">
        <v>137</v>
      </c>
      <c r="O626" s="218"/>
    </row>
    <row r="627" spans="1:15">
      <c r="A627" s="227"/>
      <c r="B627" s="231"/>
      <c r="C627" s="303" t="s">
        <v>731</v>
      </c>
      <c r="D627" s="302"/>
      <c r="E627" s="257">
        <v>3.22</v>
      </c>
      <c r="F627" s="233"/>
      <c r="G627" s="234"/>
      <c r="H627" s="235"/>
      <c r="I627" s="229"/>
      <c r="J627" s="236"/>
      <c r="K627" s="229"/>
      <c r="M627" s="230" t="s">
        <v>731</v>
      </c>
      <c r="O627" s="218"/>
    </row>
    <row r="628" spans="1:15">
      <c r="A628" s="227"/>
      <c r="B628" s="231"/>
      <c r="C628" s="303" t="s">
        <v>868</v>
      </c>
      <c r="D628" s="302"/>
      <c r="E628" s="257">
        <v>0.7</v>
      </c>
      <c r="F628" s="233"/>
      <c r="G628" s="234"/>
      <c r="H628" s="235"/>
      <c r="I628" s="229"/>
      <c r="J628" s="236"/>
      <c r="K628" s="229"/>
      <c r="M628" s="230" t="s">
        <v>868</v>
      </c>
      <c r="O628" s="218"/>
    </row>
    <row r="629" spans="1:15">
      <c r="A629" s="227"/>
      <c r="B629" s="231"/>
      <c r="C629" s="303" t="s">
        <v>735</v>
      </c>
      <c r="D629" s="302"/>
      <c r="E629" s="257">
        <v>5.5</v>
      </c>
      <c r="F629" s="233"/>
      <c r="G629" s="234"/>
      <c r="H629" s="235"/>
      <c r="I629" s="229"/>
      <c r="J629" s="236"/>
      <c r="K629" s="229"/>
      <c r="M629" s="230" t="s">
        <v>735</v>
      </c>
      <c r="O629" s="218"/>
    </row>
    <row r="630" spans="1:15">
      <c r="A630" s="227"/>
      <c r="B630" s="231"/>
      <c r="C630" s="303" t="s">
        <v>737</v>
      </c>
      <c r="D630" s="302"/>
      <c r="E630" s="257">
        <v>1.22</v>
      </c>
      <c r="F630" s="233"/>
      <c r="G630" s="234"/>
      <c r="H630" s="235"/>
      <c r="I630" s="229"/>
      <c r="J630" s="236"/>
      <c r="K630" s="229"/>
      <c r="M630" s="230" t="s">
        <v>737</v>
      </c>
      <c r="O630" s="218"/>
    </row>
    <row r="631" spans="1:15">
      <c r="A631" s="227"/>
      <c r="B631" s="231"/>
      <c r="C631" s="303" t="s">
        <v>739</v>
      </c>
      <c r="D631" s="302"/>
      <c r="E631" s="257">
        <v>7.7</v>
      </c>
      <c r="F631" s="233"/>
      <c r="G631" s="234"/>
      <c r="H631" s="235"/>
      <c r="I631" s="229"/>
      <c r="J631" s="236"/>
      <c r="K631" s="229"/>
      <c r="M631" s="230" t="s">
        <v>739</v>
      </c>
      <c r="O631" s="218"/>
    </row>
    <row r="632" spans="1:15">
      <c r="A632" s="227"/>
      <c r="B632" s="231"/>
      <c r="C632" s="303" t="s">
        <v>742</v>
      </c>
      <c r="D632" s="302"/>
      <c r="E632" s="257">
        <v>1.22</v>
      </c>
      <c r="F632" s="233"/>
      <c r="G632" s="234"/>
      <c r="H632" s="235"/>
      <c r="I632" s="229"/>
      <c r="J632" s="236"/>
      <c r="K632" s="229"/>
      <c r="M632" s="230" t="s">
        <v>742</v>
      </c>
      <c r="O632" s="218"/>
    </row>
    <row r="633" spans="1:15">
      <c r="A633" s="227"/>
      <c r="B633" s="231"/>
      <c r="C633" s="303" t="s">
        <v>744</v>
      </c>
      <c r="D633" s="302"/>
      <c r="E633" s="257">
        <v>14.85</v>
      </c>
      <c r="F633" s="233"/>
      <c r="G633" s="234"/>
      <c r="H633" s="235"/>
      <c r="I633" s="229"/>
      <c r="J633" s="236"/>
      <c r="K633" s="229"/>
      <c r="M633" s="230" t="s">
        <v>744</v>
      </c>
      <c r="O633" s="218"/>
    </row>
    <row r="634" spans="1:15">
      <c r="A634" s="227"/>
      <c r="B634" s="231"/>
      <c r="C634" s="303" t="s">
        <v>746</v>
      </c>
      <c r="D634" s="302"/>
      <c r="E634" s="257">
        <v>15.83</v>
      </c>
      <c r="F634" s="233"/>
      <c r="G634" s="234"/>
      <c r="H634" s="235"/>
      <c r="I634" s="229"/>
      <c r="J634" s="236"/>
      <c r="K634" s="229"/>
      <c r="M634" s="230" t="s">
        <v>746</v>
      </c>
      <c r="O634" s="218"/>
    </row>
    <row r="635" spans="1:15">
      <c r="A635" s="227"/>
      <c r="B635" s="231"/>
      <c r="C635" s="303" t="s">
        <v>663</v>
      </c>
      <c r="D635" s="302"/>
      <c r="E635" s="257">
        <v>6.45</v>
      </c>
      <c r="F635" s="233"/>
      <c r="G635" s="234"/>
      <c r="H635" s="235"/>
      <c r="I635" s="229"/>
      <c r="J635" s="236"/>
      <c r="K635" s="229"/>
      <c r="M635" s="230" t="s">
        <v>663</v>
      </c>
      <c r="O635" s="218"/>
    </row>
    <row r="636" spans="1:15">
      <c r="A636" s="227"/>
      <c r="B636" s="231"/>
      <c r="C636" s="303" t="s">
        <v>749</v>
      </c>
      <c r="D636" s="302"/>
      <c r="E636" s="257">
        <v>4.2</v>
      </c>
      <c r="F636" s="233"/>
      <c r="G636" s="234"/>
      <c r="H636" s="235"/>
      <c r="I636" s="229"/>
      <c r="J636" s="236"/>
      <c r="K636" s="229"/>
      <c r="M636" s="230" t="s">
        <v>749</v>
      </c>
      <c r="O636" s="218"/>
    </row>
    <row r="637" spans="1:15">
      <c r="A637" s="227"/>
      <c r="B637" s="231"/>
      <c r="C637" s="303" t="s">
        <v>664</v>
      </c>
      <c r="D637" s="302"/>
      <c r="E637" s="257">
        <v>5.4</v>
      </c>
      <c r="F637" s="233"/>
      <c r="G637" s="234"/>
      <c r="H637" s="235"/>
      <c r="I637" s="229"/>
      <c r="J637" s="236"/>
      <c r="K637" s="229"/>
      <c r="M637" s="230" t="s">
        <v>664</v>
      </c>
      <c r="O637" s="218"/>
    </row>
    <row r="638" spans="1:15">
      <c r="A638" s="227"/>
      <c r="B638" s="231"/>
      <c r="C638" s="303" t="s">
        <v>752</v>
      </c>
      <c r="D638" s="302"/>
      <c r="E638" s="257">
        <v>16.2</v>
      </c>
      <c r="F638" s="233"/>
      <c r="G638" s="234"/>
      <c r="H638" s="235"/>
      <c r="I638" s="229"/>
      <c r="J638" s="236"/>
      <c r="K638" s="229"/>
      <c r="M638" s="230" t="s">
        <v>752</v>
      </c>
      <c r="O638" s="218"/>
    </row>
    <row r="639" spans="1:15">
      <c r="A639" s="227"/>
      <c r="B639" s="231"/>
      <c r="C639" s="303" t="s">
        <v>754</v>
      </c>
      <c r="D639" s="302"/>
      <c r="E639" s="257">
        <v>3.66</v>
      </c>
      <c r="F639" s="233"/>
      <c r="G639" s="234"/>
      <c r="H639" s="235"/>
      <c r="I639" s="229"/>
      <c r="J639" s="236"/>
      <c r="K639" s="229"/>
      <c r="M639" s="230" t="s">
        <v>754</v>
      </c>
      <c r="O639" s="218"/>
    </row>
    <row r="640" spans="1:15">
      <c r="A640" s="227"/>
      <c r="B640" s="231"/>
      <c r="C640" s="303" t="s">
        <v>756</v>
      </c>
      <c r="D640" s="302"/>
      <c r="E640" s="257">
        <v>6.45</v>
      </c>
      <c r="F640" s="233"/>
      <c r="G640" s="234"/>
      <c r="H640" s="235"/>
      <c r="I640" s="229"/>
      <c r="J640" s="236"/>
      <c r="K640" s="229"/>
      <c r="M640" s="230" t="s">
        <v>756</v>
      </c>
      <c r="O640" s="218"/>
    </row>
    <row r="641" spans="1:80">
      <c r="A641" s="227"/>
      <c r="B641" s="231"/>
      <c r="C641" s="303" t="s">
        <v>758</v>
      </c>
      <c r="D641" s="302"/>
      <c r="E641" s="257">
        <v>6.5</v>
      </c>
      <c r="F641" s="233"/>
      <c r="G641" s="234"/>
      <c r="H641" s="235"/>
      <c r="I641" s="229"/>
      <c r="J641" s="236"/>
      <c r="K641" s="229"/>
      <c r="M641" s="230" t="s">
        <v>758</v>
      </c>
      <c r="O641" s="218"/>
    </row>
    <row r="642" spans="1:80">
      <c r="A642" s="227"/>
      <c r="B642" s="231"/>
      <c r="C642" s="303" t="s">
        <v>760</v>
      </c>
      <c r="D642" s="302"/>
      <c r="E642" s="257">
        <v>2.33</v>
      </c>
      <c r="F642" s="233"/>
      <c r="G642" s="234"/>
      <c r="H642" s="235"/>
      <c r="I642" s="229"/>
      <c r="J642" s="236"/>
      <c r="K642" s="229"/>
      <c r="M642" s="230" t="s">
        <v>760</v>
      </c>
      <c r="O642" s="218"/>
    </row>
    <row r="643" spans="1:80">
      <c r="A643" s="227"/>
      <c r="B643" s="231"/>
      <c r="C643" s="303" t="s">
        <v>620</v>
      </c>
      <c r="D643" s="302"/>
      <c r="E643" s="257">
        <v>0</v>
      </c>
      <c r="F643" s="233"/>
      <c r="G643" s="234"/>
      <c r="H643" s="235"/>
      <c r="I643" s="229"/>
      <c r="J643" s="236"/>
      <c r="K643" s="229"/>
      <c r="M643" s="230" t="s">
        <v>620</v>
      </c>
      <c r="O643" s="218"/>
    </row>
    <row r="644" spans="1:80">
      <c r="A644" s="227"/>
      <c r="B644" s="231"/>
      <c r="C644" s="303" t="s">
        <v>697</v>
      </c>
      <c r="D644" s="302"/>
      <c r="E644" s="257">
        <v>0</v>
      </c>
      <c r="F644" s="233"/>
      <c r="G644" s="234"/>
      <c r="H644" s="235"/>
      <c r="I644" s="229"/>
      <c r="J644" s="236"/>
      <c r="K644" s="229"/>
      <c r="M644" s="230" t="s">
        <v>697</v>
      </c>
      <c r="O644" s="218"/>
    </row>
    <row r="645" spans="1:80">
      <c r="A645" s="227"/>
      <c r="B645" s="231"/>
      <c r="C645" s="303" t="s">
        <v>708</v>
      </c>
      <c r="D645" s="302"/>
      <c r="E645" s="257">
        <v>14.1</v>
      </c>
      <c r="F645" s="233"/>
      <c r="G645" s="234"/>
      <c r="H645" s="235"/>
      <c r="I645" s="229"/>
      <c r="J645" s="236"/>
      <c r="K645" s="229"/>
      <c r="M645" s="230" t="s">
        <v>708</v>
      </c>
      <c r="O645" s="218"/>
    </row>
    <row r="646" spans="1:80">
      <c r="A646" s="227"/>
      <c r="B646" s="231"/>
      <c r="C646" s="303" t="s">
        <v>712</v>
      </c>
      <c r="D646" s="302"/>
      <c r="E646" s="257">
        <v>2.82</v>
      </c>
      <c r="F646" s="233"/>
      <c r="G646" s="234"/>
      <c r="H646" s="235"/>
      <c r="I646" s="229"/>
      <c r="J646" s="236"/>
      <c r="K646" s="229"/>
      <c r="M646" s="230" t="s">
        <v>712</v>
      </c>
      <c r="O646" s="218"/>
    </row>
    <row r="647" spans="1:80">
      <c r="A647" s="227"/>
      <c r="B647" s="231"/>
      <c r="C647" s="303" t="s">
        <v>714</v>
      </c>
      <c r="D647" s="302"/>
      <c r="E647" s="257">
        <v>16.399999999999999</v>
      </c>
      <c r="F647" s="233"/>
      <c r="G647" s="234"/>
      <c r="H647" s="235"/>
      <c r="I647" s="229"/>
      <c r="J647" s="236"/>
      <c r="K647" s="229"/>
      <c r="M647" s="230" t="s">
        <v>714</v>
      </c>
      <c r="O647" s="218"/>
    </row>
    <row r="648" spans="1:80">
      <c r="A648" s="227"/>
      <c r="B648" s="231"/>
      <c r="C648" s="303" t="s">
        <v>716</v>
      </c>
      <c r="D648" s="302"/>
      <c r="E648" s="257">
        <v>38.409999999999997</v>
      </c>
      <c r="F648" s="233"/>
      <c r="G648" s="234"/>
      <c r="H648" s="235"/>
      <c r="I648" s="229"/>
      <c r="J648" s="236"/>
      <c r="K648" s="229"/>
      <c r="M648" s="230" t="s">
        <v>716</v>
      </c>
      <c r="O648" s="218"/>
    </row>
    <row r="649" spans="1:80">
      <c r="A649" s="227"/>
      <c r="B649" s="231"/>
      <c r="C649" s="303" t="s">
        <v>718</v>
      </c>
      <c r="D649" s="302"/>
      <c r="E649" s="257">
        <v>15.18</v>
      </c>
      <c r="F649" s="233"/>
      <c r="G649" s="234"/>
      <c r="H649" s="235"/>
      <c r="I649" s="229"/>
      <c r="J649" s="236"/>
      <c r="K649" s="229"/>
      <c r="M649" s="230" t="s">
        <v>718</v>
      </c>
      <c r="O649" s="218"/>
    </row>
    <row r="650" spans="1:80">
      <c r="A650" s="227"/>
      <c r="B650" s="231"/>
      <c r="C650" s="303" t="s">
        <v>633</v>
      </c>
      <c r="D650" s="302"/>
      <c r="E650" s="257">
        <v>265.12299999999993</v>
      </c>
      <c r="F650" s="233"/>
      <c r="G650" s="234"/>
      <c r="H650" s="235"/>
      <c r="I650" s="229"/>
      <c r="J650" s="236"/>
      <c r="K650" s="229"/>
      <c r="M650" s="230" t="s">
        <v>633</v>
      </c>
      <c r="O650" s="218"/>
    </row>
    <row r="651" spans="1:80">
      <c r="A651" s="227"/>
      <c r="B651" s="231"/>
      <c r="C651" s="301" t="s">
        <v>924</v>
      </c>
      <c r="D651" s="302"/>
      <c r="E651" s="232">
        <v>26.5123</v>
      </c>
      <c r="F651" s="233"/>
      <c r="G651" s="234"/>
      <c r="H651" s="235"/>
      <c r="I651" s="229"/>
      <c r="J651" s="236"/>
      <c r="K651" s="229"/>
      <c r="M651" s="230" t="s">
        <v>924</v>
      </c>
      <c r="O651" s="218"/>
    </row>
    <row r="652" spans="1:80">
      <c r="A652" s="219">
        <v>38</v>
      </c>
      <c r="B652" s="220" t="s">
        <v>925</v>
      </c>
      <c r="C652" s="221" t="s">
        <v>926</v>
      </c>
      <c r="D652" s="222" t="s">
        <v>580</v>
      </c>
      <c r="E652" s="223">
        <v>14.779500000000001</v>
      </c>
      <c r="F652" s="223"/>
      <c r="G652" s="224">
        <f>E652*F652</f>
        <v>0</v>
      </c>
      <c r="H652" s="225">
        <v>0</v>
      </c>
      <c r="I652" s="226">
        <f>E652*H652</f>
        <v>0</v>
      </c>
      <c r="J652" s="225">
        <v>-5.5E-2</v>
      </c>
      <c r="K652" s="226">
        <f>E652*J652</f>
        <v>-0.8128725</v>
      </c>
      <c r="O652" s="218">
        <v>2</v>
      </c>
      <c r="AA652" s="191">
        <v>1</v>
      </c>
      <c r="AB652" s="191">
        <v>1</v>
      </c>
      <c r="AC652" s="191">
        <v>1</v>
      </c>
      <c r="AZ652" s="191">
        <v>1</v>
      </c>
      <c r="BA652" s="191">
        <f>IF(AZ652=1,G652,0)</f>
        <v>0</v>
      </c>
      <c r="BB652" s="191">
        <f>IF(AZ652=2,G652,0)</f>
        <v>0</v>
      </c>
      <c r="BC652" s="191">
        <f>IF(AZ652=3,G652,0)</f>
        <v>0</v>
      </c>
      <c r="BD652" s="191">
        <f>IF(AZ652=4,G652,0)</f>
        <v>0</v>
      </c>
      <c r="BE652" s="191">
        <f>IF(AZ652=5,G652,0)</f>
        <v>0</v>
      </c>
      <c r="CA652" s="218">
        <v>1</v>
      </c>
      <c r="CB652" s="218">
        <v>1</v>
      </c>
    </row>
    <row r="653" spans="1:80">
      <c r="A653" s="227"/>
      <c r="B653" s="231"/>
      <c r="C653" s="301" t="s">
        <v>565</v>
      </c>
      <c r="D653" s="302"/>
      <c r="E653" s="232">
        <v>0</v>
      </c>
      <c r="F653" s="233"/>
      <c r="G653" s="234"/>
      <c r="H653" s="235"/>
      <c r="I653" s="229"/>
      <c r="J653" s="236"/>
      <c r="K653" s="229"/>
      <c r="M653" s="230" t="s">
        <v>565</v>
      </c>
      <c r="O653" s="218"/>
    </row>
    <row r="654" spans="1:80">
      <c r="A654" s="227"/>
      <c r="B654" s="231"/>
      <c r="C654" s="301" t="s">
        <v>566</v>
      </c>
      <c r="D654" s="302"/>
      <c r="E654" s="232">
        <v>0</v>
      </c>
      <c r="F654" s="233"/>
      <c r="G654" s="234"/>
      <c r="H654" s="235"/>
      <c r="I654" s="229"/>
      <c r="J654" s="236"/>
      <c r="K654" s="229"/>
      <c r="M654" s="230" t="s">
        <v>566</v>
      </c>
      <c r="O654" s="218"/>
    </row>
    <row r="655" spans="1:80">
      <c r="A655" s="227"/>
      <c r="B655" s="231"/>
      <c r="C655" s="301" t="s">
        <v>769</v>
      </c>
      <c r="D655" s="302"/>
      <c r="E655" s="232">
        <v>3.0745</v>
      </c>
      <c r="F655" s="233"/>
      <c r="G655" s="234"/>
      <c r="H655" s="235"/>
      <c r="I655" s="229"/>
      <c r="J655" s="236"/>
      <c r="K655" s="229"/>
      <c r="M655" s="230" t="s">
        <v>769</v>
      </c>
      <c r="O655" s="218"/>
    </row>
    <row r="656" spans="1:80">
      <c r="A656" s="227"/>
      <c r="B656" s="231"/>
      <c r="C656" s="301" t="s">
        <v>136</v>
      </c>
      <c r="D656" s="302"/>
      <c r="E656" s="232">
        <v>0</v>
      </c>
      <c r="F656" s="233"/>
      <c r="G656" s="234"/>
      <c r="H656" s="235"/>
      <c r="I656" s="229"/>
      <c r="J656" s="236"/>
      <c r="K656" s="229"/>
      <c r="M656" s="230" t="s">
        <v>136</v>
      </c>
      <c r="O656" s="218"/>
    </row>
    <row r="657" spans="1:80">
      <c r="A657" s="227"/>
      <c r="B657" s="231"/>
      <c r="C657" s="301" t="s">
        <v>137</v>
      </c>
      <c r="D657" s="302"/>
      <c r="E657" s="232">
        <v>0</v>
      </c>
      <c r="F657" s="233"/>
      <c r="G657" s="234"/>
      <c r="H657" s="235"/>
      <c r="I657" s="229"/>
      <c r="J657" s="236"/>
      <c r="K657" s="229"/>
      <c r="M657" s="230" t="s">
        <v>137</v>
      </c>
      <c r="O657" s="218"/>
    </row>
    <row r="658" spans="1:80">
      <c r="A658" s="227"/>
      <c r="B658" s="231"/>
      <c r="C658" s="301" t="s">
        <v>770</v>
      </c>
      <c r="D658" s="302"/>
      <c r="E658" s="232">
        <v>2.16</v>
      </c>
      <c r="F658" s="233"/>
      <c r="G658" s="234"/>
      <c r="H658" s="235"/>
      <c r="I658" s="229"/>
      <c r="J658" s="236"/>
      <c r="K658" s="229"/>
      <c r="M658" s="230" t="s">
        <v>770</v>
      </c>
      <c r="O658" s="218"/>
    </row>
    <row r="659" spans="1:80">
      <c r="A659" s="227"/>
      <c r="B659" s="231"/>
      <c r="C659" s="301" t="s">
        <v>771</v>
      </c>
      <c r="D659" s="302"/>
      <c r="E659" s="232">
        <v>2.87</v>
      </c>
      <c r="F659" s="233"/>
      <c r="G659" s="234"/>
      <c r="H659" s="235"/>
      <c r="I659" s="229"/>
      <c r="J659" s="236"/>
      <c r="K659" s="229"/>
      <c r="M659" s="230" t="s">
        <v>771</v>
      </c>
      <c r="O659" s="218"/>
    </row>
    <row r="660" spans="1:80">
      <c r="A660" s="227"/>
      <c r="B660" s="231"/>
      <c r="C660" s="301" t="s">
        <v>772</v>
      </c>
      <c r="D660" s="302"/>
      <c r="E660" s="232">
        <v>2.04</v>
      </c>
      <c r="F660" s="233"/>
      <c r="G660" s="234"/>
      <c r="H660" s="235"/>
      <c r="I660" s="229"/>
      <c r="J660" s="236"/>
      <c r="K660" s="229"/>
      <c r="M660" s="230" t="s">
        <v>772</v>
      </c>
      <c r="O660" s="218"/>
    </row>
    <row r="661" spans="1:80">
      <c r="A661" s="227"/>
      <c r="B661" s="231"/>
      <c r="C661" s="301" t="s">
        <v>773</v>
      </c>
      <c r="D661" s="302"/>
      <c r="E661" s="232">
        <v>1.4350000000000001</v>
      </c>
      <c r="F661" s="233"/>
      <c r="G661" s="234"/>
      <c r="H661" s="235"/>
      <c r="I661" s="229"/>
      <c r="J661" s="236"/>
      <c r="K661" s="229"/>
      <c r="M661" s="230" t="s">
        <v>773</v>
      </c>
      <c r="O661" s="218"/>
    </row>
    <row r="662" spans="1:80">
      <c r="A662" s="227"/>
      <c r="B662" s="231"/>
      <c r="C662" s="301" t="s">
        <v>774</v>
      </c>
      <c r="D662" s="302"/>
      <c r="E662" s="232">
        <v>1.2</v>
      </c>
      <c r="F662" s="233"/>
      <c r="G662" s="234"/>
      <c r="H662" s="235"/>
      <c r="I662" s="229"/>
      <c r="J662" s="236"/>
      <c r="K662" s="229"/>
      <c r="M662" s="230" t="s">
        <v>774</v>
      </c>
      <c r="O662" s="218"/>
    </row>
    <row r="663" spans="1:80">
      <c r="A663" s="227"/>
      <c r="B663" s="231"/>
      <c r="C663" s="301" t="s">
        <v>775</v>
      </c>
      <c r="D663" s="302"/>
      <c r="E663" s="232">
        <v>0.8</v>
      </c>
      <c r="F663" s="233"/>
      <c r="G663" s="234"/>
      <c r="H663" s="235"/>
      <c r="I663" s="229"/>
      <c r="J663" s="236"/>
      <c r="K663" s="229"/>
      <c r="M663" s="230" t="s">
        <v>775</v>
      </c>
      <c r="O663" s="218"/>
    </row>
    <row r="664" spans="1:80">
      <c r="A664" s="227"/>
      <c r="B664" s="231"/>
      <c r="C664" s="301" t="s">
        <v>620</v>
      </c>
      <c r="D664" s="302"/>
      <c r="E664" s="232">
        <v>0</v>
      </c>
      <c r="F664" s="233"/>
      <c r="G664" s="234"/>
      <c r="H664" s="235"/>
      <c r="I664" s="229"/>
      <c r="J664" s="236"/>
      <c r="K664" s="229"/>
      <c r="M664" s="230" t="s">
        <v>620</v>
      </c>
      <c r="O664" s="218"/>
    </row>
    <row r="665" spans="1:80">
      <c r="A665" s="227"/>
      <c r="B665" s="231"/>
      <c r="C665" s="301" t="s">
        <v>697</v>
      </c>
      <c r="D665" s="302"/>
      <c r="E665" s="232">
        <v>0</v>
      </c>
      <c r="F665" s="233"/>
      <c r="G665" s="234"/>
      <c r="H665" s="235"/>
      <c r="I665" s="229"/>
      <c r="J665" s="236"/>
      <c r="K665" s="229"/>
      <c r="M665" s="230" t="s">
        <v>697</v>
      </c>
      <c r="O665" s="218"/>
    </row>
    <row r="666" spans="1:80">
      <c r="A666" s="227"/>
      <c r="B666" s="231"/>
      <c r="C666" s="301" t="s">
        <v>776</v>
      </c>
      <c r="D666" s="302"/>
      <c r="E666" s="232">
        <v>1.2</v>
      </c>
      <c r="F666" s="233"/>
      <c r="G666" s="234"/>
      <c r="H666" s="235"/>
      <c r="I666" s="229"/>
      <c r="J666" s="236"/>
      <c r="K666" s="229"/>
      <c r="M666" s="230" t="s">
        <v>776</v>
      </c>
      <c r="O666" s="218"/>
    </row>
    <row r="667" spans="1:80">
      <c r="A667" s="219">
        <v>39</v>
      </c>
      <c r="B667" s="220" t="s">
        <v>927</v>
      </c>
      <c r="C667" s="221" t="s">
        <v>928</v>
      </c>
      <c r="D667" s="222" t="s">
        <v>580</v>
      </c>
      <c r="E667" s="223">
        <v>1.76</v>
      </c>
      <c r="F667" s="223"/>
      <c r="G667" s="224">
        <f>E667*F667</f>
        <v>0</v>
      </c>
      <c r="H667" s="225">
        <v>1E-3</v>
      </c>
      <c r="I667" s="226">
        <f>E667*H667</f>
        <v>1.7600000000000001E-3</v>
      </c>
      <c r="J667" s="225">
        <v>-6.2E-2</v>
      </c>
      <c r="K667" s="226">
        <f>E667*J667</f>
        <v>-0.10911999999999999</v>
      </c>
      <c r="O667" s="218">
        <v>2</v>
      </c>
      <c r="AA667" s="191">
        <v>1</v>
      </c>
      <c r="AB667" s="191">
        <v>1</v>
      </c>
      <c r="AC667" s="191">
        <v>1</v>
      </c>
      <c r="AZ667" s="191">
        <v>1</v>
      </c>
      <c r="BA667" s="191">
        <f>IF(AZ667=1,G667,0)</f>
        <v>0</v>
      </c>
      <c r="BB667" s="191">
        <f>IF(AZ667=2,G667,0)</f>
        <v>0</v>
      </c>
      <c r="BC667" s="191">
        <f>IF(AZ667=3,G667,0)</f>
        <v>0</v>
      </c>
      <c r="BD667" s="191">
        <f>IF(AZ667=4,G667,0)</f>
        <v>0</v>
      </c>
      <c r="BE667" s="191">
        <f>IF(AZ667=5,G667,0)</f>
        <v>0</v>
      </c>
      <c r="CA667" s="218">
        <v>1</v>
      </c>
      <c r="CB667" s="218">
        <v>1</v>
      </c>
    </row>
    <row r="668" spans="1:80">
      <c r="A668" s="227"/>
      <c r="B668" s="231"/>
      <c r="C668" s="301" t="s">
        <v>136</v>
      </c>
      <c r="D668" s="302"/>
      <c r="E668" s="232">
        <v>0</v>
      </c>
      <c r="F668" s="233"/>
      <c r="G668" s="234"/>
      <c r="H668" s="235"/>
      <c r="I668" s="229"/>
      <c r="J668" s="236"/>
      <c r="K668" s="229"/>
      <c r="M668" s="230" t="s">
        <v>136</v>
      </c>
      <c r="O668" s="218"/>
    </row>
    <row r="669" spans="1:80">
      <c r="A669" s="227"/>
      <c r="B669" s="231"/>
      <c r="C669" s="301" t="s">
        <v>137</v>
      </c>
      <c r="D669" s="302"/>
      <c r="E669" s="232">
        <v>0</v>
      </c>
      <c r="F669" s="233"/>
      <c r="G669" s="234"/>
      <c r="H669" s="235"/>
      <c r="I669" s="229"/>
      <c r="J669" s="236"/>
      <c r="K669" s="229"/>
      <c r="M669" s="230" t="s">
        <v>137</v>
      </c>
      <c r="O669" s="218"/>
    </row>
    <row r="670" spans="1:80">
      <c r="A670" s="227"/>
      <c r="B670" s="231"/>
      <c r="C670" s="301" t="s">
        <v>929</v>
      </c>
      <c r="D670" s="302"/>
      <c r="E670" s="232">
        <v>1.76</v>
      </c>
      <c r="F670" s="233"/>
      <c r="G670" s="234"/>
      <c r="H670" s="235"/>
      <c r="I670" s="229"/>
      <c r="J670" s="236"/>
      <c r="K670" s="229"/>
      <c r="M670" s="230" t="s">
        <v>929</v>
      </c>
      <c r="O670" s="218"/>
    </row>
    <row r="671" spans="1:80">
      <c r="A671" s="219">
        <v>40</v>
      </c>
      <c r="B671" s="220" t="s">
        <v>930</v>
      </c>
      <c r="C671" s="221" t="s">
        <v>931</v>
      </c>
      <c r="D671" s="222" t="s">
        <v>580</v>
      </c>
      <c r="E671" s="223">
        <v>13.8</v>
      </c>
      <c r="F671" s="223"/>
      <c r="G671" s="224">
        <f>E671*F671</f>
        <v>0</v>
      </c>
      <c r="H671" s="225">
        <v>1.17E-3</v>
      </c>
      <c r="I671" s="226">
        <f>E671*H671</f>
        <v>1.6146000000000001E-2</v>
      </c>
      <c r="J671" s="225">
        <v>-7.5999999999999998E-2</v>
      </c>
      <c r="K671" s="226">
        <f>E671*J671</f>
        <v>-1.0488</v>
      </c>
      <c r="O671" s="218">
        <v>2</v>
      </c>
      <c r="AA671" s="191">
        <v>1</v>
      </c>
      <c r="AB671" s="191">
        <v>1</v>
      </c>
      <c r="AC671" s="191">
        <v>1</v>
      </c>
      <c r="AZ671" s="191">
        <v>1</v>
      </c>
      <c r="BA671" s="191">
        <f>IF(AZ671=1,G671,0)</f>
        <v>0</v>
      </c>
      <c r="BB671" s="191">
        <f>IF(AZ671=2,G671,0)</f>
        <v>0</v>
      </c>
      <c r="BC671" s="191">
        <f>IF(AZ671=3,G671,0)</f>
        <v>0</v>
      </c>
      <c r="BD671" s="191">
        <f>IF(AZ671=4,G671,0)</f>
        <v>0</v>
      </c>
      <c r="BE671" s="191">
        <f>IF(AZ671=5,G671,0)</f>
        <v>0</v>
      </c>
      <c r="CA671" s="218">
        <v>1</v>
      </c>
      <c r="CB671" s="218">
        <v>1</v>
      </c>
    </row>
    <row r="672" spans="1:80">
      <c r="A672" s="227"/>
      <c r="B672" s="231"/>
      <c r="C672" s="301" t="s">
        <v>565</v>
      </c>
      <c r="D672" s="302"/>
      <c r="E672" s="232">
        <v>0</v>
      </c>
      <c r="F672" s="233"/>
      <c r="G672" s="234"/>
      <c r="H672" s="235"/>
      <c r="I672" s="229"/>
      <c r="J672" s="236"/>
      <c r="K672" s="229"/>
      <c r="M672" s="230" t="s">
        <v>565</v>
      </c>
      <c r="O672" s="218"/>
    </row>
    <row r="673" spans="1:80">
      <c r="A673" s="227"/>
      <c r="B673" s="231"/>
      <c r="C673" s="301" t="s">
        <v>566</v>
      </c>
      <c r="D673" s="302"/>
      <c r="E673" s="232">
        <v>0</v>
      </c>
      <c r="F673" s="233"/>
      <c r="G673" s="234"/>
      <c r="H673" s="235"/>
      <c r="I673" s="229"/>
      <c r="J673" s="236"/>
      <c r="K673" s="229"/>
      <c r="M673" s="230" t="s">
        <v>566</v>
      </c>
      <c r="O673" s="218"/>
    </row>
    <row r="674" spans="1:80">
      <c r="A674" s="227"/>
      <c r="B674" s="231"/>
      <c r="C674" s="301" t="s">
        <v>932</v>
      </c>
      <c r="D674" s="302"/>
      <c r="E674" s="232">
        <v>3.2</v>
      </c>
      <c r="F674" s="233"/>
      <c r="G674" s="234"/>
      <c r="H674" s="235"/>
      <c r="I674" s="229"/>
      <c r="J674" s="236"/>
      <c r="K674" s="229"/>
      <c r="M674" s="230" t="s">
        <v>932</v>
      </c>
      <c r="O674" s="218"/>
    </row>
    <row r="675" spans="1:80">
      <c r="A675" s="227"/>
      <c r="B675" s="231"/>
      <c r="C675" s="301" t="s">
        <v>136</v>
      </c>
      <c r="D675" s="302"/>
      <c r="E675" s="232">
        <v>0</v>
      </c>
      <c r="F675" s="233"/>
      <c r="G675" s="234"/>
      <c r="H675" s="235"/>
      <c r="I675" s="229"/>
      <c r="J675" s="236"/>
      <c r="K675" s="229"/>
      <c r="M675" s="230" t="s">
        <v>136</v>
      </c>
      <c r="O675" s="218"/>
    </row>
    <row r="676" spans="1:80">
      <c r="A676" s="227"/>
      <c r="B676" s="231"/>
      <c r="C676" s="301" t="s">
        <v>137</v>
      </c>
      <c r="D676" s="302"/>
      <c r="E676" s="232">
        <v>0</v>
      </c>
      <c r="F676" s="233"/>
      <c r="G676" s="234"/>
      <c r="H676" s="235"/>
      <c r="I676" s="229"/>
      <c r="J676" s="236"/>
      <c r="K676" s="229"/>
      <c r="M676" s="230" t="s">
        <v>137</v>
      </c>
      <c r="O676" s="218"/>
    </row>
    <row r="677" spans="1:80">
      <c r="A677" s="227"/>
      <c r="B677" s="231"/>
      <c r="C677" s="301" t="s">
        <v>933</v>
      </c>
      <c r="D677" s="302"/>
      <c r="E677" s="232">
        <v>1.6</v>
      </c>
      <c r="F677" s="233"/>
      <c r="G677" s="234"/>
      <c r="H677" s="235"/>
      <c r="I677" s="229"/>
      <c r="J677" s="236"/>
      <c r="K677" s="229"/>
      <c r="M677" s="230" t="s">
        <v>933</v>
      </c>
      <c r="O677" s="218"/>
    </row>
    <row r="678" spans="1:80">
      <c r="A678" s="227"/>
      <c r="B678" s="231"/>
      <c r="C678" s="301" t="s">
        <v>934</v>
      </c>
      <c r="D678" s="302"/>
      <c r="E678" s="232">
        <v>1.8</v>
      </c>
      <c r="F678" s="233"/>
      <c r="G678" s="234"/>
      <c r="H678" s="235"/>
      <c r="I678" s="229"/>
      <c r="J678" s="236"/>
      <c r="K678" s="229"/>
      <c r="M678" s="230" t="s">
        <v>934</v>
      </c>
      <c r="O678" s="218"/>
    </row>
    <row r="679" spans="1:80">
      <c r="A679" s="227"/>
      <c r="B679" s="231"/>
      <c r="C679" s="301" t="s">
        <v>935</v>
      </c>
      <c r="D679" s="302"/>
      <c r="E679" s="232">
        <v>1.8</v>
      </c>
      <c r="F679" s="233"/>
      <c r="G679" s="234"/>
      <c r="H679" s="235"/>
      <c r="I679" s="229"/>
      <c r="J679" s="236"/>
      <c r="K679" s="229"/>
      <c r="M679" s="230" t="s">
        <v>935</v>
      </c>
      <c r="O679" s="218"/>
    </row>
    <row r="680" spans="1:80">
      <c r="A680" s="227"/>
      <c r="B680" s="231"/>
      <c r="C680" s="301" t="s">
        <v>936</v>
      </c>
      <c r="D680" s="302"/>
      <c r="E680" s="232">
        <v>1.8</v>
      </c>
      <c r="F680" s="233"/>
      <c r="G680" s="234"/>
      <c r="H680" s="235"/>
      <c r="I680" s="229"/>
      <c r="J680" s="236"/>
      <c r="K680" s="229"/>
      <c r="M680" s="230" t="s">
        <v>936</v>
      </c>
      <c r="O680" s="218"/>
    </row>
    <row r="681" spans="1:80">
      <c r="A681" s="227"/>
      <c r="B681" s="231"/>
      <c r="C681" s="301" t="s">
        <v>620</v>
      </c>
      <c r="D681" s="302"/>
      <c r="E681" s="232">
        <v>0</v>
      </c>
      <c r="F681" s="233"/>
      <c r="G681" s="234"/>
      <c r="H681" s="235"/>
      <c r="I681" s="229"/>
      <c r="J681" s="236"/>
      <c r="K681" s="229"/>
      <c r="M681" s="230" t="s">
        <v>620</v>
      </c>
      <c r="O681" s="218"/>
    </row>
    <row r="682" spans="1:80">
      <c r="A682" s="227"/>
      <c r="B682" s="231"/>
      <c r="C682" s="301" t="s">
        <v>697</v>
      </c>
      <c r="D682" s="302"/>
      <c r="E682" s="232">
        <v>0</v>
      </c>
      <c r="F682" s="233"/>
      <c r="G682" s="234"/>
      <c r="H682" s="235"/>
      <c r="I682" s="229"/>
      <c r="J682" s="236"/>
      <c r="K682" s="229"/>
      <c r="M682" s="230" t="s">
        <v>697</v>
      </c>
      <c r="O682" s="218"/>
    </row>
    <row r="683" spans="1:80">
      <c r="A683" s="227"/>
      <c r="B683" s="231"/>
      <c r="C683" s="301" t="s">
        <v>937</v>
      </c>
      <c r="D683" s="302"/>
      <c r="E683" s="232">
        <v>1.8</v>
      </c>
      <c r="F683" s="233"/>
      <c r="G683" s="234"/>
      <c r="H683" s="235"/>
      <c r="I683" s="229"/>
      <c r="J683" s="236"/>
      <c r="K683" s="229"/>
      <c r="M683" s="230" t="s">
        <v>937</v>
      </c>
      <c r="O683" s="218"/>
    </row>
    <row r="684" spans="1:80">
      <c r="A684" s="227"/>
      <c r="B684" s="231"/>
      <c r="C684" s="301" t="s">
        <v>938</v>
      </c>
      <c r="D684" s="302"/>
      <c r="E684" s="232">
        <v>1.8</v>
      </c>
      <c r="F684" s="233"/>
      <c r="G684" s="234"/>
      <c r="H684" s="235"/>
      <c r="I684" s="229"/>
      <c r="J684" s="236"/>
      <c r="K684" s="229"/>
      <c r="M684" s="230" t="s">
        <v>938</v>
      </c>
      <c r="O684" s="218"/>
    </row>
    <row r="685" spans="1:80">
      <c r="A685" s="237"/>
      <c r="B685" s="238" t="s">
        <v>90</v>
      </c>
      <c r="C685" s="239" t="s">
        <v>917</v>
      </c>
      <c r="D685" s="240"/>
      <c r="E685" s="241"/>
      <c r="F685" s="242"/>
      <c r="G685" s="243">
        <f>SUM(G606:G684)</f>
        <v>0</v>
      </c>
      <c r="H685" s="244"/>
      <c r="I685" s="245">
        <f>SUM(I606:I684)</f>
        <v>3.1850375E-2</v>
      </c>
      <c r="J685" s="244"/>
      <c r="K685" s="245">
        <f>SUM(K606:K684)</f>
        <v>-63.024290000000001</v>
      </c>
      <c r="O685" s="218">
        <v>4</v>
      </c>
      <c r="BA685" s="246">
        <f>SUM(BA606:BA684)</f>
        <v>0</v>
      </c>
      <c r="BB685" s="246">
        <f>SUM(BB606:BB684)</f>
        <v>0</v>
      </c>
      <c r="BC685" s="246">
        <f>SUM(BC606:BC684)</f>
        <v>0</v>
      </c>
      <c r="BD685" s="246">
        <f>SUM(BD606:BD684)</f>
        <v>0</v>
      </c>
      <c r="BE685" s="246">
        <f>SUM(BE606:BE684)</f>
        <v>0</v>
      </c>
    </row>
    <row r="686" spans="1:80">
      <c r="A686" s="208" t="s">
        <v>86</v>
      </c>
      <c r="B686" s="209" t="s">
        <v>143</v>
      </c>
      <c r="C686" s="210" t="s">
        <v>144</v>
      </c>
      <c r="D686" s="211"/>
      <c r="E686" s="212"/>
      <c r="F686" s="212"/>
      <c r="G686" s="213"/>
      <c r="H686" s="214"/>
      <c r="I686" s="215"/>
      <c r="J686" s="216"/>
      <c r="K686" s="217"/>
      <c r="O686" s="218">
        <v>1</v>
      </c>
    </row>
    <row r="687" spans="1:80">
      <c r="A687" s="219">
        <v>41</v>
      </c>
      <c r="B687" s="220" t="s">
        <v>939</v>
      </c>
      <c r="C687" s="221" t="s">
        <v>940</v>
      </c>
      <c r="D687" s="222" t="s">
        <v>135</v>
      </c>
      <c r="E687" s="223">
        <v>4</v>
      </c>
      <c r="F687" s="223"/>
      <c r="G687" s="224">
        <f>E687*F687</f>
        <v>0</v>
      </c>
      <c r="H687" s="225">
        <v>1.33E-3</v>
      </c>
      <c r="I687" s="226">
        <f>E687*H687</f>
        <v>5.3200000000000001E-3</v>
      </c>
      <c r="J687" s="225">
        <v>-0.14899999999999999</v>
      </c>
      <c r="K687" s="226">
        <f>E687*J687</f>
        <v>-0.59599999999999997</v>
      </c>
      <c r="O687" s="218">
        <v>2</v>
      </c>
      <c r="AA687" s="191">
        <v>1</v>
      </c>
      <c r="AB687" s="191">
        <v>1</v>
      </c>
      <c r="AC687" s="191">
        <v>1</v>
      </c>
      <c r="AZ687" s="191">
        <v>1</v>
      </c>
      <c r="BA687" s="191">
        <f>IF(AZ687=1,G687,0)</f>
        <v>0</v>
      </c>
      <c r="BB687" s="191">
        <f>IF(AZ687=2,G687,0)</f>
        <v>0</v>
      </c>
      <c r="BC687" s="191">
        <f>IF(AZ687=3,G687,0)</f>
        <v>0</v>
      </c>
      <c r="BD687" s="191">
        <f>IF(AZ687=4,G687,0)</f>
        <v>0</v>
      </c>
      <c r="BE687" s="191">
        <f>IF(AZ687=5,G687,0)</f>
        <v>0</v>
      </c>
      <c r="CA687" s="218">
        <v>1</v>
      </c>
      <c r="CB687" s="218">
        <v>1</v>
      </c>
    </row>
    <row r="688" spans="1:80">
      <c r="A688" s="227"/>
      <c r="B688" s="231"/>
      <c r="C688" s="301" t="s">
        <v>136</v>
      </c>
      <c r="D688" s="302"/>
      <c r="E688" s="232">
        <v>0</v>
      </c>
      <c r="F688" s="233"/>
      <c r="G688" s="234"/>
      <c r="H688" s="235"/>
      <c r="I688" s="229"/>
      <c r="J688" s="236"/>
      <c r="K688" s="229"/>
      <c r="M688" s="230" t="s">
        <v>136</v>
      </c>
      <c r="O688" s="218"/>
    </row>
    <row r="689" spans="1:80">
      <c r="A689" s="227"/>
      <c r="B689" s="231"/>
      <c r="C689" s="301" t="s">
        <v>137</v>
      </c>
      <c r="D689" s="302"/>
      <c r="E689" s="232">
        <v>0</v>
      </c>
      <c r="F689" s="233"/>
      <c r="G689" s="234"/>
      <c r="H689" s="235"/>
      <c r="I689" s="229"/>
      <c r="J689" s="236"/>
      <c r="K689" s="229"/>
      <c r="M689" s="230" t="s">
        <v>137</v>
      </c>
      <c r="O689" s="218"/>
    </row>
    <row r="690" spans="1:80">
      <c r="A690" s="227"/>
      <c r="B690" s="231"/>
      <c r="C690" s="301" t="s">
        <v>941</v>
      </c>
      <c r="D690" s="302"/>
      <c r="E690" s="232">
        <v>3</v>
      </c>
      <c r="F690" s="233"/>
      <c r="G690" s="234"/>
      <c r="H690" s="235"/>
      <c r="I690" s="229"/>
      <c r="J690" s="236"/>
      <c r="K690" s="229"/>
      <c r="M690" s="258">
        <v>0.50208333333333333</v>
      </c>
      <c r="O690" s="218"/>
    </row>
    <row r="691" spans="1:80">
      <c r="A691" s="227"/>
      <c r="B691" s="231"/>
      <c r="C691" s="301" t="s">
        <v>942</v>
      </c>
      <c r="D691" s="302"/>
      <c r="E691" s="232">
        <v>1</v>
      </c>
      <c r="F691" s="233"/>
      <c r="G691" s="234"/>
      <c r="H691" s="235"/>
      <c r="I691" s="229"/>
      <c r="J691" s="236"/>
      <c r="K691" s="229"/>
      <c r="M691" s="258">
        <v>0.45902777777777781</v>
      </c>
      <c r="O691" s="218"/>
    </row>
    <row r="692" spans="1:80">
      <c r="A692" s="219">
        <v>42</v>
      </c>
      <c r="B692" s="220" t="s">
        <v>943</v>
      </c>
      <c r="C692" s="221" t="s">
        <v>944</v>
      </c>
      <c r="D692" s="222" t="s">
        <v>165</v>
      </c>
      <c r="E692" s="223">
        <v>1.76</v>
      </c>
      <c r="F692" s="223"/>
      <c r="G692" s="224">
        <f>E692*F692</f>
        <v>0</v>
      </c>
      <c r="H692" s="225">
        <v>1.82E-3</v>
      </c>
      <c r="I692" s="226">
        <f>E692*H692</f>
        <v>3.2032000000000002E-3</v>
      </c>
      <c r="J692" s="225">
        <v>-1.8</v>
      </c>
      <c r="K692" s="226">
        <f>E692*J692</f>
        <v>-3.1680000000000001</v>
      </c>
      <c r="O692" s="218">
        <v>2</v>
      </c>
      <c r="AA692" s="191">
        <v>1</v>
      </c>
      <c r="AB692" s="191">
        <v>1</v>
      </c>
      <c r="AC692" s="191">
        <v>1</v>
      </c>
      <c r="AZ692" s="191">
        <v>1</v>
      </c>
      <c r="BA692" s="191">
        <f>IF(AZ692=1,G692,0)</f>
        <v>0</v>
      </c>
      <c r="BB692" s="191">
        <f>IF(AZ692=2,G692,0)</f>
        <v>0</v>
      </c>
      <c r="BC692" s="191">
        <f>IF(AZ692=3,G692,0)</f>
        <v>0</v>
      </c>
      <c r="BD692" s="191">
        <f>IF(AZ692=4,G692,0)</f>
        <v>0</v>
      </c>
      <c r="BE692" s="191">
        <f>IF(AZ692=5,G692,0)</f>
        <v>0</v>
      </c>
      <c r="CA692" s="218">
        <v>1</v>
      </c>
      <c r="CB692" s="218">
        <v>1</v>
      </c>
    </row>
    <row r="693" spans="1:80">
      <c r="A693" s="227"/>
      <c r="B693" s="231"/>
      <c r="C693" s="301" t="s">
        <v>136</v>
      </c>
      <c r="D693" s="302"/>
      <c r="E693" s="232">
        <v>0</v>
      </c>
      <c r="F693" s="233"/>
      <c r="G693" s="234"/>
      <c r="H693" s="235"/>
      <c r="I693" s="229"/>
      <c r="J693" s="236"/>
      <c r="K693" s="229"/>
      <c r="M693" s="230" t="s">
        <v>136</v>
      </c>
      <c r="O693" s="218"/>
    </row>
    <row r="694" spans="1:80">
      <c r="A694" s="227"/>
      <c r="B694" s="231"/>
      <c r="C694" s="301" t="s">
        <v>137</v>
      </c>
      <c r="D694" s="302"/>
      <c r="E694" s="232">
        <v>0</v>
      </c>
      <c r="F694" s="233"/>
      <c r="G694" s="234"/>
      <c r="H694" s="235"/>
      <c r="I694" s="229"/>
      <c r="J694" s="236"/>
      <c r="K694" s="229"/>
      <c r="M694" s="230" t="s">
        <v>137</v>
      </c>
      <c r="O694" s="218"/>
    </row>
    <row r="695" spans="1:80">
      <c r="A695" s="227"/>
      <c r="B695" s="231"/>
      <c r="C695" s="301" t="s">
        <v>945</v>
      </c>
      <c r="D695" s="302"/>
      <c r="E695" s="232">
        <v>0.72</v>
      </c>
      <c r="F695" s="233"/>
      <c r="G695" s="234"/>
      <c r="H695" s="235"/>
      <c r="I695" s="229"/>
      <c r="J695" s="236"/>
      <c r="K695" s="229"/>
      <c r="M695" s="230" t="s">
        <v>945</v>
      </c>
      <c r="O695" s="218"/>
    </row>
    <row r="696" spans="1:80">
      <c r="A696" s="227"/>
      <c r="B696" s="231"/>
      <c r="C696" s="301" t="s">
        <v>946</v>
      </c>
      <c r="D696" s="302"/>
      <c r="E696" s="232">
        <v>0.44</v>
      </c>
      <c r="F696" s="233"/>
      <c r="G696" s="234"/>
      <c r="H696" s="235"/>
      <c r="I696" s="229"/>
      <c r="J696" s="236"/>
      <c r="K696" s="229"/>
      <c r="M696" s="230" t="s">
        <v>946</v>
      </c>
      <c r="O696" s="218"/>
    </row>
    <row r="697" spans="1:80">
      <c r="A697" s="227"/>
      <c r="B697" s="231"/>
      <c r="C697" s="301" t="s">
        <v>620</v>
      </c>
      <c r="D697" s="302"/>
      <c r="E697" s="232">
        <v>0</v>
      </c>
      <c r="F697" s="233"/>
      <c r="G697" s="234"/>
      <c r="H697" s="235"/>
      <c r="I697" s="229"/>
      <c r="J697" s="236"/>
      <c r="K697" s="229"/>
      <c r="M697" s="230" t="s">
        <v>620</v>
      </c>
      <c r="O697" s="218"/>
    </row>
    <row r="698" spans="1:80">
      <c r="A698" s="227"/>
      <c r="B698" s="231"/>
      <c r="C698" s="301" t="s">
        <v>697</v>
      </c>
      <c r="D698" s="302"/>
      <c r="E698" s="232">
        <v>0</v>
      </c>
      <c r="F698" s="233"/>
      <c r="G698" s="234"/>
      <c r="H698" s="235"/>
      <c r="I698" s="229"/>
      <c r="J698" s="236"/>
      <c r="K698" s="229"/>
      <c r="M698" s="230" t="s">
        <v>697</v>
      </c>
      <c r="O698" s="218"/>
    </row>
    <row r="699" spans="1:80">
      <c r="A699" s="227"/>
      <c r="B699" s="231"/>
      <c r="C699" s="301" t="s">
        <v>947</v>
      </c>
      <c r="D699" s="302"/>
      <c r="E699" s="232">
        <v>0.6</v>
      </c>
      <c r="F699" s="233"/>
      <c r="G699" s="234"/>
      <c r="H699" s="235"/>
      <c r="I699" s="229"/>
      <c r="J699" s="236"/>
      <c r="K699" s="229"/>
      <c r="M699" s="230" t="s">
        <v>947</v>
      </c>
      <c r="O699" s="218"/>
    </row>
    <row r="700" spans="1:80">
      <c r="A700" s="219">
        <v>43</v>
      </c>
      <c r="B700" s="220" t="s">
        <v>948</v>
      </c>
      <c r="C700" s="221" t="s">
        <v>949</v>
      </c>
      <c r="D700" s="222" t="s">
        <v>165</v>
      </c>
      <c r="E700" s="223">
        <v>6.4523000000000001</v>
      </c>
      <c r="F700" s="223"/>
      <c r="G700" s="224">
        <f>E700*F700</f>
        <v>0</v>
      </c>
      <c r="H700" s="225">
        <v>1.82E-3</v>
      </c>
      <c r="I700" s="226">
        <f>E700*H700</f>
        <v>1.1743186000000001E-2</v>
      </c>
      <c r="J700" s="225">
        <v>-1.8</v>
      </c>
      <c r="K700" s="226">
        <f>E700*J700</f>
        <v>-11.614140000000001</v>
      </c>
      <c r="O700" s="218">
        <v>2</v>
      </c>
      <c r="AA700" s="191">
        <v>1</v>
      </c>
      <c r="AB700" s="191">
        <v>0</v>
      </c>
      <c r="AC700" s="191">
        <v>0</v>
      </c>
      <c r="AZ700" s="191">
        <v>1</v>
      </c>
      <c r="BA700" s="191">
        <f>IF(AZ700=1,G700,0)</f>
        <v>0</v>
      </c>
      <c r="BB700" s="191">
        <f>IF(AZ700=2,G700,0)</f>
        <v>0</v>
      </c>
      <c r="BC700" s="191">
        <f>IF(AZ700=3,G700,0)</f>
        <v>0</v>
      </c>
      <c r="BD700" s="191">
        <f>IF(AZ700=4,G700,0)</f>
        <v>0</v>
      </c>
      <c r="BE700" s="191">
        <f>IF(AZ700=5,G700,0)</f>
        <v>0</v>
      </c>
      <c r="CA700" s="218">
        <v>1</v>
      </c>
      <c r="CB700" s="218">
        <v>0</v>
      </c>
    </row>
    <row r="701" spans="1:80">
      <c r="A701" s="227"/>
      <c r="B701" s="231"/>
      <c r="C701" s="301" t="s">
        <v>136</v>
      </c>
      <c r="D701" s="302"/>
      <c r="E701" s="232">
        <v>0</v>
      </c>
      <c r="F701" s="233"/>
      <c r="G701" s="234"/>
      <c r="H701" s="235"/>
      <c r="I701" s="229"/>
      <c r="J701" s="236"/>
      <c r="K701" s="229"/>
      <c r="M701" s="230" t="s">
        <v>136</v>
      </c>
      <c r="O701" s="218"/>
    </row>
    <row r="702" spans="1:80">
      <c r="A702" s="227"/>
      <c r="B702" s="231"/>
      <c r="C702" s="301" t="s">
        <v>137</v>
      </c>
      <c r="D702" s="302"/>
      <c r="E702" s="232">
        <v>0</v>
      </c>
      <c r="F702" s="233"/>
      <c r="G702" s="234"/>
      <c r="H702" s="235"/>
      <c r="I702" s="229"/>
      <c r="J702" s="236"/>
      <c r="K702" s="229"/>
      <c r="M702" s="230" t="s">
        <v>137</v>
      </c>
      <c r="O702" s="218"/>
    </row>
    <row r="703" spans="1:80">
      <c r="A703" s="227"/>
      <c r="B703" s="231"/>
      <c r="C703" s="301" t="s">
        <v>950</v>
      </c>
      <c r="D703" s="302"/>
      <c r="E703" s="232">
        <v>1.296</v>
      </c>
      <c r="F703" s="233"/>
      <c r="G703" s="234"/>
      <c r="H703" s="235"/>
      <c r="I703" s="229"/>
      <c r="J703" s="236"/>
      <c r="K703" s="229"/>
      <c r="M703" s="230" t="s">
        <v>950</v>
      </c>
      <c r="O703" s="218"/>
    </row>
    <row r="704" spans="1:80">
      <c r="A704" s="227"/>
      <c r="B704" s="231"/>
      <c r="C704" s="301" t="s">
        <v>951</v>
      </c>
      <c r="D704" s="302"/>
      <c r="E704" s="232">
        <v>4.08</v>
      </c>
      <c r="F704" s="233"/>
      <c r="G704" s="234"/>
      <c r="H704" s="235"/>
      <c r="I704" s="229"/>
      <c r="J704" s="236"/>
      <c r="K704" s="229"/>
      <c r="M704" s="230" t="s">
        <v>951</v>
      </c>
      <c r="O704" s="218"/>
    </row>
    <row r="705" spans="1:80">
      <c r="A705" s="227"/>
      <c r="B705" s="231"/>
      <c r="C705" s="301" t="s">
        <v>952</v>
      </c>
      <c r="D705" s="302"/>
      <c r="E705" s="232">
        <v>1.0762</v>
      </c>
      <c r="F705" s="233"/>
      <c r="G705" s="234"/>
      <c r="H705" s="235"/>
      <c r="I705" s="229"/>
      <c r="J705" s="236"/>
      <c r="K705" s="229"/>
      <c r="M705" s="230" t="s">
        <v>952</v>
      </c>
      <c r="O705" s="218"/>
    </row>
    <row r="706" spans="1:80">
      <c r="A706" s="219">
        <v>44</v>
      </c>
      <c r="B706" s="220" t="s">
        <v>953</v>
      </c>
      <c r="C706" s="221" t="s">
        <v>954</v>
      </c>
      <c r="D706" s="222" t="s">
        <v>165</v>
      </c>
      <c r="E706" s="223">
        <v>3.5954999999999999</v>
      </c>
      <c r="F706" s="223"/>
      <c r="G706" s="224">
        <f>E706*F706</f>
        <v>0</v>
      </c>
      <c r="H706" s="225">
        <v>1.33E-3</v>
      </c>
      <c r="I706" s="226">
        <f>E706*H706</f>
        <v>4.7820149999999997E-3</v>
      </c>
      <c r="J706" s="225">
        <v>-1.8</v>
      </c>
      <c r="K706" s="226">
        <f>E706*J706</f>
        <v>-6.4718999999999998</v>
      </c>
      <c r="O706" s="218">
        <v>2</v>
      </c>
      <c r="AA706" s="191">
        <v>1</v>
      </c>
      <c r="AB706" s="191">
        <v>1</v>
      </c>
      <c r="AC706" s="191">
        <v>1</v>
      </c>
      <c r="AZ706" s="191">
        <v>1</v>
      </c>
      <c r="BA706" s="191">
        <f>IF(AZ706=1,G706,0)</f>
        <v>0</v>
      </c>
      <c r="BB706" s="191">
        <f>IF(AZ706=2,G706,0)</f>
        <v>0</v>
      </c>
      <c r="BC706" s="191">
        <f>IF(AZ706=3,G706,0)</f>
        <v>0</v>
      </c>
      <c r="BD706" s="191">
        <f>IF(AZ706=4,G706,0)</f>
        <v>0</v>
      </c>
      <c r="BE706" s="191">
        <f>IF(AZ706=5,G706,0)</f>
        <v>0</v>
      </c>
      <c r="CA706" s="218">
        <v>1</v>
      </c>
      <c r="CB706" s="218">
        <v>1</v>
      </c>
    </row>
    <row r="707" spans="1:80">
      <c r="A707" s="227"/>
      <c r="B707" s="231"/>
      <c r="C707" s="301" t="s">
        <v>565</v>
      </c>
      <c r="D707" s="302"/>
      <c r="E707" s="232">
        <v>0</v>
      </c>
      <c r="F707" s="233"/>
      <c r="G707" s="234"/>
      <c r="H707" s="235"/>
      <c r="I707" s="229"/>
      <c r="J707" s="236"/>
      <c r="K707" s="229"/>
      <c r="M707" s="230" t="s">
        <v>565</v>
      </c>
      <c r="O707" s="218"/>
    </row>
    <row r="708" spans="1:80">
      <c r="A708" s="227"/>
      <c r="B708" s="231"/>
      <c r="C708" s="301" t="s">
        <v>566</v>
      </c>
      <c r="D708" s="302"/>
      <c r="E708" s="232">
        <v>0</v>
      </c>
      <c r="F708" s="233"/>
      <c r="G708" s="234"/>
      <c r="H708" s="235"/>
      <c r="I708" s="229"/>
      <c r="J708" s="236"/>
      <c r="K708" s="229"/>
      <c r="M708" s="230" t="s">
        <v>566</v>
      </c>
      <c r="O708" s="218"/>
    </row>
    <row r="709" spans="1:80">
      <c r="A709" s="227"/>
      <c r="B709" s="231"/>
      <c r="C709" s="301" t="s">
        <v>955</v>
      </c>
      <c r="D709" s="302"/>
      <c r="E709" s="232">
        <v>1.3835</v>
      </c>
      <c r="F709" s="233"/>
      <c r="G709" s="234"/>
      <c r="H709" s="235"/>
      <c r="I709" s="229"/>
      <c r="J709" s="236"/>
      <c r="K709" s="229"/>
      <c r="M709" s="230" t="s">
        <v>955</v>
      </c>
      <c r="O709" s="218"/>
    </row>
    <row r="710" spans="1:80">
      <c r="A710" s="227"/>
      <c r="B710" s="231"/>
      <c r="C710" s="301" t="s">
        <v>136</v>
      </c>
      <c r="D710" s="302"/>
      <c r="E710" s="232">
        <v>0</v>
      </c>
      <c r="F710" s="233"/>
      <c r="G710" s="234"/>
      <c r="H710" s="235"/>
      <c r="I710" s="229"/>
      <c r="J710" s="236"/>
      <c r="K710" s="229"/>
      <c r="M710" s="230" t="s">
        <v>136</v>
      </c>
      <c r="O710" s="218"/>
    </row>
    <row r="711" spans="1:80">
      <c r="A711" s="227"/>
      <c r="B711" s="231"/>
      <c r="C711" s="301" t="s">
        <v>137</v>
      </c>
      <c r="D711" s="302"/>
      <c r="E711" s="232">
        <v>0</v>
      </c>
      <c r="F711" s="233"/>
      <c r="G711" s="234"/>
      <c r="H711" s="235"/>
      <c r="I711" s="229"/>
      <c r="J711" s="236"/>
      <c r="K711" s="229"/>
      <c r="M711" s="230" t="s">
        <v>137</v>
      </c>
      <c r="O711" s="218"/>
    </row>
    <row r="712" spans="1:80">
      <c r="A712" s="227"/>
      <c r="B712" s="231"/>
      <c r="C712" s="301" t="s">
        <v>956</v>
      </c>
      <c r="D712" s="302"/>
      <c r="E712" s="232">
        <v>1.1479999999999999</v>
      </c>
      <c r="F712" s="233"/>
      <c r="G712" s="234"/>
      <c r="H712" s="235"/>
      <c r="I712" s="229"/>
      <c r="J712" s="236"/>
      <c r="K712" s="229"/>
      <c r="M712" s="230" t="s">
        <v>956</v>
      </c>
      <c r="O712" s="218"/>
    </row>
    <row r="713" spans="1:80">
      <c r="A713" s="227"/>
      <c r="B713" s="231"/>
      <c r="C713" s="301" t="s">
        <v>957</v>
      </c>
      <c r="D713" s="302"/>
      <c r="E713" s="232">
        <v>1.722</v>
      </c>
      <c r="F713" s="233"/>
      <c r="G713" s="234"/>
      <c r="H713" s="235"/>
      <c r="I713" s="229"/>
      <c r="J713" s="236"/>
      <c r="K713" s="229"/>
      <c r="M713" s="230" t="s">
        <v>957</v>
      </c>
      <c r="O713" s="218"/>
    </row>
    <row r="714" spans="1:80">
      <c r="A714" s="227"/>
      <c r="B714" s="231"/>
      <c r="C714" s="301" t="s">
        <v>958</v>
      </c>
      <c r="D714" s="302"/>
      <c r="E714" s="232">
        <v>-1.1200000000000001</v>
      </c>
      <c r="F714" s="233"/>
      <c r="G714" s="234"/>
      <c r="H714" s="235"/>
      <c r="I714" s="229"/>
      <c r="J714" s="236"/>
      <c r="K714" s="229"/>
      <c r="M714" s="230" t="s">
        <v>958</v>
      </c>
      <c r="O714" s="218"/>
    </row>
    <row r="715" spans="1:80">
      <c r="A715" s="227"/>
      <c r="B715" s="231"/>
      <c r="C715" s="301" t="s">
        <v>620</v>
      </c>
      <c r="D715" s="302"/>
      <c r="E715" s="232">
        <v>0</v>
      </c>
      <c r="F715" s="233"/>
      <c r="G715" s="234"/>
      <c r="H715" s="235"/>
      <c r="I715" s="229"/>
      <c r="J715" s="236"/>
      <c r="K715" s="229"/>
      <c r="M715" s="230" t="s">
        <v>620</v>
      </c>
      <c r="O715" s="218"/>
    </row>
    <row r="716" spans="1:80">
      <c r="A716" s="227"/>
      <c r="B716" s="231"/>
      <c r="C716" s="301" t="s">
        <v>697</v>
      </c>
      <c r="D716" s="302"/>
      <c r="E716" s="232">
        <v>0</v>
      </c>
      <c r="F716" s="233"/>
      <c r="G716" s="234"/>
      <c r="H716" s="235"/>
      <c r="I716" s="229"/>
      <c r="J716" s="236"/>
      <c r="K716" s="229"/>
      <c r="M716" s="230" t="s">
        <v>697</v>
      </c>
      <c r="O716" s="218"/>
    </row>
    <row r="717" spans="1:80">
      <c r="A717" s="227"/>
      <c r="B717" s="231"/>
      <c r="C717" s="301" t="s">
        <v>959</v>
      </c>
      <c r="D717" s="302"/>
      <c r="E717" s="232">
        <v>0.46200000000000002</v>
      </c>
      <c r="F717" s="233"/>
      <c r="G717" s="234"/>
      <c r="H717" s="235"/>
      <c r="I717" s="229"/>
      <c r="J717" s="236"/>
      <c r="K717" s="229"/>
      <c r="M717" s="230" t="s">
        <v>959</v>
      </c>
      <c r="O717" s="218"/>
    </row>
    <row r="718" spans="1:80" ht="22.5">
      <c r="A718" s="219">
        <v>45</v>
      </c>
      <c r="B718" s="220" t="s">
        <v>960</v>
      </c>
      <c r="C718" s="221" t="s">
        <v>961</v>
      </c>
      <c r="D718" s="222" t="s">
        <v>580</v>
      </c>
      <c r="E718" s="223">
        <v>6</v>
      </c>
      <c r="F718" s="223"/>
      <c r="G718" s="224">
        <f>E718*F718</f>
        <v>0</v>
      </c>
      <c r="H718" s="225">
        <v>1.65E-3</v>
      </c>
      <c r="I718" s="226">
        <f>E718*H718</f>
        <v>9.8999999999999991E-3</v>
      </c>
      <c r="J718" s="225">
        <v>-5.8999999999999997E-2</v>
      </c>
      <c r="K718" s="226">
        <f>E718*J718</f>
        <v>-0.35399999999999998</v>
      </c>
      <c r="O718" s="218">
        <v>2</v>
      </c>
      <c r="AA718" s="191">
        <v>1</v>
      </c>
      <c r="AB718" s="191">
        <v>1</v>
      </c>
      <c r="AC718" s="191">
        <v>1</v>
      </c>
      <c r="AZ718" s="191">
        <v>1</v>
      </c>
      <c r="BA718" s="191">
        <f>IF(AZ718=1,G718,0)</f>
        <v>0</v>
      </c>
      <c r="BB718" s="191">
        <f>IF(AZ718=2,G718,0)</f>
        <v>0</v>
      </c>
      <c r="BC718" s="191">
        <f>IF(AZ718=3,G718,0)</f>
        <v>0</v>
      </c>
      <c r="BD718" s="191">
        <f>IF(AZ718=4,G718,0)</f>
        <v>0</v>
      </c>
      <c r="BE718" s="191">
        <f>IF(AZ718=5,G718,0)</f>
        <v>0</v>
      </c>
      <c r="CA718" s="218">
        <v>1</v>
      </c>
      <c r="CB718" s="218">
        <v>1</v>
      </c>
    </row>
    <row r="719" spans="1:80">
      <c r="A719" s="227"/>
      <c r="B719" s="231"/>
      <c r="C719" s="301" t="s">
        <v>565</v>
      </c>
      <c r="D719" s="302"/>
      <c r="E719" s="232">
        <v>0</v>
      </c>
      <c r="F719" s="233"/>
      <c r="G719" s="234"/>
      <c r="H719" s="235"/>
      <c r="I719" s="229"/>
      <c r="J719" s="236"/>
      <c r="K719" s="229"/>
      <c r="M719" s="230" t="s">
        <v>565</v>
      </c>
      <c r="O719" s="218"/>
    </row>
    <row r="720" spans="1:80">
      <c r="A720" s="227"/>
      <c r="B720" s="231"/>
      <c r="C720" s="301" t="s">
        <v>566</v>
      </c>
      <c r="D720" s="302"/>
      <c r="E720" s="232">
        <v>0</v>
      </c>
      <c r="F720" s="233"/>
      <c r="G720" s="234"/>
      <c r="H720" s="235"/>
      <c r="I720" s="229"/>
      <c r="J720" s="236"/>
      <c r="K720" s="229"/>
      <c r="M720" s="230" t="s">
        <v>566</v>
      </c>
      <c r="O720" s="218"/>
    </row>
    <row r="721" spans="1:80">
      <c r="A721" s="227"/>
      <c r="B721" s="231"/>
      <c r="C721" s="301" t="s">
        <v>962</v>
      </c>
      <c r="D721" s="302"/>
      <c r="E721" s="232">
        <v>1</v>
      </c>
      <c r="F721" s="233"/>
      <c r="G721" s="234"/>
      <c r="H721" s="235"/>
      <c r="I721" s="229"/>
      <c r="J721" s="236"/>
      <c r="K721" s="229"/>
      <c r="M721" s="258">
        <v>8.4027777777777771E-2</v>
      </c>
      <c r="O721" s="218"/>
    </row>
    <row r="722" spans="1:80">
      <c r="A722" s="227"/>
      <c r="B722" s="231"/>
      <c r="C722" s="301" t="s">
        <v>963</v>
      </c>
      <c r="D722" s="302"/>
      <c r="E722" s="232">
        <v>1</v>
      </c>
      <c r="F722" s="233"/>
      <c r="G722" s="234"/>
      <c r="H722" s="235"/>
      <c r="I722" s="229"/>
      <c r="J722" s="236"/>
      <c r="K722" s="229"/>
      <c r="M722" s="258">
        <v>4.2361111111111106E-2</v>
      </c>
      <c r="O722" s="218"/>
    </row>
    <row r="723" spans="1:80">
      <c r="A723" s="227"/>
      <c r="B723" s="231"/>
      <c r="C723" s="301" t="s">
        <v>964</v>
      </c>
      <c r="D723" s="302"/>
      <c r="E723" s="232">
        <v>2</v>
      </c>
      <c r="F723" s="233"/>
      <c r="G723" s="234"/>
      <c r="H723" s="235"/>
      <c r="I723" s="229"/>
      <c r="J723" s="236"/>
      <c r="K723" s="229"/>
      <c r="M723" s="258">
        <v>0.12638888888888888</v>
      </c>
      <c r="O723" s="218"/>
    </row>
    <row r="724" spans="1:80">
      <c r="A724" s="227"/>
      <c r="B724" s="231"/>
      <c r="C724" s="301" t="s">
        <v>965</v>
      </c>
      <c r="D724" s="302"/>
      <c r="E724" s="232">
        <v>2</v>
      </c>
      <c r="F724" s="233"/>
      <c r="G724" s="234"/>
      <c r="H724" s="235"/>
      <c r="I724" s="229"/>
      <c r="J724" s="236"/>
      <c r="K724" s="229"/>
      <c r="M724" s="258">
        <v>0.16805555555555554</v>
      </c>
      <c r="O724" s="218"/>
    </row>
    <row r="725" spans="1:80">
      <c r="A725" s="219">
        <v>46</v>
      </c>
      <c r="B725" s="220" t="s">
        <v>966</v>
      </c>
      <c r="C725" s="221" t="s">
        <v>967</v>
      </c>
      <c r="D725" s="222" t="s">
        <v>177</v>
      </c>
      <c r="E725" s="223">
        <v>97.95</v>
      </c>
      <c r="F725" s="223"/>
      <c r="G725" s="224">
        <f>E725*F725</f>
        <v>0</v>
      </c>
      <c r="H725" s="225">
        <v>0</v>
      </c>
      <c r="I725" s="226">
        <f>E725*H725</f>
        <v>0</v>
      </c>
      <c r="J725" s="225">
        <v>-7.0000000000000001E-3</v>
      </c>
      <c r="K725" s="226">
        <f>E725*J725</f>
        <v>-0.68564999999999998</v>
      </c>
      <c r="O725" s="218">
        <v>2</v>
      </c>
      <c r="AA725" s="191">
        <v>1</v>
      </c>
      <c r="AB725" s="191">
        <v>1</v>
      </c>
      <c r="AC725" s="191">
        <v>1</v>
      </c>
      <c r="AZ725" s="191">
        <v>1</v>
      </c>
      <c r="BA725" s="191">
        <f>IF(AZ725=1,G725,0)</f>
        <v>0</v>
      </c>
      <c r="BB725" s="191">
        <f>IF(AZ725=2,G725,0)</f>
        <v>0</v>
      </c>
      <c r="BC725" s="191">
        <f>IF(AZ725=3,G725,0)</f>
        <v>0</v>
      </c>
      <c r="BD725" s="191">
        <f>IF(AZ725=4,G725,0)</f>
        <v>0</v>
      </c>
      <c r="BE725" s="191">
        <f>IF(AZ725=5,G725,0)</f>
        <v>0</v>
      </c>
      <c r="CA725" s="218">
        <v>1</v>
      </c>
      <c r="CB725" s="218">
        <v>1</v>
      </c>
    </row>
    <row r="726" spans="1:80">
      <c r="A726" s="227"/>
      <c r="B726" s="231"/>
      <c r="C726" s="301" t="s">
        <v>136</v>
      </c>
      <c r="D726" s="302"/>
      <c r="E726" s="232">
        <v>0</v>
      </c>
      <c r="F726" s="233"/>
      <c r="G726" s="234"/>
      <c r="H726" s="235"/>
      <c r="I726" s="229"/>
      <c r="J726" s="236"/>
      <c r="K726" s="229"/>
      <c r="M726" s="230" t="s">
        <v>136</v>
      </c>
      <c r="O726" s="218"/>
    </row>
    <row r="727" spans="1:80">
      <c r="A727" s="227"/>
      <c r="B727" s="231"/>
      <c r="C727" s="301" t="s">
        <v>609</v>
      </c>
      <c r="D727" s="302"/>
      <c r="E727" s="232">
        <v>0</v>
      </c>
      <c r="F727" s="233"/>
      <c r="G727" s="234"/>
      <c r="H727" s="235"/>
      <c r="I727" s="229"/>
      <c r="J727" s="236"/>
      <c r="K727" s="229"/>
      <c r="M727" s="230" t="s">
        <v>609</v>
      </c>
      <c r="O727" s="218"/>
    </row>
    <row r="728" spans="1:80">
      <c r="A728" s="227"/>
      <c r="B728" s="231"/>
      <c r="C728" s="301" t="s">
        <v>968</v>
      </c>
      <c r="D728" s="302"/>
      <c r="E728" s="232">
        <v>15</v>
      </c>
      <c r="F728" s="233"/>
      <c r="G728" s="234"/>
      <c r="H728" s="235"/>
      <c r="I728" s="229"/>
      <c r="J728" s="236"/>
      <c r="K728" s="229"/>
      <c r="M728" s="230" t="s">
        <v>968</v>
      </c>
      <c r="O728" s="218"/>
    </row>
    <row r="729" spans="1:80">
      <c r="A729" s="227"/>
      <c r="B729" s="231"/>
      <c r="C729" s="301" t="s">
        <v>969</v>
      </c>
      <c r="D729" s="302"/>
      <c r="E729" s="232">
        <v>7.5</v>
      </c>
      <c r="F729" s="233"/>
      <c r="G729" s="234"/>
      <c r="H729" s="235"/>
      <c r="I729" s="229"/>
      <c r="J729" s="236"/>
      <c r="K729" s="229"/>
      <c r="M729" s="230" t="s">
        <v>969</v>
      </c>
      <c r="O729" s="218"/>
    </row>
    <row r="730" spans="1:80">
      <c r="A730" s="227"/>
      <c r="B730" s="231"/>
      <c r="C730" s="301" t="s">
        <v>970</v>
      </c>
      <c r="D730" s="302"/>
      <c r="E730" s="232">
        <v>11.25</v>
      </c>
      <c r="F730" s="233"/>
      <c r="G730" s="234"/>
      <c r="H730" s="235"/>
      <c r="I730" s="229"/>
      <c r="J730" s="236"/>
      <c r="K730" s="229"/>
      <c r="M730" s="230" t="s">
        <v>970</v>
      </c>
      <c r="O730" s="218"/>
    </row>
    <row r="731" spans="1:80">
      <c r="A731" s="227"/>
      <c r="B731" s="231"/>
      <c r="C731" s="301" t="s">
        <v>971</v>
      </c>
      <c r="D731" s="302"/>
      <c r="E731" s="232">
        <v>15</v>
      </c>
      <c r="F731" s="233"/>
      <c r="G731" s="234"/>
      <c r="H731" s="235"/>
      <c r="I731" s="229"/>
      <c r="J731" s="236"/>
      <c r="K731" s="229"/>
      <c r="M731" s="230" t="s">
        <v>971</v>
      </c>
      <c r="O731" s="218"/>
    </row>
    <row r="732" spans="1:80">
      <c r="A732" s="227"/>
      <c r="B732" s="231"/>
      <c r="C732" s="301" t="s">
        <v>972</v>
      </c>
      <c r="D732" s="302"/>
      <c r="E732" s="232">
        <v>7.5</v>
      </c>
      <c r="F732" s="233"/>
      <c r="G732" s="234"/>
      <c r="H732" s="235"/>
      <c r="I732" s="229"/>
      <c r="J732" s="236"/>
      <c r="K732" s="229"/>
      <c r="M732" s="230" t="s">
        <v>972</v>
      </c>
      <c r="O732" s="218"/>
    </row>
    <row r="733" spans="1:80">
      <c r="A733" s="227"/>
      <c r="B733" s="231"/>
      <c r="C733" s="301" t="s">
        <v>136</v>
      </c>
      <c r="D733" s="302"/>
      <c r="E733" s="232">
        <v>0</v>
      </c>
      <c r="F733" s="233"/>
      <c r="G733" s="234"/>
      <c r="H733" s="235"/>
      <c r="I733" s="229"/>
      <c r="J733" s="236"/>
      <c r="K733" s="229"/>
      <c r="M733" s="230" t="s">
        <v>136</v>
      </c>
      <c r="O733" s="218"/>
    </row>
    <row r="734" spans="1:80">
      <c r="A734" s="227"/>
      <c r="B734" s="231"/>
      <c r="C734" s="301" t="s">
        <v>650</v>
      </c>
      <c r="D734" s="302"/>
      <c r="E734" s="232">
        <v>0</v>
      </c>
      <c r="F734" s="233"/>
      <c r="G734" s="234"/>
      <c r="H734" s="235"/>
      <c r="I734" s="229"/>
      <c r="J734" s="236"/>
      <c r="K734" s="229"/>
      <c r="M734" s="230" t="s">
        <v>650</v>
      </c>
      <c r="O734" s="218"/>
    </row>
    <row r="735" spans="1:80">
      <c r="A735" s="227"/>
      <c r="B735" s="231"/>
      <c r="C735" s="301" t="s">
        <v>973</v>
      </c>
      <c r="D735" s="302"/>
      <c r="E735" s="232">
        <v>33.36</v>
      </c>
      <c r="F735" s="233"/>
      <c r="G735" s="234"/>
      <c r="H735" s="235"/>
      <c r="I735" s="229"/>
      <c r="J735" s="236"/>
      <c r="K735" s="229"/>
      <c r="M735" s="230" t="s">
        <v>973</v>
      </c>
      <c r="O735" s="218"/>
    </row>
    <row r="736" spans="1:80">
      <c r="A736" s="227"/>
      <c r="B736" s="231"/>
      <c r="C736" s="301" t="s">
        <v>974</v>
      </c>
      <c r="D736" s="302"/>
      <c r="E736" s="232">
        <v>8.34</v>
      </c>
      <c r="F736" s="233"/>
      <c r="G736" s="234"/>
      <c r="H736" s="235"/>
      <c r="I736" s="229"/>
      <c r="J736" s="236"/>
      <c r="K736" s="229"/>
      <c r="M736" s="230" t="s">
        <v>974</v>
      </c>
      <c r="O736" s="218"/>
    </row>
    <row r="737" spans="1:80">
      <c r="A737" s="219">
        <v>47</v>
      </c>
      <c r="B737" s="220" t="s">
        <v>975</v>
      </c>
      <c r="C737" s="221" t="s">
        <v>976</v>
      </c>
      <c r="D737" s="222" t="s">
        <v>177</v>
      </c>
      <c r="E737" s="223">
        <v>12.44</v>
      </c>
      <c r="F737" s="223"/>
      <c r="G737" s="224">
        <f>E737*F737</f>
        <v>0</v>
      </c>
      <c r="H737" s="225">
        <v>0</v>
      </c>
      <c r="I737" s="226">
        <f>E737*H737</f>
        <v>0</v>
      </c>
      <c r="J737" s="225">
        <v>-8.9999999999999993E-3</v>
      </c>
      <c r="K737" s="226">
        <f>E737*J737</f>
        <v>-0.11195999999999999</v>
      </c>
      <c r="O737" s="218">
        <v>2</v>
      </c>
      <c r="AA737" s="191">
        <v>1</v>
      </c>
      <c r="AB737" s="191">
        <v>1</v>
      </c>
      <c r="AC737" s="191">
        <v>1</v>
      </c>
      <c r="AZ737" s="191">
        <v>1</v>
      </c>
      <c r="BA737" s="191">
        <f>IF(AZ737=1,G737,0)</f>
        <v>0</v>
      </c>
      <c r="BB737" s="191">
        <f>IF(AZ737=2,G737,0)</f>
        <v>0</v>
      </c>
      <c r="BC737" s="191">
        <f>IF(AZ737=3,G737,0)</f>
        <v>0</v>
      </c>
      <c r="BD737" s="191">
        <f>IF(AZ737=4,G737,0)</f>
        <v>0</v>
      </c>
      <c r="BE737" s="191">
        <f>IF(AZ737=5,G737,0)</f>
        <v>0</v>
      </c>
      <c r="CA737" s="218">
        <v>1</v>
      </c>
      <c r="CB737" s="218">
        <v>1</v>
      </c>
    </row>
    <row r="738" spans="1:80">
      <c r="A738" s="227"/>
      <c r="B738" s="231"/>
      <c r="C738" s="301" t="s">
        <v>136</v>
      </c>
      <c r="D738" s="302"/>
      <c r="E738" s="232">
        <v>0</v>
      </c>
      <c r="F738" s="233"/>
      <c r="G738" s="234"/>
      <c r="H738" s="235"/>
      <c r="I738" s="229"/>
      <c r="J738" s="236"/>
      <c r="K738" s="229"/>
      <c r="M738" s="230" t="s">
        <v>136</v>
      </c>
      <c r="O738" s="218"/>
    </row>
    <row r="739" spans="1:80">
      <c r="A739" s="227"/>
      <c r="B739" s="231"/>
      <c r="C739" s="301" t="s">
        <v>609</v>
      </c>
      <c r="D739" s="302"/>
      <c r="E739" s="232">
        <v>0</v>
      </c>
      <c r="F739" s="233"/>
      <c r="G739" s="234"/>
      <c r="H739" s="235"/>
      <c r="I739" s="229"/>
      <c r="J739" s="236"/>
      <c r="K739" s="229"/>
      <c r="M739" s="230" t="s">
        <v>609</v>
      </c>
      <c r="O739" s="218"/>
    </row>
    <row r="740" spans="1:80">
      <c r="A740" s="227"/>
      <c r="B740" s="231"/>
      <c r="C740" s="301" t="s">
        <v>977</v>
      </c>
      <c r="D740" s="302"/>
      <c r="E740" s="232">
        <v>4.0999999999999996</v>
      </c>
      <c r="F740" s="233"/>
      <c r="G740" s="234"/>
      <c r="H740" s="235"/>
      <c r="I740" s="229"/>
      <c r="J740" s="236"/>
      <c r="K740" s="229"/>
      <c r="M740" s="230" t="s">
        <v>977</v>
      </c>
      <c r="O740" s="218"/>
    </row>
    <row r="741" spans="1:80">
      <c r="A741" s="227"/>
      <c r="B741" s="231"/>
      <c r="C741" s="301" t="s">
        <v>978</v>
      </c>
      <c r="D741" s="302"/>
      <c r="E741" s="232">
        <v>8.34</v>
      </c>
      <c r="F741" s="233"/>
      <c r="G741" s="234"/>
      <c r="H741" s="235"/>
      <c r="I741" s="229"/>
      <c r="J741" s="236"/>
      <c r="K741" s="229"/>
      <c r="M741" s="230" t="s">
        <v>978</v>
      </c>
      <c r="O741" s="218"/>
    </row>
    <row r="742" spans="1:80">
      <c r="A742" s="219">
        <v>48</v>
      </c>
      <c r="B742" s="220" t="s">
        <v>979</v>
      </c>
      <c r="C742" s="221" t="s">
        <v>980</v>
      </c>
      <c r="D742" s="222" t="s">
        <v>177</v>
      </c>
      <c r="E742" s="223">
        <v>4.0999999999999996</v>
      </c>
      <c r="F742" s="223"/>
      <c r="G742" s="224">
        <f>E742*F742</f>
        <v>0</v>
      </c>
      <c r="H742" s="225">
        <v>0</v>
      </c>
      <c r="I742" s="226">
        <f>E742*H742</f>
        <v>0</v>
      </c>
      <c r="J742" s="225">
        <v>-8.9999999999999993E-3</v>
      </c>
      <c r="K742" s="226">
        <f>E742*J742</f>
        <v>-3.6899999999999995E-2</v>
      </c>
      <c r="O742" s="218">
        <v>2</v>
      </c>
      <c r="AA742" s="191">
        <v>1</v>
      </c>
      <c r="AB742" s="191">
        <v>1</v>
      </c>
      <c r="AC742" s="191">
        <v>1</v>
      </c>
      <c r="AZ742" s="191">
        <v>1</v>
      </c>
      <c r="BA742" s="191">
        <f>IF(AZ742=1,G742,0)</f>
        <v>0</v>
      </c>
      <c r="BB742" s="191">
        <f>IF(AZ742=2,G742,0)</f>
        <v>0</v>
      </c>
      <c r="BC742" s="191">
        <f>IF(AZ742=3,G742,0)</f>
        <v>0</v>
      </c>
      <c r="BD742" s="191">
        <f>IF(AZ742=4,G742,0)</f>
        <v>0</v>
      </c>
      <c r="BE742" s="191">
        <f>IF(AZ742=5,G742,0)</f>
        <v>0</v>
      </c>
      <c r="CA742" s="218">
        <v>1</v>
      </c>
      <c r="CB742" s="218">
        <v>1</v>
      </c>
    </row>
    <row r="743" spans="1:80">
      <c r="A743" s="227"/>
      <c r="B743" s="231"/>
      <c r="C743" s="301" t="s">
        <v>136</v>
      </c>
      <c r="D743" s="302"/>
      <c r="E743" s="232">
        <v>0</v>
      </c>
      <c r="F743" s="233"/>
      <c r="G743" s="234"/>
      <c r="H743" s="235"/>
      <c r="I743" s="229"/>
      <c r="J743" s="236"/>
      <c r="K743" s="229"/>
      <c r="M743" s="230" t="s">
        <v>136</v>
      </c>
      <c r="O743" s="218"/>
    </row>
    <row r="744" spans="1:80">
      <c r="A744" s="227"/>
      <c r="B744" s="231"/>
      <c r="C744" s="301" t="s">
        <v>609</v>
      </c>
      <c r="D744" s="302"/>
      <c r="E744" s="232">
        <v>0</v>
      </c>
      <c r="F744" s="233"/>
      <c r="G744" s="234"/>
      <c r="H744" s="235"/>
      <c r="I744" s="229"/>
      <c r="J744" s="236"/>
      <c r="K744" s="229"/>
      <c r="M744" s="230" t="s">
        <v>609</v>
      </c>
      <c r="O744" s="218"/>
    </row>
    <row r="745" spans="1:80">
      <c r="A745" s="227"/>
      <c r="B745" s="231"/>
      <c r="C745" s="301" t="s">
        <v>981</v>
      </c>
      <c r="D745" s="302"/>
      <c r="E745" s="232">
        <v>4.0999999999999996</v>
      </c>
      <c r="F745" s="233"/>
      <c r="G745" s="234"/>
      <c r="H745" s="235"/>
      <c r="I745" s="229"/>
      <c r="J745" s="236"/>
      <c r="K745" s="229"/>
      <c r="M745" s="230" t="s">
        <v>981</v>
      </c>
      <c r="O745" s="218"/>
    </row>
    <row r="746" spans="1:80">
      <c r="A746" s="219">
        <v>49</v>
      </c>
      <c r="B746" s="220" t="s">
        <v>982</v>
      </c>
      <c r="C746" s="221" t="s">
        <v>983</v>
      </c>
      <c r="D746" s="222" t="s">
        <v>177</v>
      </c>
      <c r="E746" s="223">
        <v>36.799999999999997</v>
      </c>
      <c r="F746" s="223"/>
      <c r="G746" s="224">
        <f>E746*F746</f>
        <v>0</v>
      </c>
      <c r="H746" s="225">
        <v>4.8999999999999998E-4</v>
      </c>
      <c r="I746" s="226">
        <f>E746*H746</f>
        <v>1.8031999999999999E-2</v>
      </c>
      <c r="J746" s="225">
        <v>-0.04</v>
      </c>
      <c r="K746" s="226">
        <f>E746*J746</f>
        <v>-1.472</v>
      </c>
      <c r="O746" s="218">
        <v>2</v>
      </c>
      <c r="AA746" s="191">
        <v>1</v>
      </c>
      <c r="AB746" s="191">
        <v>1</v>
      </c>
      <c r="AC746" s="191">
        <v>1</v>
      </c>
      <c r="AZ746" s="191">
        <v>1</v>
      </c>
      <c r="BA746" s="191">
        <f>IF(AZ746=1,G746,0)</f>
        <v>0</v>
      </c>
      <c r="BB746" s="191">
        <f>IF(AZ746=2,G746,0)</f>
        <v>0</v>
      </c>
      <c r="BC746" s="191">
        <f>IF(AZ746=3,G746,0)</f>
        <v>0</v>
      </c>
      <c r="BD746" s="191">
        <f>IF(AZ746=4,G746,0)</f>
        <v>0</v>
      </c>
      <c r="BE746" s="191">
        <f>IF(AZ746=5,G746,0)</f>
        <v>0</v>
      </c>
      <c r="CA746" s="218">
        <v>1</v>
      </c>
      <c r="CB746" s="218">
        <v>1</v>
      </c>
    </row>
    <row r="747" spans="1:80">
      <c r="A747" s="227"/>
      <c r="B747" s="231"/>
      <c r="C747" s="301" t="s">
        <v>136</v>
      </c>
      <c r="D747" s="302"/>
      <c r="E747" s="232">
        <v>0</v>
      </c>
      <c r="F747" s="233"/>
      <c r="G747" s="234"/>
      <c r="H747" s="235"/>
      <c r="I747" s="229"/>
      <c r="J747" s="236"/>
      <c r="K747" s="229"/>
      <c r="M747" s="230" t="s">
        <v>136</v>
      </c>
      <c r="O747" s="218"/>
    </row>
    <row r="748" spans="1:80">
      <c r="A748" s="227"/>
      <c r="B748" s="231"/>
      <c r="C748" s="301" t="s">
        <v>137</v>
      </c>
      <c r="D748" s="302"/>
      <c r="E748" s="232">
        <v>0</v>
      </c>
      <c r="F748" s="233"/>
      <c r="G748" s="234"/>
      <c r="H748" s="235"/>
      <c r="I748" s="229"/>
      <c r="J748" s="236"/>
      <c r="K748" s="229"/>
      <c r="M748" s="230" t="s">
        <v>137</v>
      </c>
      <c r="O748" s="218"/>
    </row>
    <row r="749" spans="1:80">
      <c r="A749" s="227"/>
      <c r="B749" s="231"/>
      <c r="C749" s="301" t="s">
        <v>626</v>
      </c>
      <c r="D749" s="302"/>
      <c r="E749" s="232">
        <v>5.55</v>
      </c>
      <c r="F749" s="233"/>
      <c r="G749" s="234"/>
      <c r="H749" s="235"/>
      <c r="I749" s="229"/>
      <c r="J749" s="236"/>
      <c r="K749" s="229"/>
      <c r="M749" s="230" t="s">
        <v>626</v>
      </c>
      <c r="O749" s="218"/>
    </row>
    <row r="750" spans="1:80">
      <c r="A750" s="227"/>
      <c r="B750" s="231"/>
      <c r="C750" s="301" t="s">
        <v>627</v>
      </c>
      <c r="D750" s="302"/>
      <c r="E750" s="232">
        <v>4.6500000000000004</v>
      </c>
      <c r="F750" s="233"/>
      <c r="G750" s="234"/>
      <c r="H750" s="235"/>
      <c r="I750" s="229"/>
      <c r="J750" s="236"/>
      <c r="K750" s="229"/>
      <c r="M750" s="230" t="s">
        <v>627</v>
      </c>
      <c r="O750" s="218"/>
    </row>
    <row r="751" spans="1:80">
      <c r="A751" s="227"/>
      <c r="B751" s="231"/>
      <c r="C751" s="301" t="s">
        <v>628</v>
      </c>
      <c r="D751" s="302"/>
      <c r="E751" s="232">
        <v>7.75</v>
      </c>
      <c r="F751" s="233"/>
      <c r="G751" s="234"/>
      <c r="H751" s="235"/>
      <c r="I751" s="229"/>
      <c r="J751" s="236"/>
      <c r="K751" s="229"/>
      <c r="M751" s="230" t="s">
        <v>628</v>
      </c>
      <c r="O751" s="218"/>
    </row>
    <row r="752" spans="1:80">
      <c r="A752" s="227"/>
      <c r="B752" s="231"/>
      <c r="C752" s="301" t="s">
        <v>629</v>
      </c>
      <c r="D752" s="302"/>
      <c r="E752" s="232">
        <v>3.1</v>
      </c>
      <c r="F752" s="233"/>
      <c r="G752" s="234"/>
      <c r="H752" s="235"/>
      <c r="I752" s="229"/>
      <c r="J752" s="236"/>
      <c r="K752" s="229"/>
      <c r="M752" s="230" t="s">
        <v>629</v>
      </c>
      <c r="O752" s="218"/>
    </row>
    <row r="753" spans="1:80">
      <c r="A753" s="227"/>
      <c r="B753" s="231"/>
      <c r="C753" s="301" t="s">
        <v>630</v>
      </c>
      <c r="D753" s="302"/>
      <c r="E753" s="232">
        <v>6.2</v>
      </c>
      <c r="F753" s="233"/>
      <c r="G753" s="234"/>
      <c r="H753" s="235"/>
      <c r="I753" s="229"/>
      <c r="J753" s="236"/>
      <c r="K753" s="229"/>
      <c r="M753" s="230" t="s">
        <v>630</v>
      </c>
      <c r="O753" s="218"/>
    </row>
    <row r="754" spans="1:80">
      <c r="A754" s="227"/>
      <c r="B754" s="231"/>
      <c r="C754" s="301" t="s">
        <v>631</v>
      </c>
      <c r="D754" s="302"/>
      <c r="E754" s="232">
        <v>5.5</v>
      </c>
      <c r="F754" s="233"/>
      <c r="G754" s="234"/>
      <c r="H754" s="235"/>
      <c r="I754" s="229"/>
      <c r="J754" s="236"/>
      <c r="K754" s="229"/>
      <c r="M754" s="230" t="s">
        <v>631</v>
      </c>
      <c r="O754" s="218"/>
    </row>
    <row r="755" spans="1:80">
      <c r="A755" s="227"/>
      <c r="B755" s="231"/>
      <c r="C755" s="301" t="s">
        <v>620</v>
      </c>
      <c r="D755" s="302"/>
      <c r="E755" s="232">
        <v>0</v>
      </c>
      <c r="F755" s="233"/>
      <c r="G755" s="234"/>
      <c r="H755" s="235"/>
      <c r="I755" s="229"/>
      <c r="J755" s="236"/>
      <c r="K755" s="229"/>
      <c r="M755" s="230" t="s">
        <v>620</v>
      </c>
      <c r="O755" s="218"/>
    </row>
    <row r="756" spans="1:80">
      <c r="A756" s="227"/>
      <c r="B756" s="231"/>
      <c r="C756" s="301" t="s">
        <v>621</v>
      </c>
      <c r="D756" s="302"/>
      <c r="E756" s="232">
        <v>0</v>
      </c>
      <c r="F756" s="233"/>
      <c r="G756" s="234"/>
      <c r="H756" s="235"/>
      <c r="I756" s="229"/>
      <c r="J756" s="236"/>
      <c r="K756" s="229"/>
      <c r="M756" s="230" t="s">
        <v>621</v>
      </c>
      <c r="O756" s="218"/>
    </row>
    <row r="757" spans="1:80">
      <c r="A757" s="227"/>
      <c r="B757" s="231"/>
      <c r="C757" s="301" t="s">
        <v>632</v>
      </c>
      <c r="D757" s="302"/>
      <c r="E757" s="232">
        <v>4.05</v>
      </c>
      <c r="F757" s="233"/>
      <c r="G757" s="234"/>
      <c r="H757" s="235"/>
      <c r="I757" s="229"/>
      <c r="J757" s="236"/>
      <c r="K757" s="229"/>
      <c r="M757" s="230" t="s">
        <v>632</v>
      </c>
      <c r="O757" s="218"/>
    </row>
    <row r="758" spans="1:80">
      <c r="A758" s="219">
        <v>50</v>
      </c>
      <c r="B758" s="220" t="s">
        <v>984</v>
      </c>
      <c r="C758" s="221" t="s">
        <v>985</v>
      </c>
      <c r="D758" s="222" t="s">
        <v>177</v>
      </c>
      <c r="E758" s="223">
        <v>17.399999999999999</v>
      </c>
      <c r="F758" s="223"/>
      <c r="G758" s="224">
        <f>E758*F758</f>
        <v>0</v>
      </c>
      <c r="H758" s="225">
        <v>4.8999999999999998E-4</v>
      </c>
      <c r="I758" s="226">
        <f>E758*H758</f>
        <v>8.5259999999999989E-3</v>
      </c>
      <c r="J758" s="225">
        <v>-5.3999999999999999E-2</v>
      </c>
      <c r="K758" s="226">
        <f>E758*J758</f>
        <v>-0.93959999999999988</v>
      </c>
      <c r="O758" s="218">
        <v>2</v>
      </c>
      <c r="AA758" s="191">
        <v>1</v>
      </c>
      <c r="AB758" s="191">
        <v>1</v>
      </c>
      <c r="AC758" s="191">
        <v>1</v>
      </c>
      <c r="AZ758" s="191">
        <v>1</v>
      </c>
      <c r="BA758" s="191">
        <f>IF(AZ758=1,G758,0)</f>
        <v>0</v>
      </c>
      <c r="BB758" s="191">
        <f>IF(AZ758=2,G758,0)</f>
        <v>0</v>
      </c>
      <c r="BC758" s="191">
        <f>IF(AZ758=3,G758,0)</f>
        <v>0</v>
      </c>
      <c r="BD758" s="191">
        <f>IF(AZ758=4,G758,0)</f>
        <v>0</v>
      </c>
      <c r="BE758" s="191">
        <f>IF(AZ758=5,G758,0)</f>
        <v>0</v>
      </c>
      <c r="CA758" s="218">
        <v>1</v>
      </c>
      <c r="CB758" s="218">
        <v>1</v>
      </c>
    </row>
    <row r="759" spans="1:80">
      <c r="A759" s="227"/>
      <c r="B759" s="231"/>
      <c r="C759" s="301" t="s">
        <v>986</v>
      </c>
      <c r="D759" s="302"/>
      <c r="E759" s="232">
        <v>0</v>
      </c>
      <c r="F759" s="233"/>
      <c r="G759" s="234"/>
      <c r="H759" s="235"/>
      <c r="I759" s="229"/>
      <c r="J759" s="236"/>
      <c r="K759" s="229"/>
      <c r="M759" s="230" t="s">
        <v>986</v>
      </c>
      <c r="O759" s="218"/>
    </row>
    <row r="760" spans="1:80">
      <c r="A760" s="227"/>
      <c r="B760" s="231"/>
      <c r="C760" s="301" t="s">
        <v>566</v>
      </c>
      <c r="D760" s="302"/>
      <c r="E760" s="232">
        <v>0</v>
      </c>
      <c r="F760" s="233"/>
      <c r="G760" s="234"/>
      <c r="H760" s="235"/>
      <c r="I760" s="229"/>
      <c r="J760" s="236"/>
      <c r="K760" s="229"/>
      <c r="M760" s="230" t="s">
        <v>566</v>
      </c>
      <c r="O760" s="218"/>
    </row>
    <row r="761" spans="1:80">
      <c r="A761" s="227"/>
      <c r="B761" s="231"/>
      <c r="C761" s="301" t="s">
        <v>987</v>
      </c>
      <c r="D761" s="302"/>
      <c r="E761" s="232">
        <v>17.399999999999999</v>
      </c>
      <c r="F761" s="233"/>
      <c r="G761" s="234"/>
      <c r="H761" s="235"/>
      <c r="I761" s="229"/>
      <c r="J761" s="236"/>
      <c r="K761" s="229"/>
      <c r="M761" s="230" t="s">
        <v>987</v>
      </c>
      <c r="O761" s="218"/>
    </row>
    <row r="762" spans="1:80">
      <c r="A762" s="219">
        <v>51</v>
      </c>
      <c r="B762" s="220" t="s">
        <v>988</v>
      </c>
      <c r="C762" s="221" t="s">
        <v>989</v>
      </c>
      <c r="D762" s="222" t="s">
        <v>580</v>
      </c>
      <c r="E762" s="223">
        <v>346.05399999999997</v>
      </c>
      <c r="F762" s="223"/>
      <c r="G762" s="224">
        <f>E762*F762</f>
        <v>0</v>
      </c>
      <c r="H762" s="225">
        <v>0</v>
      </c>
      <c r="I762" s="226">
        <f>E762*H762</f>
        <v>0</v>
      </c>
      <c r="J762" s="225">
        <v>-4.5999999999999999E-2</v>
      </c>
      <c r="K762" s="226">
        <f>E762*J762</f>
        <v>-15.918483999999998</v>
      </c>
      <c r="O762" s="218">
        <v>2</v>
      </c>
      <c r="AA762" s="191">
        <v>1</v>
      </c>
      <c r="AB762" s="191">
        <v>1</v>
      </c>
      <c r="AC762" s="191">
        <v>1</v>
      </c>
      <c r="AZ762" s="191">
        <v>1</v>
      </c>
      <c r="BA762" s="191">
        <f>IF(AZ762=1,G762,0)</f>
        <v>0</v>
      </c>
      <c r="BB762" s="191">
        <f>IF(AZ762=2,G762,0)</f>
        <v>0</v>
      </c>
      <c r="BC762" s="191">
        <f>IF(AZ762=3,G762,0)</f>
        <v>0</v>
      </c>
      <c r="BD762" s="191">
        <f>IF(AZ762=4,G762,0)</f>
        <v>0</v>
      </c>
      <c r="BE762" s="191">
        <f>IF(AZ762=5,G762,0)</f>
        <v>0</v>
      </c>
      <c r="CA762" s="218">
        <v>1</v>
      </c>
      <c r="CB762" s="218">
        <v>1</v>
      </c>
    </row>
    <row r="763" spans="1:80">
      <c r="A763" s="227"/>
      <c r="B763" s="231"/>
      <c r="C763" s="301" t="s">
        <v>136</v>
      </c>
      <c r="D763" s="302"/>
      <c r="E763" s="232">
        <v>0</v>
      </c>
      <c r="F763" s="233"/>
      <c r="G763" s="234"/>
      <c r="H763" s="235"/>
      <c r="I763" s="229"/>
      <c r="J763" s="236"/>
      <c r="K763" s="229"/>
      <c r="M763" s="230" t="s">
        <v>136</v>
      </c>
      <c r="O763" s="218"/>
    </row>
    <row r="764" spans="1:80">
      <c r="A764" s="227"/>
      <c r="B764" s="231"/>
      <c r="C764" s="301" t="s">
        <v>137</v>
      </c>
      <c r="D764" s="302"/>
      <c r="E764" s="232">
        <v>0</v>
      </c>
      <c r="F764" s="233"/>
      <c r="G764" s="234"/>
      <c r="H764" s="235"/>
      <c r="I764" s="229"/>
      <c r="J764" s="236"/>
      <c r="K764" s="229"/>
      <c r="M764" s="230" t="s">
        <v>137</v>
      </c>
      <c r="O764" s="218"/>
    </row>
    <row r="765" spans="1:80">
      <c r="A765" s="227"/>
      <c r="B765" s="231"/>
      <c r="C765" s="301" t="s">
        <v>790</v>
      </c>
      <c r="D765" s="302"/>
      <c r="E765" s="232">
        <v>27.6</v>
      </c>
      <c r="F765" s="233"/>
      <c r="G765" s="234"/>
      <c r="H765" s="235"/>
      <c r="I765" s="229"/>
      <c r="J765" s="236"/>
      <c r="K765" s="229"/>
      <c r="M765" s="230" t="s">
        <v>790</v>
      </c>
      <c r="O765" s="218"/>
    </row>
    <row r="766" spans="1:80">
      <c r="A766" s="227"/>
      <c r="B766" s="231"/>
      <c r="C766" s="301" t="s">
        <v>791</v>
      </c>
      <c r="D766" s="302"/>
      <c r="E766" s="232">
        <v>1.8</v>
      </c>
      <c r="F766" s="233"/>
      <c r="G766" s="234"/>
      <c r="H766" s="235"/>
      <c r="I766" s="229"/>
      <c r="J766" s="236"/>
      <c r="K766" s="229"/>
      <c r="M766" s="230" t="s">
        <v>791</v>
      </c>
      <c r="O766" s="218"/>
    </row>
    <row r="767" spans="1:80">
      <c r="A767" s="227"/>
      <c r="B767" s="231"/>
      <c r="C767" s="301" t="s">
        <v>792</v>
      </c>
      <c r="D767" s="302"/>
      <c r="E767" s="232">
        <v>1.8</v>
      </c>
      <c r="F767" s="233"/>
      <c r="G767" s="234"/>
      <c r="H767" s="235"/>
      <c r="I767" s="229"/>
      <c r="J767" s="236"/>
      <c r="K767" s="229"/>
      <c r="M767" s="230" t="s">
        <v>792</v>
      </c>
      <c r="O767" s="218"/>
    </row>
    <row r="768" spans="1:80">
      <c r="A768" s="227"/>
      <c r="B768" s="231"/>
      <c r="C768" s="301" t="s">
        <v>793</v>
      </c>
      <c r="D768" s="302"/>
      <c r="E768" s="232">
        <v>1.29</v>
      </c>
      <c r="F768" s="233"/>
      <c r="G768" s="234"/>
      <c r="H768" s="235"/>
      <c r="I768" s="229"/>
      <c r="J768" s="236"/>
      <c r="K768" s="229"/>
      <c r="M768" s="230" t="s">
        <v>793</v>
      </c>
      <c r="O768" s="218"/>
    </row>
    <row r="769" spans="1:15">
      <c r="A769" s="227"/>
      <c r="B769" s="231"/>
      <c r="C769" s="301" t="s">
        <v>794</v>
      </c>
      <c r="D769" s="302"/>
      <c r="E769" s="232">
        <v>-1.2</v>
      </c>
      <c r="F769" s="233"/>
      <c r="G769" s="234"/>
      <c r="H769" s="235"/>
      <c r="I769" s="229"/>
      <c r="J769" s="236"/>
      <c r="K769" s="229"/>
      <c r="M769" s="230" t="s">
        <v>794</v>
      </c>
      <c r="O769" s="218"/>
    </row>
    <row r="770" spans="1:15">
      <c r="A770" s="227"/>
      <c r="B770" s="231"/>
      <c r="C770" s="301" t="s">
        <v>795</v>
      </c>
      <c r="D770" s="302"/>
      <c r="E770" s="232">
        <v>-0.47499999999999998</v>
      </c>
      <c r="F770" s="233"/>
      <c r="G770" s="234"/>
      <c r="H770" s="235"/>
      <c r="I770" s="229"/>
      <c r="J770" s="236"/>
      <c r="K770" s="229"/>
      <c r="M770" s="230" t="s">
        <v>795</v>
      </c>
      <c r="O770" s="218"/>
    </row>
    <row r="771" spans="1:15">
      <c r="A771" s="227"/>
      <c r="B771" s="231"/>
      <c r="C771" s="301" t="s">
        <v>796</v>
      </c>
      <c r="D771" s="302"/>
      <c r="E771" s="232">
        <v>3.75</v>
      </c>
      <c r="F771" s="233"/>
      <c r="G771" s="234"/>
      <c r="H771" s="235"/>
      <c r="I771" s="229"/>
      <c r="J771" s="236"/>
      <c r="K771" s="229"/>
      <c r="M771" s="230" t="s">
        <v>796</v>
      </c>
      <c r="O771" s="218"/>
    </row>
    <row r="772" spans="1:15">
      <c r="A772" s="227"/>
      <c r="B772" s="231"/>
      <c r="C772" s="301" t="s">
        <v>990</v>
      </c>
      <c r="D772" s="302"/>
      <c r="E772" s="232">
        <v>5.4</v>
      </c>
      <c r="F772" s="233"/>
      <c r="G772" s="234"/>
      <c r="H772" s="235"/>
      <c r="I772" s="229"/>
      <c r="J772" s="236"/>
      <c r="K772" s="229"/>
      <c r="M772" s="230" t="s">
        <v>990</v>
      </c>
      <c r="O772" s="218"/>
    </row>
    <row r="773" spans="1:15">
      <c r="A773" s="227"/>
      <c r="B773" s="231"/>
      <c r="C773" s="301" t="s">
        <v>799</v>
      </c>
      <c r="D773" s="302"/>
      <c r="E773" s="232">
        <v>6.75</v>
      </c>
      <c r="F773" s="233"/>
      <c r="G773" s="234"/>
      <c r="H773" s="235"/>
      <c r="I773" s="229"/>
      <c r="J773" s="236"/>
      <c r="K773" s="229"/>
      <c r="M773" s="230" t="s">
        <v>799</v>
      </c>
      <c r="O773" s="218"/>
    </row>
    <row r="774" spans="1:15">
      <c r="A774" s="227"/>
      <c r="B774" s="231"/>
      <c r="C774" s="301" t="s">
        <v>800</v>
      </c>
      <c r="D774" s="302"/>
      <c r="E774" s="232">
        <v>-1.1819999999999999</v>
      </c>
      <c r="F774" s="233"/>
      <c r="G774" s="234"/>
      <c r="H774" s="235"/>
      <c r="I774" s="229"/>
      <c r="J774" s="236"/>
      <c r="K774" s="229"/>
      <c r="M774" s="230" t="s">
        <v>800</v>
      </c>
      <c r="O774" s="218"/>
    </row>
    <row r="775" spans="1:15">
      <c r="A775" s="227"/>
      <c r="B775" s="231"/>
      <c r="C775" s="301" t="s">
        <v>801</v>
      </c>
      <c r="D775" s="302"/>
      <c r="E775" s="232">
        <v>39.984000000000002</v>
      </c>
      <c r="F775" s="233"/>
      <c r="G775" s="234"/>
      <c r="H775" s="235"/>
      <c r="I775" s="229"/>
      <c r="J775" s="236"/>
      <c r="K775" s="229"/>
      <c r="M775" s="230" t="s">
        <v>801</v>
      </c>
      <c r="O775" s="218"/>
    </row>
    <row r="776" spans="1:15">
      <c r="A776" s="227"/>
      <c r="B776" s="231"/>
      <c r="C776" s="301" t="s">
        <v>802</v>
      </c>
      <c r="D776" s="302"/>
      <c r="E776" s="232">
        <v>2.04</v>
      </c>
      <c r="F776" s="233"/>
      <c r="G776" s="234"/>
      <c r="H776" s="235"/>
      <c r="I776" s="229"/>
      <c r="J776" s="236"/>
      <c r="K776" s="229"/>
      <c r="M776" s="230" t="s">
        <v>802</v>
      </c>
      <c r="O776" s="218"/>
    </row>
    <row r="777" spans="1:15">
      <c r="A777" s="227"/>
      <c r="B777" s="231"/>
      <c r="C777" s="301" t="s">
        <v>803</v>
      </c>
      <c r="D777" s="302"/>
      <c r="E777" s="232">
        <v>1.4350000000000001</v>
      </c>
      <c r="F777" s="233"/>
      <c r="G777" s="234"/>
      <c r="H777" s="235"/>
      <c r="I777" s="229"/>
      <c r="J777" s="236"/>
      <c r="K777" s="229"/>
      <c r="M777" s="230" t="s">
        <v>803</v>
      </c>
      <c r="O777" s="218"/>
    </row>
    <row r="778" spans="1:15">
      <c r="A778" s="227"/>
      <c r="B778" s="231"/>
      <c r="C778" s="301" t="s">
        <v>804</v>
      </c>
      <c r="D778" s="302"/>
      <c r="E778" s="232">
        <v>2.46</v>
      </c>
      <c r="F778" s="233"/>
      <c r="G778" s="234"/>
      <c r="H778" s="235"/>
      <c r="I778" s="229"/>
      <c r="J778" s="236"/>
      <c r="K778" s="229"/>
      <c r="M778" s="230" t="s">
        <v>804</v>
      </c>
      <c r="O778" s="218"/>
    </row>
    <row r="779" spans="1:15">
      <c r="A779" s="227"/>
      <c r="B779" s="231"/>
      <c r="C779" s="301" t="s">
        <v>805</v>
      </c>
      <c r="D779" s="302"/>
      <c r="E779" s="232">
        <v>2.37</v>
      </c>
      <c r="F779" s="233"/>
      <c r="G779" s="234"/>
      <c r="H779" s="235"/>
      <c r="I779" s="229"/>
      <c r="J779" s="236"/>
      <c r="K779" s="229"/>
      <c r="M779" s="230" t="s">
        <v>805</v>
      </c>
      <c r="O779" s="218"/>
    </row>
    <row r="780" spans="1:15">
      <c r="A780" s="227"/>
      <c r="B780" s="231"/>
      <c r="C780" s="301" t="s">
        <v>806</v>
      </c>
      <c r="D780" s="302"/>
      <c r="E780" s="232">
        <v>-6.8</v>
      </c>
      <c r="F780" s="233"/>
      <c r="G780" s="234"/>
      <c r="H780" s="235"/>
      <c r="I780" s="229"/>
      <c r="J780" s="236"/>
      <c r="K780" s="229"/>
      <c r="M780" s="230" t="s">
        <v>806</v>
      </c>
      <c r="O780" s="218"/>
    </row>
    <row r="781" spans="1:15">
      <c r="A781" s="227"/>
      <c r="B781" s="231"/>
      <c r="C781" s="301" t="s">
        <v>807</v>
      </c>
      <c r="D781" s="302"/>
      <c r="E781" s="232">
        <v>-3.75</v>
      </c>
      <c r="F781" s="233"/>
      <c r="G781" s="234"/>
      <c r="H781" s="235"/>
      <c r="I781" s="229"/>
      <c r="J781" s="236"/>
      <c r="K781" s="229"/>
      <c r="M781" s="230" t="s">
        <v>807</v>
      </c>
      <c r="O781" s="218"/>
    </row>
    <row r="782" spans="1:15">
      <c r="A782" s="227"/>
      <c r="B782" s="231"/>
      <c r="C782" s="301" t="s">
        <v>808</v>
      </c>
      <c r="D782" s="302"/>
      <c r="E782" s="232">
        <v>39.119999999999997</v>
      </c>
      <c r="F782" s="233"/>
      <c r="G782" s="234"/>
      <c r="H782" s="235"/>
      <c r="I782" s="229"/>
      <c r="J782" s="236"/>
      <c r="K782" s="229"/>
      <c r="M782" s="230" t="s">
        <v>808</v>
      </c>
      <c r="O782" s="218"/>
    </row>
    <row r="783" spans="1:15">
      <c r="A783" s="227"/>
      <c r="B783" s="231"/>
      <c r="C783" s="301" t="s">
        <v>809</v>
      </c>
      <c r="D783" s="302"/>
      <c r="E783" s="232">
        <v>1.2</v>
      </c>
      <c r="F783" s="233"/>
      <c r="G783" s="234"/>
      <c r="H783" s="235"/>
      <c r="I783" s="229"/>
      <c r="J783" s="236"/>
      <c r="K783" s="229"/>
      <c r="M783" s="230" t="s">
        <v>809</v>
      </c>
      <c r="O783" s="218"/>
    </row>
    <row r="784" spans="1:15">
      <c r="A784" s="227"/>
      <c r="B784" s="231"/>
      <c r="C784" s="301" t="s">
        <v>810</v>
      </c>
      <c r="D784" s="302"/>
      <c r="E784" s="232">
        <v>2.87</v>
      </c>
      <c r="F784" s="233"/>
      <c r="G784" s="234"/>
      <c r="H784" s="235"/>
      <c r="I784" s="229"/>
      <c r="J784" s="236"/>
      <c r="K784" s="229"/>
      <c r="M784" s="230" t="s">
        <v>810</v>
      </c>
      <c r="O784" s="218"/>
    </row>
    <row r="785" spans="1:15">
      <c r="A785" s="227"/>
      <c r="B785" s="231"/>
      <c r="C785" s="301" t="s">
        <v>805</v>
      </c>
      <c r="D785" s="302"/>
      <c r="E785" s="232">
        <v>2.37</v>
      </c>
      <c r="F785" s="233"/>
      <c r="G785" s="234"/>
      <c r="H785" s="235"/>
      <c r="I785" s="229"/>
      <c r="J785" s="236"/>
      <c r="K785" s="229"/>
      <c r="M785" s="230" t="s">
        <v>805</v>
      </c>
      <c r="O785" s="218"/>
    </row>
    <row r="786" spans="1:15">
      <c r="A786" s="227"/>
      <c r="B786" s="231"/>
      <c r="C786" s="301" t="s">
        <v>811</v>
      </c>
      <c r="D786" s="302"/>
      <c r="E786" s="232">
        <v>-2.46</v>
      </c>
      <c r="F786" s="233"/>
      <c r="G786" s="234"/>
      <c r="H786" s="235"/>
      <c r="I786" s="229"/>
      <c r="J786" s="236"/>
      <c r="K786" s="229"/>
      <c r="M786" s="230" t="s">
        <v>811</v>
      </c>
      <c r="O786" s="218"/>
    </row>
    <row r="787" spans="1:15">
      <c r="A787" s="227"/>
      <c r="B787" s="231"/>
      <c r="C787" s="301" t="s">
        <v>991</v>
      </c>
      <c r="D787" s="302"/>
      <c r="E787" s="232">
        <v>2.37</v>
      </c>
      <c r="F787" s="233"/>
      <c r="G787" s="234"/>
      <c r="H787" s="235"/>
      <c r="I787" s="229"/>
      <c r="J787" s="236"/>
      <c r="K787" s="229"/>
      <c r="M787" s="230" t="s">
        <v>991</v>
      </c>
      <c r="O787" s="218"/>
    </row>
    <row r="788" spans="1:15">
      <c r="A788" s="227"/>
      <c r="B788" s="231"/>
      <c r="C788" s="301" t="s">
        <v>817</v>
      </c>
      <c r="D788" s="302"/>
      <c r="E788" s="232">
        <v>35.28</v>
      </c>
      <c r="F788" s="233"/>
      <c r="G788" s="234"/>
      <c r="H788" s="235"/>
      <c r="I788" s="229"/>
      <c r="J788" s="236"/>
      <c r="K788" s="229"/>
      <c r="M788" s="230" t="s">
        <v>817</v>
      </c>
      <c r="O788" s="218"/>
    </row>
    <row r="789" spans="1:15">
      <c r="A789" s="227"/>
      <c r="B789" s="231"/>
      <c r="C789" s="301" t="s">
        <v>818</v>
      </c>
      <c r="D789" s="302"/>
      <c r="E789" s="232">
        <v>2.4</v>
      </c>
      <c r="F789" s="233"/>
      <c r="G789" s="234"/>
      <c r="H789" s="235"/>
      <c r="I789" s="229"/>
      <c r="J789" s="236"/>
      <c r="K789" s="229"/>
      <c r="M789" s="230" t="s">
        <v>818</v>
      </c>
      <c r="O789" s="218"/>
    </row>
    <row r="790" spans="1:15">
      <c r="A790" s="227"/>
      <c r="B790" s="231"/>
      <c r="C790" s="301" t="s">
        <v>819</v>
      </c>
      <c r="D790" s="302"/>
      <c r="E790" s="232">
        <v>4.0199999999999996</v>
      </c>
      <c r="F790" s="233"/>
      <c r="G790" s="234"/>
      <c r="H790" s="235"/>
      <c r="I790" s="229"/>
      <c r="J790" s="236"/>
      <c r="K790" s="229"/>
      <c r="M790" s="230" t="s">
        <v>819</v>
      </c>
      <c r="O790" s="218"/>
    </row>
    <row r="791" spans="1:15">
      <c r="A791" s="227"/>
      <c r="B791" s="231"/>
      <c r="C791" s="301" t="s">
        <v>820</v>
      </c>
      <c r="D791" s="302"/>
      <c r="E791" s="232">
        <v>-2.5299999999999998</v>
      </c>
      <c r="F791" s="233"/>
      <c r="G791" s="234"/>
      <c r="H791" s="235"/>
      <c r="I791" s="229"/>
      <c r="J791" s="236"/>
      <c r="K791" s="229"/>
      <c r="M791" s="230" t="s">
        <v>820</v>
      </c>
      <c r="O791" s="218"/>
    </row>
    <row r="792" spans="1:15">
      <c r="A792" s="227"/>
      <c r="B792" s="231"/>
      <c r="C792" s="301" t="s">
        <v>641</v>
      </c>
      <c r="D792" s="302"/>
      <c r="E792" s="232">
        <v>-3.5459999999999998</v>
      </c>
      <c r="F792" s="233"/>
      <c r="G792" s="234"/>
      <c r="H792" s="235"/>
      <c r="I792" s="229"/>
      <c r="J792" s="236"/>
      <c r="K792" s="229"/>
      <c r="M792" s="230" t="s">
        <v>641</v>
      </c>
      <c r="O792" s="218"/>
    </row>
    <row r="793" spans="1:15">
      <c r="A793" s="227"/>
      <c r="B793" s="231"/>
      <c r="C793" s="301" t="s">
        <v>992</v>
      </c>
      <c r="D793" s="302"/>
      <c r="E793" s="232">
        <v>8.0850000000000009</v>
      </c>
      <c r="F793" s="233"/>
      <c r="G793" s="234"/>
      <c r="H793" s="235"/>
      <c r="I793" s="229"/>
      <c r="J793" s="236"/>
      <c r="K793" s="229"/>
      <c r="M793" s="230" t="s">
        <v>992</v>
      </c>
      <c r="O793" s="218"/>
    </row>
    <row r="794" spans="1:15">
      <c r="A794" s="227"/>
      <c r="B794" s="231"/>
      <c r="C794" s="301" t="s">
        <v>993</v>
      </c>
      <c r="D794" s="302"/>
      <c r="E794" s="232">
        <v>10.815</v>
      </c>
      <c r="F794" s="233"/>
      <c r="G794" s="234"/>
      <c r="H794" s="235"/>
      <c r="I794" s="229"/>
      <c r="J794" s="236"/>
      <c r="K794" s="229"/>
      <c r="M794" s="230" t="s">
        <v>993</v>
      </c>
      <c r="O794" s="218"/>
    </row>
    <row r="795" spans="1:15">
      <c r="A795" s="227"/>
      <c r="B795" s="231"/>
      <c r="C795" s="301" t="s">
        <v>823</v>
      </c>
      <c r="D795" s="302"/>
      <c r="E795" s="232">
        <v>2.0099999999999998</v>
      </c>
      <c r="F795" s="233"/>
      <c r="G795" s="234"/>
      <c r="H795" s="235"/>
      <c r="I795" s="229"/>
      <c r="J795" s="236"/>
      <c r="K795" s="229"/>
      <c r="M795" s="230" t="s">
        <v>823</v>
      </c>
      <c r="O795" s="218"/>
    </row>
    <row r="796" spans="1:15">
      <c r="A796" s="227"/>
      <c r="B796" s="231"/>
      <c r="C796" s="301" t="s">
        <v>620</v>
      </c>
      <c r="D796" s="302"/>
      <c r="E796" s="232">
        <v>0</v>
      </c>
      <c r="F796" s="233"/>
      <c r="G796" s="234"/>
      <c r="H796" s="235"/>
      <c r="I796" s="229"/>
      <c r="J796" s="236"/>
      <c r="K796" s="229"/>
      <c r="M796" s="230" t="s">
        <v>620</v>
      </c>
      <c r="O796" s="218"/>
    </row>
    <row r="797" spans="1:15">
      <c r="A797" s="227"/>
      <c r="B797" s="231"/>
      <c r="C797" s="301" t="s">
        <v>697</v>
      </c>
      <c r="D797" s="302"/>
      <c r="E797" s="232">
        <v>0</v>
      </c>
      <c r="F797" s="233"/>
      <c r="G797" s="234"/>
      <c r="H797" s="235"/>
      <c r="I797" s="229"/>
      <c r="J797" s="236"/>
      <c r="K797" s="229"/>
      <c r="M797" s="230" t="s">
        <v>697</v>
      </c>
      <c r="O797" s="218"/>
    </row>
    <row r="798" spans="1:15">
      <c r="A798" s="227"/>
      <c r="B798" s="231"/>
      <c r="C798" s="301" t="s">
        <v>994</v>
      </c>
      <c r="D798" s="302"/>
      <c r="E798" s="232">
        <v>14.28</v>
      </c>
      <c r="F798" s="233"/>
      <c r="G798" s="234"/>
      <c r="H798" s="235"/>
      <c r="I798" s="229"/>
      <c r="J798" s="236"/>
      <c r="K798" s="229"/>
      <c r="M798" s="230" t="s">
        <v>994</v>
      </c>
      <c r="O798" s="218"/>
    </row>
    <row r="799" spans="1:15">
      <c r="A799" s="227"/>
      <c r="B799" s="231"/>
      <c r="C799" s="301" t="s">
        <v>995</v>
      </c>
      <c r="D799" s="302"/>
      <c r="E799" s="232">
        <v>7.14</v>
      </c>
      <c r="F799" s="233"/>
      <c r="G799" s="234"/>
      <c r="H799" s="235"/>
      <c r="I799" s="229"/>
      <c r="J799" s="236"/>
      <c r="K799" s="229"/>
      <c r="M799" s="230" t="s">
        <v>995</v>
      </c>
      <c r="O799" s="218"/>
    </row>
    <row r="800" spans="1:15">
      <c r="A800" s="227"/>
      <c r="B800" s="231"/>
      <c r="C800" s="301" t="s">
        <v>830</v>
      </c>
      <c r="D800" s="302"/>
      <c r="E800" s="232">
        <v>2.2825000000000002</v>
      </c>
      <c r="F800" s="233"/>
      <c r="G800" s="234"/>
      <c r="H800" s="235"/>
      <c r="I800" s="229"/>
      <c r="J800" s="236"/>
      <c r="K800" s="229"/>
      <c r="M800" s="230" t="s">
        <v>830</v>
      </c>
      <c r="O800" s="218"/>
    </row>
    <row r="801" spans="1:15">
      <c r="A801" s="227"/>
      <c r="B801" s="231"/>
      <c r="C801" s="301" t="s">
        <v>996</v>
      </c>
      <c r="D801" s="302"/>
      <c r="E801" s="232">
        <v>10.08</v>
      </c>
      <c r="F801" s="233"/>
      <c r="G801" s="234"/>
      <c r="H801" s="235"/>
      <c r="I801" s="229"/>
      <c r="J801" s="236"/>
      <c r="K801" s="229"/>
      <c r="M801" s="230" t="s">
        <v>996</v>
      </c>
      <c r="O801" s="218"/>
    </row>
    <row r="802" spans="1:15">
      <c r="A802" s="227"/>
      <c r="B802" s="231"/>
      <c r="C802" s="301" t="s">
        <v>832</v>
      </c>
      <c r="D802" s="302"/>
      <c r="E802" s="232">
        <v>1.66</v>
      </c>
      <c r="F802" s="233"/>
      <c r="G802" s="234"/>
      <c r="H802" s="235"/>
      <c r="I802" s="229"/>
      <c r="J802" s="236"/>
      <c r="K802" s="229"/>
      <c r="M802" s="230" t="s">
        <v>832</v>
      </c>
      <c r="O802" s="218"/>
    </row>
    <row r="803" spans="1:15">
      <c r="A803" s="227"/>
      <c r="B803" s="231"/>
      <c r="C803" s="301" t="s">
        <v>788</v>
      </c>
      <c r="D803" s="302"/>
      <c r="E803" s="232">
        <v>-1.7250000000000001</v>
      </c>
      <c r="F803" s="233"/>
      <c r="G803" s="234"/>
      <c r="H803" s="235"/>
      <c r="I803" s="229"/>
      <c r="J803" s="236"/>
      <c r="K803" s="229"/>
      <c r="M803" s="230" t="s">
        <v>788</v>
      </c>
      <c r="O803" s="218"/>
    </row>
    <row r="804" spans="1:15">
      <c r="A804" s="227"/>
      <c r="B804" s="231"/>
      <c r="C804" s="301" t="s">
        <v>997</v>
      </c>
      <c r="D804" s="302"/>
      <c r="E804" s="232">
        <v>-1.8</v>
      </c>
      <c r="F804" s="233"/>
      <c r="G804" s="234"/>
      <c r="H804" s="235"/>
      <c r="I804" s="229"/>
      <c r="J804" s="236"/>
      <c r="K804" s="229"/>
      <c r="M804" s="230" t="s">
        <v>997</v>
      </c>
      <c r="O804" s="218"/>
    </row>
    <row r="805" spans="1:15">
      <c r="A805" s="227"/>
      <c r="B805" s="231"/>
      <c r="C805" s="301" t="s">
        <v>834</v>
      </c>
      <c r="D805" s="302"/>
      <c r="E805" s="232">
        <v>108.003</v>
      </c>
      <c r="F805" s="233"/>
      <c r="G805" s="234"/>
      <c r="H805" s="235"/>
      <c r="I805" s="229"/>
      <c r="J805" s="236"/>
      <c r="K805" s="229"/>
      <c r="M805" s="230" t="s">
        <v>834</v>
      </c>
      <c r="O805" s="218"/>
    </row>
    <row r="806" spans="1:15">
      <c r="A806" s="227"/>
      <c r="B806" s="231"/>
      <c r="C806" s="301" t="s">
        <v>998</v>
      </c>
      <c r="D806" s="302"/>
      <c r="E806" s="232">
        <v>-30.232500000000002</v>
      </c>
      <c r="F806" s="233"/>
      <c r="G806" s="234"/>
      <c r="H806" s="235"/>
      <c r="I806" s="229"/>
      <c r="J806" s="236"/>
      <c r="K806" s="229"/>
      <c r="M806" s="230" t="s">
        <v>998</v>
      </c>
      <c r="O806" s="218"/>
    </row>
    <row r="807" spans="1:15">
      <c r="A807" s="227"/>
      <c r="B807" s="231"/>
      <c r="C807" s="301" t="s">
        <v>835</v>
      </c>
      <c r="D807" s="302"/>
      <c r="E807" s="232">
        <v>5.17</v>
      </c>
      <c r="F807" s="233"/>
      <c r="G807" s="234"/>
      <c r="H807" s="235"/>
      <c r="I807" s="229"/>
      <c r="J807" s="236"/>
      <c r="K807" s="229"/>
      <c r="M807" s="230" t="s">
        <v>835</v>
      </c>
      <c r="O807" s="218"/>
    </row>
    <row r="808" spans="1:15">
      <c r="A808" s="227"/>
      <c r="B808" s="231"/>
      <c r="C808" s="301" t="s">
        <v>836</v>
      </c>
      <c r="D808" s="302"/>
      <c r="E808" s="232">
        <v>1.88</v>
      </c>
      <c r="F808" s="233"/>
      <c r="G808" s="234"/>
      <c r="H808" s="235"/>
      <c r="I808" s="229"/>
      <c r="J808" s="236"/>
      <c r="K808" s="229"/>
      <c r="M808" s="230" t="s">
        <v>836</v>
      </c>
      <c r="O808" s="218"/>
    </row>
    <row r="809" spans="1:15">
      <c r="A809" s="227"/>
      <c r="B809" s="231"/>
      <c r="C809" s="301" t="s">
        <v>837</v>
      </c>
      <c r="D809" s="302"/>
      <c r="E809" s="232">
        <v>0.4</v>
      </c>
      <c r="F809" s="233"/>
      <c r="G809" s="234"/>
      <c r="H809" s="235"/>
      <c r="I809" s="229"/>
      <c r="J809" s="236"/>
      <c r="K809" s="229"/>
      <c r="M809" s="230" t="s">
        <v>837</v>
      </c>
      <c r="O809" s="218"/>
    </row>
    <row r="810" spans="1:15">
      <c r="A810" s="227"/>
      <c r="B810" s="231"/>
      <c r="C810" s="301" t="s">
        <v>838</v>
      </c>
      <c r="D810" s="302"/>
      <c r="E810" s="232">
        <v>-5.1749999999999998</v>
      </c>
      <c r="F810" s="233"/>
      <c r="G810" s="234"/>
      <c r="H810" s="235"/>
      <c r="I810" s="229"/>
      <c r="J810" s="236"/>
      <c r="K810" s="229"/>
      <c r="M810" s="230" t="s">
        <v>838</v>
      </c>
      <c r="O810" s="218"/>
    </row>
    <row r="811" spans="1:15">
      <c r="A811" s="227"/>
      <c r="B811" s="231"/>
      <c r="C811" s="301" t="s">
        <v>839</v>
      </c>
      <c r="D811" s="302"/>
      <c r="E811" s="232">
        <v>-5.94</v>
      </c>
      <c r="F811" s="233"/>
      <c r="G811" s="234"/>
      <c r="H811" s="235"/>
      <c r="I811" s="229"/>
      <c r="J811" s="236"/>
      <c r="K811" s="229"/>
      <c r="M811" s="230" t="s">
        <v>839</v>
      </c>
      <c r="O811" s="218"/>
    </row>
    <row r="812" spans="1:15">
      <c r="A812" s="227"/>
      <c r="B812" s="231"/>
      <c r="C812" s="301" t="s">
        <v>840</v>
      </c>
      <c r="D812" s="302"/>
      <c r="E812" s="232">
        <v>30.02</v>
      </c>
      <c r="F812" s="233"/>
      <c r="G812" s="234"/>
      <c r="H812" s="235"/>
      <c r="I812" s="229"/>
      <c r="J812" s="236"/>
      <c r="K812" s="229"/>
      <c r="M812" s="230" t="s">
        <v>840</v>
      </c>
      <c r="O812" s="218"/>
    </row>
    <row r="813" spans="1:15">
      <c r="A813" s="227"/>
      <c r="B813" s="231"/>
      <c r="C813" s="301" t="s">
        <v>841</v>
      </c>
      <c r="D813" s="302"/>
      <c r="E813" s="232">
        <v>2.8</v>
      </c>
      <c r="F813" s="233"/>
      <c r="G813" s="234"/>
      <c r="H813" s="235"/>
      <c r="I813" s="229"/>
      <c r="J813" s="236"/>
      <c r="K813" s="229"/>
      <c r="M813" s="230" t="s">
        <v>841</v>
      </c>
      <c r="O813" s="218"/>
    </row>
    <row r="814" spans="1:15">
      <c r="A814" s="227"/>
      <c r="B814" s="231"/>
      <c r="C814" s="301" t="s">
        <v>842</v>
      </c>
      <c r="D814" s="302"/>
      <c r="E814" s="232">
        <v>-1.52</v>
      </c>
      <c r="F814" s="233"/>
      <c r="G814" s="234"/>
      <c r="H814" s="235"/>
      <c r="I814" s="229"/>
      <c r="J814" s="236"/>
      <c r="K814" s="229"/>
      <c r="M814" s="230" t="s">
        <v>842</v>
      </c>
      <c r="O814" s="218"/>
    </row>
    <row r="815" spans="1:15">
      <c r="A815" s="227"/>
      <c r="B815" s="231"/>
      <c r="C815" s="301" t="s">
        <v>843</v>
      </c>
      <c r="D815" s="302"/>
      <c r="E815" s="232">
        <v>-3.42</v>
      </c>
      <c r="F815" s="233"/>
      <c r="G815" s="234"/>
      <c r="H815" s="235"/>
      <c r="I815" s="229"/>
      <c r="J815" s="236"/>
      <c r="K815" s="229"/>
      <c r="M815" s="230" t="s">
        <v>843</v>
      </c>
      <c r="O815" s="218"/>
    </row>
    <row r="816" spans="1:15">
      <c r="A816" s="227"/>
      <c r="B816" s="231"/>
      <c r="C816" s="301" t="s">
        <v>565</v>
      </c>
      <c r="D816" s="302"/>
      <c r="E816" s="232">
        <v>0</v>
      </c>
      <c r="F816" s="233"/>
      <c r="G816" s="234"/>
      <c r="H816" s="235"/>
      <c r="I816" s="229"/>
      <c r="J816" s="236"/>
      <c r="K816" s="229"/>
      <c r="M816" s="230" t="s">
        <v>565</v>
      </c>
      <c r="O816" s="218"/>
    </row>
    <row r="817" spans="1:80">
      <c r="A817" s="227"/>
      <c r="B817" s="231"/>
      <c r="C817" s="301" t="s">
        <v>566</v>
      </c>
      <c r="D817" s="302"/>
      <c r="E817" s="232">
        <v>0</v>
      </c>
      <c r="F817" s="233"/>
      <c r="G817" s="234"/>
      <c r="H817" s="235"/>
      <c r="I817" s="229"/>
      <c r="J817" s="236"/>
      <c r="K817" s="229"/>
      <c r="M817" s="230" t="s">
        <v>566</v>
      </c>
      <c r="O817" s="218"/>
    </row>
    <row r="818" spans="1:80">
      <c r="A818" s="227"/>
      <c r="B818" s="231"/>
      <c r="C818" s="301" t="s">
        <v>860</v>
      </c>
      <c r="D818" s="302"/>
      <c r="E818" s="232">
        <v>16.632000000000001</v>
      </c>
      <c r="F818" s="233"/>
      <c r="G818" s="234"/>
      <c r="H818" s="235"/>
      <c r="I818" s="229"/>
      <c r="J818" s="236"/>
      <c r="K818" s="229"/>
      <c r="M818" s="230" t="s">
        <v>860</v>
      </c>
      <c r="O818" s="218"/>
    </row>
    <row r="819" spans="1:80">
      <c r="A819" s="227"/>
      <c r="B819" s="231"/>
      <c r="C819" s="301" t="s">
        <v>825</v>
      </c>
      <c r="D819" s="302"/>
      <c r="E819" s="232">
        <v>-3.1520000000000001</v>
      </c>
      <c r="F819" s="233"/>
      <c r="G819" s="234"/>
      <c r="H819" s="235"/>
      <c r="I819" s="229"/>
      <c r="J819" s="236"/>
      <c r="K819" s="229"/>
      <c r="M819" s="230" t="s">
        <v>825</v>
      </c>
      <c r="O819" s="218"/>
    </row>
    <row r="820" spans="1:80">
      <c r="A820" s="227"/>
      <c r="B820" s="231"/>
      <c r="C820" s="301" t="s">
        <v>999</v>
      </c>
      <c r="D820" s="302"/>
      <c r="E820" s="232">
        <v>6.84</v>
      </c>
      <c r="F820" s="233"/>
      <c r="G820" s="234"/>
      <c r="H820" s="235"/>
      <c r="I820" s="229"/>
      <c r="J820" s="236"/>
      <c r="K820" s="229"/>
      <c r="M820" s="230" t="s">
        <v>999</v>
      </c>
      <c r="O820" s="218"/>
    </row>
    <row r="821" spans="1:80">
      <c r="A821" s="227"/>
      <c r="B821" s="231"/>
      <c r="C821" s="301" t="s">
        <v>862</v>
      </c>
      <c r="D821" s="302"/>
      <c r="E821" s="232">
        <v>6.5549999999999997</v>
      </c>
      <c r="F821" s="233"/>
      <c r="G821" s="234"/>
      <c r="H821" s="235"/>
      <c r="I821" s="229"/>
      <c r="J821" s="236"/>
      <c r="K821" s="229"/>
      <c r="M821" s="230" t="s">
        <v>862</v>
      </c>
      <c r="O821" s="218"/>
    </row>
    <row r="822" spans="1:80">
      <c r="A822" s="219">
        <v>52</v>
      </c>
      <c r="B822" s="220" t="s">
        <v>1000</v>
      </c>
      <c r="C822" s="221" t="s">
        <v>1001</v>
      </c>
      <c r="D822" s="222" t="s">
        <v>580</v>
      </c>
      <c r="E822" s="223">
        <v>385.05200000000002</v>
      </c>
      <c r="F822" s="223"/>
      <c r="G822" s="224">
        <f>E822*F822</f>
        <v>0</v>
      </c>
      <c r="H822" s="225">
        <v>0</v>
      </c>
      <c r="I822" s="226">
        <f>E822*H822</f>
        <v>0</v>
      </c>
      <c r="J822" s="225">
        <v>-1.4E-2</v>
      </c>
      <c r="K822" s="226">
        <f>E822*J822</f>
        <v>-5.3907280000000002</v>
      </c>
      <c r="O822" s="218">
        <v>2</v>
      </c>
      <c r="AA822" s="191">
        <v>1</v>
      </c>
      <c r="AB822" s="191">
        <v>1</v>
      </c>
      <c r="AC822" s="191">
        <v>1</v>
      </c>
      <c r="AZ822" s="191">
        <v>1</v>
      </c>
      <c r="BA822" s="191">
        <f>IF(AZ822=1,G822,0)</f>
        <v>0</v>
      </c>
      <c r="BB822" s="191">
        <f>IF(AZ822=2,G822,0)</f>
        <v>0</v>
      </c>
      <c r="BC822" s="191">
        <f>IF(AZ822=3,G822,0)</f>
        <v>0</v>
      </c>
      <c r="BD822" s="191">
        <f>IF(AZ822=4,G822,0)</f>
        <v>0</v>
      </c>
      <c r="BE822" s="191">
        <f>IF(AZ822=5,G822,0)</f>
        <v>0</v>
      </c>
      <c r="CA822" s="218">
        <v>1</v>
      </c>
      <c r="CB822" s="218">
        <v>1</v>
      </c>
    </row>
    <row r="823" spans="1:80">
      <c r="A823" s="227"/>
      <c r="B823" s="231"/>
      <c r="C823" s="301" t="s">
        <v>136</v>
      </c>
      <c r="D823" s="302"/>
      <c r="E823" s="232">
        <v>0</v>
      </c>
      <c r="F823" s="233"/>
      <c r="G823" s="234"/>
      <c r="H823" s="235"/>
      <c r="I823" s="229"/>
      <c r="J823" s="236"/>
      <c r="K823" s="229"/>
      <c r="M823" s="230" t="s">
        <v>136</v>
      </c>
      <c r="O823" s="218"/>
    </row>
    <row r="824" spans="1:80">
      <c r="A824" s="227"/>
      <c r="B824" s="231"/>
      <c r="C824" s="301" t="s">
        <v>137</v>
      </c>
      <c r="D824" s="302"/>
      <c r="E824" s="232">
        <v>0</v>
      </c>
      <c r="F824" s="233"/>
      <c r="G824" s="234"/>
      <c r="H824" s="235"/>
      <c r="I824" s="229"/>
      <c r="J824" s="236"/>
      <c r="K824" s="229"/>
      <c r="M824" s="230" t="s">
        <v>137</v>
      </c>
      <c r="O824" s="218"/>
    </row>
    <row r="825" spans="1:80">
      <c r="A825" s="227"/>
      <c r="B825" s="231"/>
      <c r="C825" s="301" t="s">
        <v>790</v>
      </c>
      <c r="D825" s="302"/>
      <c r="E825" s="232">
        <v>27.6</v>
      </c>
      <c r="F825" s="233"/>
      <c r="G825" s="234"/>
      <c r="H825" s="235"/>
      <c r="I825" s="229"/>
      <c r="J825" s="236"/>
      <c r="K825" s="229"/>
      <c r="M825" s="230" t="s">
        <v>790</v>
      </c>
      <c r="O825" s="218"/>
    </row>
    <row r="826" spans="1:80">
      <c r="A826" s="227"/>
      <c r="B826" s="231"/>
      <c r="C826" s="301" t="s">
        <v>791</v>
      </c>
      <c r="D826" s="302"/>
      <c r="E826" s="232">
        <v>1.8</v>
      </c>
      <c r="F826" s="233"/>
      <c r="G826" s="234"/>
      <c r="H826" s="235"/>
      <c r="I826" s="229"/>
      <c r="J826" s="236"/>
      <c r="K826" s="229"/>
      <c r="M826" s="230" t="s">
        <v>791</v>
      </c>
      <c r="O826" s="218"/>
    </row>
    <row r="827" spans="1:80">
      <c r="A827" s="227"/>
      <c r="B827" s="231"/>
      <c r="C827" s="301" t="s">
        <v>792</v>
      </c>
      <c r="D827" s="302"/>
      <c r="E827" s="232">
        <v>1.8</v>
      </c>
      <c r="F827" s="233"/>
      <c r="G827" s="234"/>
      <c r="H827" s="235"/>
      <c r="I827" s="229"/>
      <c r="J827" s="236"/>
      <c r="K827" s="229"/>
      <c r="M827" s="230" t="s">
        <v>792</v>
      </c>
      <c r="O827" s="218"/>
    </row>
    <row r="828" spans="1:80">
      <c r="A828" s="227"/>
      <c r="B828" s="231"/>
      <c r="C828" s="301" t="s">
        <v>793</v>
      </c>
      <c r="D828" s="302"/>
      <c r="E828" s="232">
        <v>1.29</v>
      </c>
      <c r="F828" s="233"/>
      <c r="G828" s="234"/>
      <c r="H828" s="235"/>
      <c r="I828" s="229"/>
      <c r="J828" s="236"/>
      <c r="K828" s="229"/>
      <c r="M828" s="230" t="s">
        <v>793</v>
      </c>
      <c r="O828" s="218"/>
    </row>
    <row r="829" spans="1:80">
      <c r="A829" s="227"/>
      <c r="B829" s="231"/>
      <c r="C829" s="301" t="s">
        <v>794</v>
      </c>
      <c r="D829" s="302"/>
      <c r="E829" s="232">
        <v>-1.2</v>
      </c>
      <c r="F829" s="233"/>
      <c r="G829" s="234"/>
      <c r="H829" s="235"/>
      <c r="I829" s="229"/>
      <c r="J829" s="236"/>
      <c r="K829" s="229"/>
      <c r="M829" s="230" t="s">
        <v>794</v>
      </c>
      <c r="O829" s="218"/>
    </row>
    <row r="830" spans="1:80">
      <c r="A830" s="227"/>
      <c r="B830" s="231"/>
      <c r="C830" s="301" t="s">
        <v>795</v>
      </c>
      <c r="D830" s="302"/>
      <c r="E830" s="232">
        <v>-0.47499999999999998</v>
      </c>
      <c r="F830" s="233"/>
      <c r="G830" s="234"/>
      <c r="H830" s="235"/>
      <c r="I830" s="229"/>
      <c r="J830" s="236"/>
      <c r="K830" s="229"/>
      <c r="M830" s="230" t="s">
        <v>795</v>
      </c>
      <c r="O830" s="218"/>
    </row>
    <row r="831" spans="1:80">
      <c r="A831" s="227"/>
      <c r="B831" s="231"/>
      <c r="C831" s="301" t="s">
        <v>796</v>
      </c>
      <c r="D831" s="302"/>
      <c r="E831" s="232">
        <v>3.75</v>
      </c>
      <c r="F831" s="233"/>
      <c r="G831" s="234"/>
      <c r="H831" s="235"/>
      <c r="I831" s="229"/>
      <c r="J831" s="236"/>
      <c r="K831" s="229"/>
      <c r="M831" s="230" t="s">
        <v>796</v>
      </c>
      <c r="O831" s="218"/>
    </row>
    <row r="832" spans="1:80">
      <c r="A832" s="227"/>
      <c r="B832" s="231"/>
      <c r="C832" s="301" t="s">
        <v>990</v>
      </c>
      <c r="D832" s="302"/>
      <c r="E832" s="232">
        <v>5.4</v>
      </c>
      <c r="F832" s="233"/>
      <c r="G832" s="234"/>
      <c r="H832" s="235"/>
      <c r="I832" s="229"/>
      <c r="J832" s="236"/>
      <c r="K832" s="229"/>
      <c r="M832" s="230" t="s">
        <v>990</v>
      </c>
      <c r="O832" s="218"/>
    </row>
    <row r="833" spans="1:15">
      <c r="A833" s="227"/>
      <c r="B833" s="231"/>
      <c r="C833" s="301" t="s">
        <v>799</v>
      </c>
      <c r="D833" s="302"/>
      <c r="E833" s="232">
        <v>6.75</v>
      </c>
      <c r="F833" s="233"/>
      <c r="G833" s="234"/>
      <c r="H833" s="235"/>
      <c r="I833" s="229"/>
      <c r="J833" s="236"/>
      <c r="K833" s="229"/>
      <c r="M833" s="230" t="s">
        <v>799</v>
      </c>
      <c r="O833" s="218"/>
    </row>
    <row r="834" spans="1:15">
      <c r="A834" s="227"/>
      <c r="B834" s="231"/>
      <c r="C834" s="301" t="s">
        <v>800</v>
      </c>
      <c r="D834" s="302"/>
      <c r="E834" s="232">
        <v>-1.1819999999999999</v>
      </c>
      <c r="F834" s="233"/>
      <c r="G834" s="234"/>
      <c r="H834" s="235"/>
      <c r="I834" s="229"/>
      <c r="J834" s="236"/>
      <c r="K834" s="229"/>
      <c r="M834" s="230" t="s">
        <v>800</v>
      </c>
      <c r="O834" s="218"/>
    </row>
    <row r="835" spans="1:15">
      <c r="A835" s="227"/>
      <c r="B835" s="231"/>
      <c r="C835" s="301" t="s">
        <v>801</v>
      </c>
      <c r="D835" s="302"/>
      <c r="E835" s="232">
        <v>39.984000000000002</v>
      </c>
      <c r="F835" s="233"/>
      <c r="G835" s="234"/>
      <c r="H835" s="235"/>
      <c r="I835" s="229"/>
      <c r="J835" s="236"/>
      <c r="K835" s="229"/>
      <c r="M835" s="230" t="s">
        <v>801</v>
      </c>
      <c r="O835" s="218"/>
    </row>
    <row r="836" spans="1:15">
      <c r="A836" s="227"/>
      <c r="B836" s="231"/>
      <c r="C836" s="301" t="s">
        <v>802</v>
      </c>
      <c r="D836" s="302"/>
      <c r="E836" s="232">
        <v>2.04</v>
      </c>
      <c r="F836" s="233"/>
      <c r="G836" s="234"/>
      <c r="H836" s="235"/>
      <c r="I836" s="229"/>
      <c r="J836" s="236"/>
      <c r="K836" s="229"/>
      <c r="M836" s="230" t="s">
        <v>802</v>
      </c>
      <c r="O836" s="218"/>
    </row>
    <row r="837" spans="1:15">
      <c r="A837" s="227"/>
      <c r="B837" s="231"/>
      <c r="C837" s="301" t="s">
        <v>803</v>
      </c>
      <c r="D837" s="302"/>
      <c r="E837" s="232">
        <v>1.4350000000000001</v>
      </c>
      <c r="F837" s="233"/>
      <c r="G837" s="234"/>
      <c r="H837" s="235"/>
      <c r="I837" s="229"/>
      <c r="J837" s="236"/>
      <c r="K837" s="229"/>
      <c r="M837" s="230" t="s">
        <v>803</v>
      </c>
      <c r="O837" s="218"/>
    </row>
    <row r="838" spans="1:15">
      <c r="A838" s="227"/>
      <c r="B838" s="231"/>
      <c r="C838" s="301" t="s">
        <v>804</v>
      </c>
      <c r="D838" s="302"/>
      <c r="E838" s="232">
        <v>2.46</v>
      </c>
      <c r="F838" s="233"/>
      <c r="G838" s="234"/>
      <c r="H838" s="235"/>
      <c r="I838" s="229"/>
      <c r="J838" s="236"/>
      <c r="K838" s="229"/>
      <c r="M838" s="230" t="s">
        <v>804</v>
      </c>
      <c r="O838" s="218"/>
    </row>
    <row r="839" spans="1:15">
      <c r="A839" s="227"/>
      <c r="B839" s="231"/>
      <c r="C839" s="301" t="s">
        <v>805</v>
      </c>
      <c r="D839" s="302"/>
      <c r="E839" s="232">
        <v>2.37</v>
      </c>
      <c r="F839" s="233"/>
      <c r="G839" s="234"/>
      <c r="H839" s="235"/>
      <c r="I839" s="229"/>
      <c r="J839" s="236"/>
      <c r="K839" s="229"/>
      <c r="M839" s="230" t="s">
        <v>805</v>
      </c>
      <c r="O839" s="218"/>
    </row>
    <row r="840" spans="1:15">
      <c r="A840" s="227"/>
      <c r="B840" s="231"/>
      <c r="C840" s="301" t="s">
        <v>806</v>
      </c>
      <c r="D840" s="302"/>
      <c r="E840" s="232">
        <v>-6.8</v>
      </c>
      <c r="F840" s="233"/>
      <c r="G840" s="234"/>
      <c r="H840" s="235"/>
      <c r="I840" s="229"/>
      <c r="J840" s="236"/>
      <c r="K840" s="229"/>
      <c r="M840" s="230" t="s">
        <v>806</v>
      </c>
      <c r="O840" s="218"/>
    </row>
    <row r="841" spans="1:15">
      <c r="A841" s="227"/>
      <c r="B841" s="231"/>
      <c r="C841" s="301" t="s">
        <v>807</v>
      </c>
      <c r="D841" s="302"/>
      <c r="E841" s="232">
        <v>-3.75</v>
      </c>
      <c r="F841" s="233"/>
      <c r="G841" s="234"/>
      <c r="H841" s="235"/>
      <c r="I841" s="229"/>
      <c r="J841" s="236"/>
      <c r="K841" s="229"/>
      <c r="M841" s="230" t="s">
        <v>807</v>
      </c>
      <c r="O841" s="218"/>
    </row>
    <row r="842" spans="1:15">
      <c r="A842" s="227"/>
      <c r="B842" s="231"/>
      <c r="C842" s="301" t="s">
        <v>808</v>
      </c>
      <c r="D842" s="302"/>
      <c r="E842" s="232">
        <v>39.119999999999997</v>
      </c>
      <c r="F842" s="233"/>
      <c r="G842" s="234"/>
      <c r="H842" s="235"/>
      <c r="I842" s="229"/>
      <c r="J842" s="236"/>
      <c r="K842" s="229"/>
      <c r="M842" s="230" t="s">
        <v>808</v>
      </c>
      <c r="O842" s="218"/>
    </row>
    <row r="843" spans="1:15">
      <c r="A843" s="227"/>
      <c r="B843" s="231"/>
      <c r="C843" s="301" t="s">
        <v>809</v>
      </c>
      <c r="D843" s="302"/>
      <c r="E843" s="232">
        <v>1.2</v>
      </c>
      <c r="F843" s="233"/>
      <c r="G843" s="234"/>
      <c r="H843" s="235"/>
      <c r="I843" s="229"/>
      <c r="J843" s="236"/>
      <c r="K843" s="229"/>
      <c r="M843" s="230" t="s">
        <v>809</v>
      </c>
      <c r="O843" s="218"/>
    </row>
    <row r="844" spans="1:15">
      <c r="A844" s="227"/>
      <c r="B844" s="231"/>
      <c r="C844" s="301" t="s">
        <v>810</v>
      </c>
      <c r="D844" s="302"/>
      <c r="E844" s="232">
        <v>2.87</v>
      </c>
      <c r="F844" s="233"/>
      <c r="G844" s="234"/>
      <c r="H844" s="235"/>
      <c r="I844" s="229"/>
      <c r="J844" s="236"/>
      <c r="K844" s="229"/>
      <c r="M844" s="230" t="s">
        <v>810</v>
      </c>
      <c r="O844" s="218"/>
    </row>
    <row r="845" spans="1:15">
      <c r="A845" s="227"/>
      <c r="B845" s="231"/>
      <c r="C845" s="301" t="s">
        <v>805</v>
      </c>
      <c r="D845" s="302"/>
      <c r="E845" s="232">
        <v>2.37</v>
      </c>
      <c r="F845" s="233"/>
      <c r="G845" s="234"/>
      <c r="H845" s="235"/>
      <c r="I845" s="229"/>
      <c r="J845" s="236"/>
      <c r="K845" s="229"/>
      <c r="M845" s="230" t="s">
        <v>805</v>
      </c>
      <c r="O845" s="218"/>
    </row>
    <row r="846" spans="1:15">
      <c r="A846" s="227"/>
      <c r="B846" s="231"/>
      <c r="C846" s="301" t="s">
        <v>811</v>
      </c>
      <c r="D846" s="302"/>
      <c r="E846" s="232">
        <v>-2.46</v>
      </c>
      <c r="F846" s="233"/>
      <c r="G846" s="234"/>
      <c r="H846" s="235"/>
      <c r="I846" s="229"/>
      <c r="J846" s="236"/>
      <c r="K846" s="229"/>
      <c r="M846" s="230" t="s">
        <v>811</v>
      </c>
      <c r="O846" s="218"/>
    </row>
    <row r="847" spans="1:15">
      <c r="A847" s="227"/>
      <c r="B847" s="231"/>
      <c r="C847" s="301" t="s">
        <v>991</v>
      </c>
      <c r="D847" s="302"/>
      <c r="E847" s="232">
        <v>2.37</v>
      </c>
      <c r="F847" s="233"/>
      <c r="G847" s="234"/>
      <c r="H847" s="235"/>
      <c r="I847" s="229"/>
      <c r="J847" s="236"/>
      <c r="K847" s="229"/>
      <c r="M847" s="230" t="s">
        <v>991</v>
      </c>
      <c r="O847" s="218"/>
    </row>
    <row r="848" spans="1:15">
      <c r="A848" s="227"/>
      <c r="B848" s="231"/>
      <c r="C848" s="301" t="s">
        <v>817</v>
      </c>
      <c r="D848" s="302"/>
      <c r="E848" s="232">
        <v>35.28</v>
      </c>
      <c r="F848" s="233"/>
      <c r="G848" s="234"/>
      <c r="H848" s="235"/>
      <c r="I848" s="229"/>
      <c r="J848" s="236"/>
      <c r="K848" s="229"/>
      <c r="M848" s="230" t="s">
        <v>817</v>
      </c>
      <c r="O848" s="218"/>
    </row>
    <row r="849" spans="1:15">
      <c r="A849" s="227"/>
      <c r="B849" s="231"/>
      <c r="C849" s="301" t="s">
        <v>818</v>
      </c>
      <c r="D849" s="302"/>
      <c r="E849" s="232">
        <v>2.4</v>
      </c>
      <c r="F849" s="233"/>
      <c r="G849" s="234"/>
      <c r="H849" s="235"/>
      <c r="I849" s="229"/>
      <c r="J849" s="236"/>
      <c r="K849" s="229"/>
      <c r="M849" s="230" t="s">
        <v>818</v>
      </c>
      <c r="O849" s="218"/>
    </row>
    <row r="850" spans="1:15">
      <c r="A850" s="227"/>
      <c r="B850" s="231"/>
      <c r="C850" s="301" t="s">
        <v>819</v>
      </c>
      <c r="D850" s="302"/>
      <c r="E850" s="232">
        <v>4.0199999999999996</v>
      </c>
      <c r="F850" s="233"/>
      <c r="G850" s="234"/>
      <c r="H850" s="235"/>
      <c r="I850" s="229"/>
      <c r="J850" s="236"/>
      <c r="K850" s="229"/>
      <c r="M850" s="230" t="s">
        <v>819</v>
      </c>
      <c r="O850" s="218"/>
    </row>
    <row r="851" spans="1:15">
      <c r="A851" s="227"/>
      <c r="B851" s="231"/>
      <c r="C851" s="301" t="s">
        <v>820</v>
      </c>
      <c r="D851" s="302"/>
      <c r="E851" s="232">
        <v>-2.5299999999999998</v>
      </c>
      <c r="F851" s="233"/>
      <c r="G851" s="234"/>
      <c r="H851" s="235"/>
      <c r="I851" s="229"/>
      <c r="J851" s="236"/>
      <c r="K851" s="229"/>
      <c r="M851" s="230" t="s">
        <v>820</v>
      </c>
      <c r="O851" s="218"/>
    </row>
    <row r="852" spans="1:15">
      <c r="A852" s="227"/>
      <c r="B852" s="231"/>
      <c r="C852" s="301" t="s">
        <v>641</v>
      </c>
      <c r="D852" s="302"/>
      <c r="E852" s="232">
        <v>-3.5459999999999998</v>
      </c>
      <c r="F852" s="233"/>
      <c r="G852" s="234"/>
      <c r="H852" s="235"/>
      <c r="I852" s="229"/>
      <c r="J852" s="236"/>
      <c r="K852" s="229"/>
      <c r="M852" s="230" t="s">
        <v>641</v>
      </c>
      <c r="O852" s="218"/>
    </row>
    <row r="853" spans="1:15">
      <c r="A853" s="227"/>
      <c r="B853" s="231"/>
      <c r="C853" s="301" t="s">
        <v>992</v>
      </c>
      <c r="D853" s="302"/>
      <c r="E853" s="232">
        <v>8.0850000000000009</v>
      </c>
      <c r="F853" s="233"/>
      <c r="G853" s="234"/>
      <c r="H853" s="235"/>
      <c r="I853" s="229"/>
      <c r="J853" s="236"/>
      <c r="K853" s="229"/>
      <c r="M853" s="230" t="s">
        <v>992</v>
      </c>
      <c r="O853" s="218"/>
    </row>
    <row r="854" spans="1:15">
      <c r="A854" s="227"/>
      <c r="B854" s="231"/>
      <c r="C854" s="301" t="s">
        <v>993</v>
      </c>
      <c r="D854" s="302"/>
      <c r="E854" s="232">
        <v>10.815</v>
      </c>
      <c r="F854" s="233"/>
      <c r="G854" s="234"/>
      <c r="H854" s="235"/>
      <c r="I854" s="229"/>
      <c r="J854" s="236"/>
      <c r="K854" s="229"/>
      <c r="M854" s="230" t="s">
        <v>993</v>
      </c>
      <c r="O854" s="218"/>
    </row>
    <row r="855" spans="1:15">
      <c r="A855" s="227"/>
      <c r="B855" s="231"/>
      <c r="C855" s="301" t="s">
        <v>823</v>
      </c>
      <c r="D855" s="302"/>
      <c r="E855" s="232">
        <v>2.0099999999999998</v>
      </c>
      <c r="F855" s="233"/>
      <c r="G855" s="234"/>
      <c r="H855" s="235"/>
      <c r="I855" s="229"/>
      <c r="J855" s="236"/>
      <c r="K855" s="229"/>
      <c r="M855" s="230" t="s">
        <v>823</v>
      </c>
      <c r="O855" s="218"/>
    </row>
    <row r="856" spans="1:15">
      <c r="A856" s="227"/>
      <c r="B856" s="231"/>
      <c r="C856" s="301" t="s">
        <v>620</v>
      </c>
      <c r="D856" s="302"/>
      <c r="E856" s="232">
        <v>0</v>
      </c>
      <c r="F856" s="233"/>
      <c r="G856" s="234"/>
      <c r="H856" s="235"/>
      <c r="I856" s="229"/>
      <c r="J856" s="236"/>
      <c r="K856" s="229"/>
      <c r="M856" s="230" t="s">
        <v>620</v>
      </c>
      <c r="O856" s="218"/>
    </row>
    <row r="857" spans="1:15">
      <c r="A857" s="227"/>
      <c r="B857" s="231"/>
      <c r="C857" s="301" t="s">
        <v>697</v>
      </c>
      <c r="D857" s="302"/>
      <c r="E857" s="232">
        <v>0</v>
      </c>
      <c r="F857" s="233"/>
      <c r="G857" s="234"/>
      <c r="H857" s="235"/>
      <c r="I857" s="229"/>
      <c r="J857" s="236"/>
      <c r="K857" s="229"/>
      <c r="M857" s="230" t="s">
        <v>697</v>
      </c>
      <c r="O857" s="218"/>
    </row>
    <row r="858" spans="1:15">
      <c r="A858" s="227"/>
      <c r="B858" s="231"/>
      <c r="C858" s="301" t="s">
        <v>994</v>
      </c>
      <c r="D858" s="302"/>
      <c r="E858" s="232">
        <v>14.28</v>
      </c>
      <c r="F858" s="233"/>
      <c r="G858" s="234"/>
      <c r="H858" s="235"/>
      <c r="I858" s="229"/>
      <c r="J858" s="236"/>
      <c r="K858" s="229"/>
      <c r="M858" s="230" t="s">
        <v>994</v>
      </c>
      <c r="O858" s="218"/>
    </row>
    <row r="859" spans="1:15">
      <c r="A859" s="227"/>
      <c r="B859" s="231"/>
      <c r="C859" s="301" t="s">
        <v>995</v>
      </c>
      <c r="D859" s="302"/>
      <c r="E859" s="232">
        <v>7.14</v>
      </c>
      <c r="F859" s="233"/>
      <c r="G859" s="234"/>
      <c r="H859" s="235"/>
      <c r="I859" s="229"/>
      <c r="J859" s="236"/>
      <c r="K859" s="229"/>
      <c r="M859" s="230" t="s">
        <v>995</v>
      </c>
      <c r="O859" s="218"/>
    </row>
    <row r="860" spans="1:15">
      <c r="A860" s="227"/>
      <c r="B860" s="231"/>
      <c r="C860" s="301" t="s">
        <v>830</v>
      </c>
      <c r="D860" s="302"/>
      <c r="E860" s="232">
        <v>2.2825000000000002</v>
      </c>
      <c r="F860" s="233"/>
      <c r="G860" s="234"/>
      <c r="H860" s="235"/>
      <c r="I860" s="229"/>
      <c r="J860" s="236"/>
      <c r="K860" s="229"/>
      <c r="M860" s="230" t="s">
        <v>830</v>
      </c>
      <c r="O860" s="218"/>
    </row>
    <row r="861" spans="1:15">
      <c r="A861" s="227"/>
      <c r="B861" s="231"/>
      <c r="C861" s="301" t="s">
        <v>996</v>
      </c>
      <c r="D861" s="302"/>
      <c r="E861" s="232">
        <v>10.08</v>
      </c>
      <c r="F861" s="233"/>
      <c r="G861" s="234"/>
      <c r="H861" s="235"/>
      <c r="I861" s="229"/>
      <c r="J861" s="236"/>
      <c r="K861" s="229"/>
      <c r="M861" s="230" t="s">
        <v>996</v>
      </c>
      <c r="O861" s="218"/>
    </row>
    <row r="862" spans="1:15">
      <c r="A862" s="227"/>
      <c r="B862" s="231"/>
      <c r="C862" s="301" t="s">
        <v>832</v>
      </c>
      <c r="D862" s="302"/>
      <c r="E862" s="232">
        <v>1.66</v>
      </c>
      <c r="F862" s="233"/>
      <c r="G862" s="234"/>
      <c r="H862" s="235"/>
      <c r="I862" s="229"/>
      <c r="J862" s="236"/>
      <c r="K862" s="229"/>
      <c r="M862" s="230" t="s">
        <v>832</v>
      </c>
      <c r="O862" s="218"/>
    </row>
    <row r="863" spans="1:15">
      <c r="A863" s="227"/>
      <c r="B863" s="231"/>
      <c r="C863" s="301" t="s">
        <v>788</v>
      </c>
      <c r="D863" s="302"/>
      <c r="E863" s="232">
        <v>-1.7250000000000001</v>
      </c>
      <c r="F863" s="233"/>
      <c r="G863" s="234"/>
      <c r="H863" s="235"/>
      <c r="I863" s="229"/>
      <c r="J863" s="236"/>
      <c r="K863" s="229"/>
      <c r="M863" s="230" t="s">
        <v>788</v>
      </c>
      <c r="O863" s="218"/>
    </row>
    <row r="864" spans="1:15">
      <c r="A864" s="227"/>
      <c r="B864" s="231"/>
      <c r="C864" s="301" t="s">
        <v>997</v>
      </c>
      <c r="D864" s="302"/>
      <c r="E864" s="232">
        <v>-1.8</v>
      </c>
      <c r="F864" s="233"/>
      <c r="G864" s="234"/>
      <c r="H864" s="235"/>
      <c r="I864" s="229"/>
      <c r="J864" s="236"/>
      <c r="K864" s="229"/>
      <c r="M864" s="230" t="s">
        <v>997</v>
      </c>
      <c r="O864" s="218"/>
    </row>
    <row r="865" spans="1:15">
      <c r="A865" s="227"/>
      <c r="B865" s="231"/>
      <c r="C865" s="301" t="s">
        <v>834</v>
      </c>
      <c r="D865" s="302"/>
      <c r="E865" s="232">
        <v>108.003</v>
      </c>
      <c r="F865" s="233"/>
      <c r="G865" s="234"/>
      <c r="H865" s="235"/>
      <c r="I865" s="229"/>
      <c r="J865" s="236"/>
      <c r="K865" s="229"/>
      <c r="M865" s="230" t="s">
        <v>834</v>
      </c>
      <c r="O865" s="218"/>
    </row>
    <row r="866" spans="1:15">
      <c r="A866" s="227"/>
      <c r="B866" s="231"/>
      <c r="C866" s="301" t="s">
        <v>998</v>
      </c>
      <c r="D866" s="302"/>
      <c r="E866" s="232">
        <v>-30.232500000000002</v>
      </c>
      <c r="F866" s="233"/>
      <c r="G866" s="234"/>
      <c r="H866" s="235"/>
      <c r="I866" s="229"/>
      <c r="J866" s="236"/>
      <c r="K866" s="229"/>
      <c r="M866" s="230" t="s">
        <v>998</v>
      </c>
      <c r="O866" s="218"/>
    </row>
    <row r="867" spans="1:15">
      <c r="A867" s="227"/>
      <c r="B867" s="231"/>
      <c r="C867" s="301" t="s">
        <v>835</v>
      </c>
      <c r="D867" s="302"/>
      <c r="E867" s="232">
        <v>5.17</v>
      </c>
      <c r="F867" s="233"/>
      <c r="G867" s="234"/>
      <c r="H867" s="235"/>
      <c r="I867" s="229"/>
      <c r="J867" s="236"/>
      <c r="K867" s="229"/>
      <c r="M867" s="230" t="s">
        <v>835</v>
      </c>
      <c r="O867" s="218"/>
    </row>
    <row r="868" spans="1:15">
      <c r="A868" s="227"/>
      <c r="B868" s="231"/>
      <c r="C868" s="301" t="s">
        <v>836</v>
      </c>
      <c r="D868" s="302"/>
      <c r="E868" s="232">
        <v>1.88</v>
      </c>
      <c r="F868" s="233"/>
      <c r="G868" s="234"/>
      <c r="H868" s="235"/>
      <c r="I868" s="229"/>
      <c r="J868" s="236"/>
      <c r="K868" s="229"/>
      <c r="M868" s="230" t="s">
        <v>836</v>
      </c>
      <c r="O868" s="218"/>
    </row>
    <row r="869" spans="1:15">
      <c r="A869" s="227"/>
      <c r="B869" s="231"/>
      <c r="C869" s="301" t="s">
        <v>837</v>
      </c>
      <c r="D869" s="302"/>
      <c r="E869" s="232">
        <v>0.4</v>
      </c>
      <c r="F869" s="233"/>
      <c r="G869" s="234"/>
      <c r="H869" s="235"/>
      <c r="I869" s="229"/>
      <c r="J869" s="236"/>
      <c r="K869" s="229"/>
      <c r="M869" s="230" t="s">
        <v>837</v>
      </c>
      <c r="O869" s="218"/>
    </row>
    <row r="870" spans="1:15">
      <c r="A870" s="227"/>
      <c r="B870" s="231"/>
      <c r="C870" s="301" t="s">
        <v>838</v>
      </c>
      <c r="D870" s="302"/>
      <c r="E870" s="232">
        <v>-5.1749999999999998</v>
      </c>
      <c r="F870" s="233"/>
      <c r="G870" s="234"/>
      <c r="H870" s="235"/>
      <c r="I870" s="229"/>
      <c r="J870" s="236"/>
      <c r="K870" s="229"/>
      <c r="M870" s="230" t="s">
        <v>838</v>
      </c>
      <c r="O870" s="218"/>
    </row>
    <row r="871" spans="1:15">
      <c r="A871" s="227"/>
      <c r="B871" s="231"/>
      <c r="C871" s="301" t="s">
        <v>839</v>
      </c>
      <c r="D871" s="302"/>
      <c r="E871" s="232">
        <v>-5.94</v>
      </c>
      <c r="F871" s="233"/>
      <c r="G871" s="234"/>
      <c r="H871" s="235"/>
      <c r="I871" s="229"/>
      <c r="J871" s="236"/>
      <c r="K871" s="229"/>
      <c r="M871" s="230" t="s">
        <v>839</v>
      </c>
      <c r="O871" s="218"/>
    </row>
    <row r="872" spans="1:15">
      <c r="A872" s="227"/>
      <c r="B872" s="231"/>
      <c r="C872" s="301" t="s">
        <v>840</v>
      </c>
      <c r="D872" s="302"/>
      <c r="E872" s="232">
        <v>30.02</v>
      </c>
      <c r="F872" s="233"/>
      <c r="G872" s="234"/>
      <c r="H872" s="235"/>
      <c r="I872" s="229"/>
      <c r="J872" s="236"/>
      <c r="K872" s="229"/>
      <c r="M872" s="230" t="s">
        <v>840</v>
      </c>
      <c r="O872" s="218"/>
    </row>
    <row r="873" spans="1:15">
      <c r="A873" s="227"/>
      <c r="B873" s="231"/>
      <c r="C873" s="301" t="s">
        <v>841</v>
      </c>
      <c r="D873" s="302"/>
      <c r="E873" s="232">
        <v>2.8</v>
      </c>
      <c r="F873" s="233"/>
      <c r="G873" s="234"/>
      <c r="H873" s="235"/>
      <c r="I873" s="229"/>
      <c r="J873" s="236"/>
      <c r="K873" s="229"/>
      <c r="M873" s="230" t="s">
        <v>841</v>
      </c>
      <c r="O873" s="218"/>
    </row>
    <row r="874" spans="1:15">
      <c r="A874" s="227"/>
      <c r="B874" s="231"/>
      <c r="C874" s="301" t="s">
        <v>842</v>
      </c>
      <c r="D874" s="302"/>
      <c r="E874" s="232">
        <v>-1.52</v>
      </c>
      <c r="F874" s="233"/>
      <c r="G874" s="234"/>
      <c r="H874" s="235"/>
      <c r="I874" s="229"/>
      <c r="J874" s="236"/>
      <c r="K874" s="229"/>
      <c r="M874" s="230" t="s">
        <v>842</v>
      </c>
      <c r="O874" s="218"/>
    </row>
    <row r="875" spans="1:15">
      <c r="A875" s="227"/>
      <c r="B875" s="231"/>
      <c r="C875" s="301" t="s">
        <v>843</v>
      </c>
      <c r="D875" s="302"/>
      <c r="E875" s="232">
        <v>-3.42</v>
      </c>
      <c r="F875" s="233"/>
      <c r="G875" s="234"/>
      <c r="H875" s="235"/>
      <c r="I875" s="229"/>
      <c r="J875" s="236"/>
      <c r="K875" s="229"/>
      <c r="M875" s="230" t="s">
        <v>843</v>
      </c>
      <c r="O875" s="218"/>
    </row>
    <row r="876" spans="1:15">
      <c r="A876" s="227"/>
      <c r="B876" s="231"/>
      <c r="C876" s="301" t="s">
        <v>565</v>
      </c>
      <c r="D876" s="302"/>
      <c r="E876" s="232">
        <v>0</v>
      </c>
      <c r="F876" s="233"/>
      <c r="G876" s="234"/>
      <c r="H876" s="235"/>
      <c r="I876" s="229"/>
      <c r="J876" s="236"/>
      <c r="K876" s="229"/>
      <c r="M876" s="230" t="s">
        <v>565</v>
      </c>
      <c r="O876" s="218"/>
    </row>
    <row r="877" spans="1:15">
      <c r="A877" s="227"/>
      <c r="B877" s="231"/>
      <c r="C877" s="301" t="s">
        <v>566</v>
      </c>
      <c r="D877" s="302"/>
      <c r="E877" s="232">
        <v>0</v>
      </c>
      <c r="F877" s="233"/>
      <c r="G877" s="234"/>
      <c r="H877" s="235"/>
      <c r="I877" s="229"/>
      <c r="J877" s="236"/>
      <c r="K877" s="229"/>
      <c r="M877" s="230" t="s">
        <v>566</v>
      </c>
      <c r="O877" s="218"/>
    </row>
    <row r="878" spans="1:15">
      <c r="A878" s="227"/>
      <c r="B878" s="231"/>
      <c r="C878" s="301" t="s">
        <v>860</v>
      </c>
      <c r="D878" s="302"/>
      <c r="E878" s="232">
        <v>16.632000000000001</v>
      </c>
      <c r="F878" s="233"/>
      <c r="G878" s="234"/>
      <c r="H878" s="235"/>
      <c r="I878" s="229"/>
      <c r="J878" s="236"/>
      <c r="K878" s="229"/>
      <c r="M878" s="230" t="s">
        <v>860</v>
      </c>
      <c r="O878" s="218"/>
    </row>
    <row r="879" spans="1:15">
      <c r="A879" s="227"/>
      <c r="B879" s="231"/>
      <c r="C879" s="301" t="s">
        <v>825</v>
      </c>
      <c r="D879" s="302"/>
      <c r="E879" s="232">
        <v>-3.1520000000000001</v>
      </c>
      <c r="F879" s="233"/>
      <c r="G879" s="234"/>
      <c r="H879" s="235"/>
      <c r="I879" s="229"/>
      <c r="J879" s="236"/>
      <c r="K879" s="229"/>
      <c r="M879" s="230" t="s">
        <v>825</v>
      </c>
      <c r="O879" s="218"/>
    </row>
    <row r="880" spans="1:15">
      <c r="A880" s="227"/>
      <c r="B880" s="231"/>
      <c r="C880" s="301" t="s">
        <v>999</v>
      </c>
      <c r="D880" s="302"/>
      <c r="E880" s="232">
        <v>6.84</v>
      </c>
      <c r="F880" s="233"/>
      <c r="G880" s="234"/>
      <c r="H880" s="235"/>
      <c r="I880" s="229"/>
      <c r="J880" s="236"/>
      <c r="K880" s="229"/>
      <c r="M880" s="230" t="s">
        <v>999</v>
      </c>
      <c r="O880" s="218"/>
    </row>
    <row r="881" spans="1:80">
      <c r="A881" s="227"/>
      <c r="B881" s="231"/>
      <c r="C881" s="301" t="s">
        <v>862</v>
      </c>
      <c r="D881" s="302"/>
      <c r="E881" s="232">
        <v>6.5549999999999997</v>
      </c>
      <c r="F881" s="233"/>
      <c r="G881" s="234"/>
      <c r="H881" s="235"/>
      <c r="I881" s="229"/>
      <c r="J881" s="236"/>
      <c r="K881" s="229"/>
      <c r="M881" s="230" t="s">
        <v>862</v>
      </c>
      <c r="O881" s="218"/>
    </row>
    <row r="882" spans="1:80">
      <c r="A882" s="227"/>
      <c r="B882" s="231"/>
      <c r="C882" s="301" t="s">
        <v>136</v>
      </c>
      <c r="D882" s="302"/>
      <c r="E882" s="232">
        <v>0</v>
      </c>
      <c r="F882" s="233"/>
      <c r="G882" s="234"/>
      <c r="H882" s="235"/>
      <c r="I882" s="229"/>
      <c r="J882" s="236"/>
      <c r="K882" s="229"/>
      <c r="M882" s="230" t="s">
        <v>136</v>
      </c>
      <c r="O882" s="218"/>
    </row>
    <row r="883" spans="1:80">
      <c r="A883" s="227"/>
      <c r="B883" s="231"/>
      <c r="C883" s="301" t="s">
        <v>137</v>
      </c>
      <c r="D883" s="302"/>
      <c r="E883" s="232">
        <v>0</v>
      </c>
      <c r="F883" s="233"/>
      <c r="G883" s="234"/>
      <c r="H883" s="235"/>
      <c r="I883" s="229"/>
      <c r="J883" s="236"/>
      <c r="K883" s="229"/>
      <c r="M883" s="230" t="s">
        <v>137</v>
      </c>
      <c r="O883" s="218"/>
    </row>
    <row r="884" spans="1:80">
      <c r="A884" s="227"/>
      <c r="B884" s="231"/>
      <c r="C884" s="301" t="s">
        <v>1002</v>
      </c>
      <c r="D884" s="302"/>
      <c r="E884" s="232">
        <v>5.55</v>
      </c>
      <c r="F884" s="233"/>
      <c r="G884" s="234"/>
      <c r="H884" s="235"/>
      <c r="I884" s="229"/>
      <c r="J884" s="236"/>
      <c r="K884" s="229"/>
      <c r="M884" s="230" t="s">
        <v>1002</v>
      </c>
      <c r="O884" s="218"/>
    </row>
    <row r="885" spans="1:80">
      <c r="A885" s="227"/>
      <c r="B885" s="231"/>
      <c r="C885" s="301" t="s">
        <v>799</v>
      </c>
      <c r="D885" s="302"/>
      <c r="E885" s="232">
        <v>6.75</v>
      </c>
      <c r="F885" s="233"/>
      <c r="G885" s="234"/>
      <c r="H885" s="235"/>
      <c r="I885" s="229"/>
      <c r="J885" s="236"/>
      <c r="K885" s="229"/>
      <c r="M885" s="230" t="s">
        <v>799</v>
      </c>
      <c r="O885" s="218"/>
    </row>
    <row r="886" spans="1:80">
      <c r="A886" s="227"/>
      <c r="B886" s="231"/>
      <c r="C886" s="301" t="s">
        <v>800</v>
      </c>
      <c r="D886" s="302"/>
      <c r="E886" s="232">
        <v>-1.1819999999999999</v>
      </c>
      <c r="F886" s="233"/>
      <c r="G886" s="234"/>
      <c r="H886" s="235"/>
      <c r="I886" s="229"/>
      <c r="J886" s="236"/>
      <c r="K886" s="229"/>
      <c r="M886" s="230" t="s">
        <v>800</v>
      </c>
      <c r="O886" s="218"/>
    </row>
    <row r="887" spans="1:80">
      <c r="A887" s="227"/>
      <c r="B887" s="231"/>
      <c r="C887" s="301" t="s">
        <v>620</v>
      </c>
      <c r="D887" s="302"/>
      <c r="E887" s="232">
        <v>0</v>
      </c>
      <c r="F887" s="233"/>
      <c r="G887" s="234"/>
      <c r="H887" s="235"/>
      <c r="I887" s="229"/>
      <c r="J887" s="236"/>
      <c r="K887" s="229"/>
      <c r="M887" s="230" t="s">
        <v>620</v>
      </c>
      <c r="O887" s="218"/>
    </row>
    <row r="888" spans="1:80">
      <c r="A888" s="227"/>
      <c r="B888" s="231"/>
      <c r="C888" s="301" t="s">
        <v>697</v>
      </c>
      <c r="D888" s="302"/>
      <c r="E888" s="232">
        <v>0</v>
      </c>
      <c r="F888" s="233"/>
      <c r="G888" s="234"/>
      <c r="H888" s="235"/>
      <c r="I888" s="229"/>
      <c r="J888" s="236"/>
      <c r="K888" s="229"/>
      <c r="M888" s="230" t="s">
        <v>697</v>
      </c>
      <c r="O888" s="218"/>
    </row>
    <row r="889" spans="1:80">
      <c r="A889" s="227"/>
      <c r="B889" s="231"/>
      <c r="C889" s="301" t="s">
        <v>840</v>
      </c>
      <c r="D889" s="302"/>
      <c r="E889" s="232">
        <v>30.02</v>
      </c>
      <c r="F889" s="233"/>
      <c r="G889" s="234"/>
      <c r="H889" s="235"/>
      <c r="I889" s="229"/>
      <c r="J889" s="236"/>
      <c r="K889" s="229"/>
      <c r="M889" s="230" t="s">
        <v>840</v>
      </c>
      <c r="O889" s="218"/>
    </row>
    <row r="890" spans="1:80">
      <c r="A890" s="227"/>
      <c r="B890" s="231"/>
      <c r="C890" s="301" t="s">
        <v>841</v>
      </c>
      <c r="D890" s="302"/>
      <c r="E890" s="232">
        <v>2.8</v>
      </c>
      <c r="F890" s="233"/>
      <c r="G890" s="234"/>
      <c r="H890" s="235"/>
      <c r="I890" s="229"/>
      <c r="J890" s="236"/>
      <c r="K890" s="229"/>
      <c r="M890" s="230" t="s">
        <v>841</v>
      </c>
      <c r="O890" s="218"/>
    </row>
    <row r="891" spans="1:80">
      <c r="A891" s="227"/>
      <c r="B891" s="231"/>
      <c r="C891" s="301" t="s">
        <v>842</v>
      </c>
      <c r="D891" s="302"/>
      <c r="E891" s="232">
        <v>-1.52</v>
      </c>
      <c r="F891" s="233"/>
      <c r="G891" s="234"/>
      <c r="H891" s="235"/>
      <c r="I891" s="229"/>
      <c r="J891" s="236"/>
      <c r="K891" s="229"/>
      <c r="M891" s="230" t="s">
        <v>842</v>
      </c>
      <c r="O891" s="218"/>
    </row>
    <row r="892" spans="1:80">
      <c r="A892" s="227"/>
      <c r="B892" s="231"/>
      <c r="C892" s="301" t="s">
        <v>843</v>
      </c>
      <c r="D892" s="302"/>
      <c r="E892" s="232">
        <v>-3.42</v>
      </c>
      <c r="F892" s="233"/>
      <c r="G892" s="234"/>
      <c r="H892" s="235"/>
      <c r="I892" s="229"/>
      <c r="J892" s="236"/>
      <c r="K892" s="229"/>
      <c r="M892" s="230" t="s">
        <v>843</v>
      </c>
      <c r="O892" s="218"/>
    </row>
    <row r="893" spans="1:80">
      <c r="A893" s="219">
        <v>53</v>
      </c>
      <c r="B893" s="220" t="s">
        <v>1003</v>
      </c>
      <c r="C893" s="221" t="s">
        <v>1004</v>
      </c>
      <c r="D893" s="222" t="s">
        <v>580</v>
      </c>
      <c r="E893" s="223">
        <v>38.997999999999998</v>
      </c>
      <c r="F893" s="223"/>
      <c r="G893" s="224">
        <f>E893*F893</f>
        <v>0</v>
      </c>
      <c r="H893" s="225">
        <v>0</v>
      </c>
      <c r="I893" s="226">
        <f>E893*H893</f>
        <v>0</v>
      </c>
      <c r="J893" s="225">
        <v>-6.8000000000000005E-2</v>
      </c>
      <c r="K893" s="226">
        <f>E893*J893</f>
        <v>-2.6518640000000002</v>
      </c>
      <c r="O893" s="218">
        <v>2</v>
      </c>
      <c r="AA893" s="191">
        <v>1</v>
      </c>
      <c r="AB893" s="191">
        <v>1</v>
      </c>
      <c r="AC893" s="191">
        <v>1</v>
      </c>
      <c r="AZ893" s="191">
        <v>1</v>
      </c>
      <c r="BA893" s="191">
        <f>IF(AZ893=1,G893,0)</f>
        <v>0</v>
      </c>
      <c r="BB893" s="191">
        <f>IF(AZ893=2,G893,0)</f>
        <v>0</v>
      </c>
      <c r="BC893" s="191">
        <f>IF(AZ893=3,G893,0)</f>
        <v>0</v>
      </c>
      <c r="BD893" s="191">
        <f>IF(AZ893=4,G893,0)</f>
        <v>0</v>
      </c>
      <c r="BE893" s="191">
        <f>IF(AZ893=5,G893,0)</f>
        <v>0</v>
      </c>
      <c r="CA893" s="218">
        <v>1</v>
      </c>
      <c r="CB893" s="218">
        <v>1</v>
      </c>
    </row>
    <row r="894" spans="1:80">
      <c r="A894" s="227"/>
      <c r="B894" s="231"/>
      <c r="C894" s="301" t="s">
        <v>136</v>
      </c>
      <c r="D894" s="302"/>
      <c r="E894" s="232">
        <v>0</v>
      </c>
      <c r="F894" s="233"/>
      <c r="G894" s="234"/>
      <c r="H894" s="235"/>
      <c r="I894" s="229"/>
      <c r="J894" s="236"/>
      <c r="K894" s="229"/>
      <c r="M894" s="230" t="s">
        <v>136</v>
      </c>
      <c r="O894" s="218"/>
    </row>
    <row r="895" spans="1:80">
      <c r="A895" s="227"/>
      <c r="B895" s="231"/>
      <c r="C895" s="301" t="s">
        <v>137</v>
      </c>
      <c r="D895" s="302"/>
      <c r="E895" s="232">
        <v>0</v>
      </c>
      <c r="F895" s="233"/>
      <c r="G895" s="234"/>
      <c r="H895" s="235"/>
      <c r="I895" s="229"/>
      <c r="J895" s="236"/>
      <c r="K895" s="229"/>
      <c r="M895" s="230" t="s">
        <v>137</v>
      </c>
      <c r="O895" s="218"/>
    </row>
    <row r="896" spans="1:80">
      <c r="A896" s="227"/>
      <c r="B896" s="231"/>
      <c r="C896" s="301" t="s">
        <v>1002</v>
      </c>
      <c r="D896" s="302"/>
      <c r="E896" s="232">
        <v>5.55</v>
      </c>
      <c r="F896" s="233"/>
      <c r="G896" s="234"/>
      <c r="H896" s="235"/>
      <c r="I896" s="229"/>
      <c r="J896" s="236"/>
      <c r="K896" s="229"/>
      <c r="M896" s="230" t="s">
        <v>1002</v>
      </c>
      <c r="O896" s="218"/>
    </row>
    <row r="897" spans="1:80">
      <c r="A897" s="227"/>
      <c r="B897" s="231"/>
      <c r="C897" s="301" t="s">
        <v>799</v>
      </c>
      <c r="D897" s="302"/>
      <c r="E897" s="232">
        <v>6.75</v>
      </c>
      <c r="F897" s="233"/>
      <c r="G897" s="234"/>
      <c r="H897" s="235"/>
      <c r="I897" s="229"/>
      <c r="J897" s="236"/>
      <c r="K897" s="229"/>
      <c r="M897" s="230" t="s">
        <v>799</v>
      </c>
      <c r="O897" s="218"/>
    </row>
    <row r="898" spans="1:80">
      <c r="A898" s="227"/>
      <c r="B898" s="231"/>
      <c r="C898" s="301" t="s">
        <v>800</v>
      </c>
      <c r="D898" s="302"/>
      <c r="E898" s="232">
        <v>-1.1819999999999999</v>
      </c>
      <c r="F898" s="233"/>
      <c r="G898" s="234"/>
      <c r="H898" s="235"/>
      <c r="I898" s="229"/>
      <c r="J898" s="236"/>
      <c r="K898" s="229"/>
      <c r="M898" s="230" t="s">
        <v>800</v>
      </c>
      <c r="O898" s="218"/>
    </row>
    <row r="899" spans="1:80">
      <c r="A899" s="227"/>
      <c r="B899" s="231"/>
      <c r="C899" s="301" t="s">
        <v>620</v>
      </c>
      <c r="D899" s="302"/>
      <c r="E899" s="232">
        <v>0</v>
      </c>
      <c r="F899" s="233"/>
      <c r="G899" s="234"/>
      <c r="H899" s="235"/>
      <c r="I899" s="229"/>
      <c r="J899" s="236"/>
      <c r="K899" s="229"/>
      <c r="M899" s="230" t="s">
        <v>620</v>
      </c>
      <c r="O899" s="218"/>
    </row>
    <row r="900" spans="1:80">
      <c r="A900" s="227"/>
      <c r="B900" s="231"/>
      <c r="C900" s="301" t="s">
        <v>697</v>
      </c>
      <c r="D900" s="302"/>
      <c r="E900" s="232">
        <v>0</v>
      </c>
      <c r="F900" s="233"/>
      <c r="G900" s="234"/>
      <c r="H900" s="235"/>
      <c r="I900" s="229"/>
      <c r="J900" s="236"/>
      <c r="K900" s="229"/>
      <c r="M900" s="230" t="s">
        <v>697</v>
      </c>
      <c r="O900" s="218"/>
    </row>
    <row r="901" spans="1:80">
      <c r="A901" s="227"/>
      <c r="B901" s="231"/>
      <c r="C901" s="301" t="s">
        <v>840</v>
      </c>
      <c r="D901" s="302"/>
      <c r="E901" s="232">
        <v>30.02</v>
      </c>
      <c r="F901" s="233"/>
      <c r="G901" s="234"/>
      <c r="H901" s="235"/>
      <c r="I901" s="229"/>
      <c r="J901" s="236"/>
      <c r="K901" s="229"/>
      <c r="M901" s="230" t="s">
        <v>840</v>
      </c>
      <c r="O901" s="218"/>
    </row>
    <row r="902" spans="1:80">
      <c r="A902" s="227"/>
      <c r="B902" s="231"/>
      <c r="C902" s="301" t="s">
        <v>841</v>
      </c>
      <c r="D902" s="302"/>
      <c r="E902" s="232">
        <v>2.8</v>
      </c>
      <c r="F902" s="233"/>
      <c r="G902" s="234"/>
      <c r="H902" s="235"/>
      <c r="I902" s="229"/>
      <c r="J902" s="236"/>
      <c r="K902" s="229"/>
      <c r="M902" s="230" t="s">
        <v>841</v>
      </c>
      <c r="O902" s="218"/>
    </row>
    <row r="903" spans="1:80">
      <c r="A903" s="227"/>
      <c r="B903" s="231"/>
      <c r="C903" s="301" t="s">
        <v>842</v>
      </c>
      <c r="D903" s="302"/>
      <c r="E903" s="232">
        <v>-1.52</v>
      </c>
      <c r="F903" s="233"/>
      <c r="G903" s="234"/>
      <c r="H903" s="235"/>
      <c r="I903" s="229"/>
      <c r="J903" s="236"/>
      <c r="K903" s="229"/>
      <c r="M903" s="230" t="s">
        <v>842</v>
      </c>
      <c r="O903" s="218"/>
    </row>
    <row r="904" spans="1:80">
      <c r="A904" s="227"/>
      <c r="B904" s="231"/>
      <c r="C904" s="301" t="s">
        <v>843</v>
      </c>
      <c r="D904" s="302"/>
      <c r="E904" s="232">
        <v>-3.42</v>
      </c>
      <c r="F904" s="233"/>
      <c r="G904" s="234"/>
      <c r="H904" s="235"/>
      <c r="I904" s="229"/>
      <c r="J904" s="236"/>
      <c r="K904" s="229"/>
      <c r="M904" s="230" t="s">
        <v>843</v>
      </c>
      <c r="O904" s="218"/>
    </row>
    <row r="905" spans="1:80">
      <c r="A905" s="237"/>
      <c r="B905" s="238" t="s">
        <v>90</v>
      </c>
      <c r="C905" s="239" t="s">
        <v>145</v>
      </c>
      <c r="D905" s="240"/>
      <c r="E905" s="241"/>
      <c r="F905" s="242"/>
      <c r="G905" s="243">
        <f>SUM(G686:G904)</f>
        <v>0</v>
      </c>
      <c r="H905" s="244"/>
      <c r="I905" s="245">
        <f>SUM(I686:I904)</f>
        <v>6.1506401000000002E-2</v>
      </c>
      <c r="J905" s="244"/>
      <c r="K905" s="245">
        <f>SUM(K686:K904)</f>
        <v>-49.411225999999999</v>
      </c>
      <c r="O905" s="218">
        <v>4</v>
      </c>
      <c r="BA905" s="246">
        <f>SUM(BA686:BA904)</f>
        <v>0</v>
      </c>
      <c r="BB905" s="246">
        <f>SUM(BB686:BB904)</f>
        <v>0</v>
      </c>
      <c r="BC905" s="246">
        <f>SUM(BC686:BC904)</f>
        <v>0</v>
      </c>
      <c r="BD905" s="246">
        <f>SUM(BD686:BD904)</f>
        <v>0</v>
      </c>
      <c r="BE905" s="246">
        <f>SUM(BE686:BE904)</f>
        <v>0</v>
      </c>
    </row>
    <row r="906" spans="1:80">
      <c r="A906" s="208" t="s">
        <v>86</v>
      </c>
      <c r="B906" s="209" t="s">
        <v>1005</v>
      </c>
      <c r="C906" s="210" t="s">
        <v>1006</v>
      </c>
      <c r="D906" s="211"/>
      <c r="E906" s="212"/>
      <c r="F906" s="212"/>
      <c r="G906" s="213"/>
      <c r="H906" s="214"/>
      <c r="I906" s="215"/>
      <c r="J906" s="216"/>
      <c r="K906" s="217"/>
      <c r="O906" s="218">
        <v>1</v>
      </c>
    </row>
    <row r="907" spans="1:80">
      <c r="A907" s="219">
        <v>54</v>
      </c>
      <c r="B907" s="220" t="s">
        <v>1008</v>
      </c>
      <c r="C907" s="221" t="s">
        <v>1009</v>
      </c>
      <c r="D907" s="222" t="s">
        <v>597</v>
      </c>
      <c r="E907" s="223">
        <v>125.443156304</v>
      </c>
      <c r="F907" s="223"/>
      <c r="G907" s="224">
        <f>E907*F907</f>
        <v>0</v>
      </c>
      <c r="H907" s="225">
        <v>0</v>
      </c>
      <c r="I907" s="226">
        <f>E907*H907</f>
        <v>0</v>
      </c>
      <c r="J907" s="225"/>
      <c r="K907" s="226">
        <f>E907*J907</f>
        <v>0</v>
      </c>
      <c r="O907" s="218">
        <v>2</v>
      </c>
      <c r="AA907" s="191">
        <v>7</v>
      </c>
      <c r="AB907" s="191">
        <v>1</v>
      </c>
      <c r="AC907" s="191">
        <v>2</v>
      </c>
      <c r="AZ907" s="191">
        <v>1</v>
      </c>
      <c r="BA907" s="191">
        <f>IF(AZ907=1,G907,0)</f>
        <v>0</v>
      </c>
      <c r="BB907" s="191">
        <f>IF(AZ907=2,G907,0)</f>
        <v>0</v>
      </c>
      <c r="BC907" s="191">
        <f>IF(AZ907=3,G907,0)</f>
        <v>0</v>
      </c>
      <c r="BD907" s="191">
        <f>IF(AZ907=4,G907,0)</f>
        <v>0</v>
      </c>
      <c r="BE907" s="191">
        <f>IF(AZ907=5,G907,0)</f>
        <v>0</v>
      </c>
      <c r="CA907" s="218">
        <v>7</v>
      </c>
      <c r="CB907" s="218">
        <v>1</v>
      </c>
    </row>
    <row r="908" spans="1:80">
      <c r="A908" s="237"/>
      <c r="B908" s="238" t="s">
        <v>90</v>
      </c>
      <c r="C908" s="239" t="s">
        <v>1007</v>
      </c>
      <c r="D908" s="240"/>
      <c r="E908" s="241"/>
      <c r="F908" s="242"/>
      <c r="G908" s="243">
        <f>SUM(G906:G907)</f>
        <v>0</v>
      </c>
      <c r="H908" s="244"/>
      <c r="I908" s="245">
        <f>SUM(I906:I907)</f>
        <v>0</v>
      </c>
      <c r="J908" s="244"/>
      <c r="K908" s="245">
        <f>SUM(K906:K907)</f>
        <v>0</v>
      </c>
      <c r="O908" s="218">
        <v>4</v>
      </c>
      <c r="BA908" s="246">
        <f>SUM(BA906:BA907)</f>
        <v>0</v>
      </c>
      <c r="BB908" s="246">
        <f>SUM(BB906:BB907)</f>
        <v>0</v>
      </c>
      <c r="BC908" s="246">
        <f>SUM(BC906:BC907)</f>
        <v>0</v>
      </c>
      <c r="BD908" s="246">
        <f>SUM(BD906:BD907)</f>
        <v>0</v>
      </c>
      <c r="BE908" s="246">
        <f>SUM(BE906:BE907)</f>
        <v>0</v>
      </c>
    </row>
    <row r="909" spans="1:80">
      <c r="A909" s="208" t="s">
        <v>86</v>
      </c>
      <c r="B909" s="209" t="s">
        <v>1010</v>
      </c>
      <c r="C909" s="210" t="s">
        <v>1011</v>
      </c>
      <c r="D909" s="211"/>
      <c r="E909" s="212"/>
      <c r="F909" s="212"/>
      <c r="G909" s="213"/>
      <c r="H909" s="214"/>
      <c r="I909" s="215"/>
      <c r="J909" s="216"/>
      <c r="K909" s="217"/>
      <c r="O909" s="218">
        <v>1</v>
      </c>
    </row>
    <row r="910" spans="1:80">
      <c r="A910" s="219">
        <v>55</v>
      </c>
      <c r="B910" s="220" t="s">
        <v>1013</v>
      </c>
      <c r="C910" s="221" t="s">
        <v>1014</v>
      </c>
      <c r="D910" s="222" t="s">
        <v>580</v>
      </c>
      <c r="E910" s="223">
        <v>100.62</v>
      </c>
      <c r="F910" s="223"/>
      <c r="G910" s="224">
        <f>E910*F910</f>
        <v>0</v>
      </c>
      <c r="H910" s="225">
        <v>3.6800000000000001E-3</v>
      </c>
      <c r="I910" s="226">
        <f>E910*H910</f>
        <v>0.37028160000000004</v>
      </c>
      <c r="J910" s="225">
        <v>0</v>
      </c>
      <c r="K910" s="226">
        <f>E910*J910</f>
        <v>0</v>
      </c>
      <c r="O910" s="218">
        <v>2</v>
      </c>
      <c r="AA910" s="191">
        <v>1</v>
      </c>
      <c r="AB910" s="191">
        <v>7</v>
      </c>
      <c r="AC910" s="191">
        <v>7</v>
      </c>
      <c r="AZ910" s="191">
        <v>2</v>
      </c>
      <c r="BA910" s="191">
        <f>IF(AZ910=1,G910,0)</f>
        <v>0</v>
      </c>
      <c r="BB910" s="191">
        <f>IF(AZ910=2,G910,0)</f>
        <v>0</v>
      </c>
      <c r="BC910" s="191">
        <f>IF(AZ910=3,G910,0)</f>
        <v>0</v>
      </c>
      <c r="BD910" s="191">
        <f>IF(AZ910=4,G910,0)</f>
        <v>0</v>
      </c>
      <c r="BE910" s="191">
        <f>IF(AZ910=5,G910,0)</f>
        <v>0</v>
      </c>
      <c r="CA910" s="218">
        <v>1</v>
      </c>
      <c r="CB910" s="218">
        <v>7</v>
      </c>
    </row>
    <row r="911" spans="1:80">
      <c r="A911" s="227"/>
      <c r="B911" s="231"/>
      <c r="C911" s="301" t="s">
        <v>565</v>
      </c>
      <c r="D911" s="302"/>
      <c r="E911" s="232">
        <v>0</v>
      </c>
      <c r="F911" s="233"/>
      <c r="G911" s="234"/>
      <c r="H911" s="235"/>
      <c r="I911" s="229"/>
      <c r="J911" s="236"/>
      <c r="K911" s="229"/>
      <c r="M911" s="230" t="s">
        <v>565</v>
      </c>
      <c r="O911" s="218"/>
    </row>
    <row r="912" spans="1:80">
      <c r="A912" s="227"/>
      <c r="B912" s="231"/>
      <c r="C912" s="301" t="s">
        <v>566</v>
      </c>
      <c r="D912" s="302"/>
      <c r="E912" s="232">
        <v>0</v>
      </c>
      <c r="F912" s="233"/>
      <c r="G912" s="234"/>
      <c r="H912" s="235"/>
      <c r="I912" s="229"/>
      <c r="J912" s="236"/>
      <c r="K912" s="229"/>
      <c r="M912" s="230" t="s">
        <v>566</v>
      </c>
      <c r="O912" s="218"/>
    </row>
    <row r="913" spans="1:80">
      <c r="A913" s="227"/>
      <c r="B913" s="231"/>
      <c r="C913" s="301" t="s">
        <v>783</v>
      </c>
      <c r="D913" s="302"/>
      <c r="E913" s="232">
        <v>30.33</v>
      </c>
      <c r="F913" s="233"/>
      <c r="G913" s="234"/>
      <c r="H913" s="235"/>
      <c r="I913" s="229"/>
      <c r="J913" s="236"/>
      <c r="K913" s="229"/>
      <c r="M913" s="230" t="s">
        <v>783</v>
      </c>
      <c r="O913" s="218"/>
    </row>
    <row r="914" spans="1:80">
      <c r="A914" s="227"/>
      <c r="B914" s="231"/>
      <c r="C914" s="301" t="s">
        <v>784</v>
      </c>
      <c r="D914" s="302"/>
      <c r="E914" s="232">
        <v>2.16</v>
      </c>
      <c r="F914" s="233"/>
      <c r="G914" s="234"/>
      <c r="H914" s="235"/>
      <c r="I914" s="229"/>
      <c r="J914" s="236"/>
      <c r="K914" s="229"/>
      <c r="M914" s="230" t="s">
        <v>784</v>
      </c>
      <c r="O914" s="218"/>
    </row>
    <row r="915" spans="1:80">
      <c r="A915" s="227"/>
      <c r="B915" s="231"/>
      <c r="C915" s="301" t="s">
        <v>785</v>
      </c>
      <c r="D915" s="302"/>
      <c r="E915" s="232">
        <v>0.96</v>
      </c>
      <c r="F915" s="233"/>
      <c r="G915" s="234"/>
      <c r="H915" s="235"/>
      <c r="I915" s="229"/>
      <c r="J915" s="236"/>
      <c r="K915" s="229"/>
      <c r="M915" s="230" t="s">
        <v>785</v>
      </c>
      <c r="O915" s="218"/>
    </row>
    <row r="916" spans="1:80">
      <c r="A916" s="227"/>
      <c r="B916" s="231"/>
      <c r="C916" s="301" t="s">
        <v>788</v>
      </c>
      <c r="D916" s="302"/>
      <c r="E916" s="232">
        <v>-1.7250000000000001</v>
      </c>
      <c r="F916" s="233"/>
      <c r="G916" s="234"/>
      <c r="H916" s="235"/>
      <c r="I916" s="229"/>
      <c r="J916" s="236"/>
      <c r="K916" s="229"/>
      <c r="M916" s="230" t="s">
        <v>788</v>
      </c>
      <c r="O916" s="218"/>
    </row>
    <row r="917" spans="1:80">
      <c r="A917" s="227"/>
      <c r="B917" s="231"/>
      <c r="C917" s="301" t="s">
        <v>794</v>
      </c>
      <c r="D917" s="302"/>
      <c r="E917" s="232">
        <v>-1.2</v>
      </c>
      <c r="F917" s="233"/>
      <c r="G917" s="234"/>
      <c r="H917" s="235"/>
      <c r="I917" s="229"/>
      <c r="J917" s="236"/>
      <c r="K917" s="229"/>
      <c r="M917" s="230" t="s">
        <v>794</v>
      </c>
      <c r="O917" s="218"/>
    </row>
    <row r="918" spans="1:80">
      <c r="A918" s="227"/>
      <c r="B918" s="231"/>
      <c r="C918" s="301" t="s">
        <v>789</v>
      </c>
      <c r="D918" s="302"/>
      <c r="E918" s="232">
        <v>27.33</v>
      </c>
      <c r="F918" s="233"/>
      <c r="G918" s="234"/>
      <c r="H918" s="235"/>
      <c r="I918" s="229"/>
      <c r="J918" s="236"/>
      <c r="K918" s="229"/>
      <c r="M918" s="230" t="s">
        <v>789</v>
      </c>
      <c r="O918" s="218"/>
    </row>
    <row r="919" spans="1:80">
      <c r="A919" s="227"/>
      <c r="B919" s="231"/>
      <c r="C919" s="301" t="s">
        <v>788</v>
      </c>
      <c r="D919" s="302"/>
      <c r="E919" s="232">
        <v>-1.7250000000000001</v>
      </c>
      <c r="F919" s="233"/>
      <c r="G919" s="234"/>
      <c r="H919" s="235"/>
      <c r="I919" s="229"/>
      <c r="J919" s="236"/>
      <c r="K919" s="229"/>
      <c r="M919" s="230" t="s">
        <v>788</v>
      </c>
      <c r="O919" s="218"/>
    </row>
    <row r="920" spans="1:80">
      <c r="A920" s="227"/>
      <c r="B920" s="231"/>
      <c r="C920" s="301" t="s">
        <v>1015</v>
      </c>
      <c r="D920" s="302"/>
      <c r="E920" s="232">
        <v>25.2</v>
      </c>
      <c r="F920" s="233"/>
      <c r="G920" s="234"/>
      <c r="H920" s="235"/>
      <c r="I920" s="229"/>
      <c r="J920" s="236"/>
      <c r="K920" s="229"/>
      <c r="M920" s="230" t="s">
        <v>1015</v>
      </c>
      <c r="O920" s="218"/>
    </row>
    <row r="921" spans="1:80">
      <c r="A921" s="227"/>
      <c r="B921" s="231"/>
      <c r="C921" s="301" t="s">
        <v>1016</v>
      </c>
      <c r="D921" s="302"/>
      <c r="E921" s="232">
        <v>-2.7749999999999999</v>
      </c>
      <c r="F921" s="233"/>
      <c r="G921" s="234"/>
      <c r="H921" s="235"/>
      <c r="I921" s="229"/>
      <c r="J921" s="236"/>
      <c r="K921" s="229"/>
      <c r="M921" s="230" t="s">
        <v>1016</v>
      </c>
      <c r="O921" s="218"/>
    </row>
    <row r="922" spans="1:80">
      <c r="A922" s="227"/>
      <c r="B922" s="231"/>
      <c r="C922" s="301" t="s">
        <v>1017</v>
      </c>
      <c r="D922" s="302"/>
      <c r="E922" s="232">
        <v>19.05</v>
      </c>
      <c r="F922" s="233"/>
      <c r="G922" s="234"/>
      <c r="H922" s="235"/>
      <c r="I922" s="229"/>
      <c r="J922" s="236"/>
      <c r="K922" s="229"/>
      <c r="M922" s="230" t="s">
        <v>1017</v>
      </c>
      <c r="O922" s="218"/>
    </row>
    <row r="923" spans="1:80">
      <c r="A923" s="227"/>
      <c r="B923" s="231"/>
      <c r="C923" s="301" t="s">
        <v>1018</v>
      </c>
      <c r="D923" s="302"/>
      <c r="E923" s="232">
        <v>1.95</v>
      </c>
      <c r="F923" s="233"/>
      <c r="G923" s="234"/>
      <c r="H923" s="235"/>
      <c r="I923" s="229"/>
      <c r="J923" s="236"/>
      <c r="K923" s="229"/>
      <c r="M923" s="230" t="s">
        <v>1018</v>
      </c>
      <c r="O923" s="218"/>
    </row>
    <row r="924" spans="1:80">
      <c r="A924" s="227"/>
      <c r="B924" s="231"/>
      <c r="C924" s="301" t="s">
        <v>1019</v>
      </c>
      <c r="D924" s="302"/>
      <c r="E924" s="232">
        <v>2.04</v>
      </c>
      <c r="F924" s="233"/>
      <c r="G924" s="234"/>
      <c r="H924" s="235"/>
      <c r="I924" s="229"/>
      <c r="J924" s="236"/>
      <c r="K924" s="229"/>
      <c r="M924" s="230" t="s">
        <v>1019</v>
      </c>
      <c r="O924" s="218"/>
    </row>
    <row r="925" spans="1:80">
      <c r="A925" s="227"/>
      <c r="B925" s="231"/>
      <c r="C925" s="301" t="s">
        <v>1020</v>
      </c>
      <c r="D925" s="302"/>
      <c r="E925" s="232">
        <v>3</v>
      </c>
      <c r="F925" s="233"/>
      <c r="G925" s="234"/>
      <c r="H925" s="235"/>
      <c r="I925" s="229"/>
      <c r="J925" s="236"/>
      <c r="K925" s="229"/>
      <c r="M925" s="230" t="s">
        <v>1020</v>
      </c>
      <c r="O925" s="218"/>
    </row>
    <row r="926" spans="1:80">
      <c r="A926" s="227"/>
      <c r="B926" s="231"/>
      <c r="C926" s="301" t="s">
        <v>1016</v>
      </c>
      <c r="D926" s="302"/>
      <c r="E926" s="232">
        <v>-2.7749999999999999</v>
      </c>
      <c r="F926" s="233"/>
      <c r="G926" s="234"/>
      <c r="H926" s="235"/>
      <c r="I926" s="229"/>
      <c r="J926" s="236"/>
      <c r="K926" s="229"/>
      <c r="M926" s="230" t="s">
        <v>1016</v>
      </c>
      <c r="O926" s="218"/>
    </row>
    <row r="927" spans="1:80">
      <c r="A927" s="227"/>
      <c r="B927" s="231"/>
      <c r="C927" s="301" t="s">
        <v>794</v>
      </c>
      <c r="D927" s="302"/>
      <c r="E927" s="232">
        <v>-1.2</v>
      </c>
      <c r="F927" s="233"/>
      <c r="G927" s="234"/>
      <c r="H927" s="235"/>
      <c r="I927" s="229"/>
      <c r="J927" s="236"/>
      <c r="K927" s="229"/>
      <c r="M927" s="230" t="s">
        <v>794</v>
      </c>
      <c r="O927" s="218"/>
    </row>
    <row r="928" spans="1:80" ht="22.5">
      <c r="A928" s="219">
        <v>56</v>
      </c>
      <c r="B928" s="220" t="s">
        <v>1021</v>
      </c>
      <c r="C928" s="221" t="s">
        <v>1022</v>
      </c>
      <c r="D928" s="222" t="s">
        <v>580</v>
      </c>
      <c r="E928" s="223">
        <v>76.783000000000001</v>
      </c>
      <c r="F928" s="223"/>
      <c r="G928" s="224">
        <f>E928*F928</f>
        <v>0</v>
      </c>
      <c r="H928" s="225">
        <v>1.176E-2</v>
      </c>
      <c r="I928" s="226">
        <f>E928*H928</f>
        <v>0.90296807999999995</v>
      </c>
      <c r="J928" s="225">
        <v>0</v>
      </c>
      <c r="K928" s="226">
        <f>E928*J928</f>
        <v>0</v>
      </c>
      <c r="O928" s="218">
        <v>2</v>
      </c>
      <c r="AA928" s="191">
        <v>2</v>
      </c>
      <c r="AB928" s="191">
        <v>7</v>
      </c>
      <c r="AC928" s="191">
        <v>7</v>
      </c>
      <c r="AZ928" s="191">
        <v>2</v>
      </c>
      <c r="BA928" s="191">
        <f>IF(AZ928=1,G928,0)</f>
        <v>0</v>
      </c>
      <c r="BB928" s="191">
        <f>IF(AZ928=2,G928,0)</f>
        <v>0</v>
      </c>
      <c r="BC928" s="191">
        <f>IF(AZ928=3,G928,0)</f>
        <v>0</v>
      </c>
      <c r="BD928" s="191">
        <f>IF(AZ928=4,G928,0)</f>
        <v>0</v>
      </c>
      <c r="BE928" s="191">
        <f>IF(AZ928=5,G928,0)</f>
        <v>0</v>
      </c>
      <c r="CA928" s="218">
        <v>2</v>
      </c>
      <c r="CB928" s="218">
        <v>7</v>
      </c>
    </row>
    <row r="929" spans="1:80">
      <c r="A929" s="227"/>
      <c r="B929" s="231"/>
      <c r="C929" s="301" t="s">
        <v>565</v>
      </c>
      <c r="D929" s="302"/>
      <c r="E929" s="232">
        <v>0</v>
      </c>
      <c r="F929" s="233"/>
      <c r="G929" s="234"/>
      <c r="H929" s="235"/>
      <c r="I929" s="229"/>
      <c r="J929" s="236"/>
      <c r="K929" s="229"/>
      <c r="M929" s="230" t="s">
        <v>565</v>
      </c>
      <c r="O929" s="218"/>
    </row>
    <row r="930" spans="1:80">
      <c r="A930" s="227"/>
      <c r="B930" s="231"/>
      <c r="C930" s="301" t="s">
        <v>566</v>
      </c>
      <c r="D930" s="302"/>
      <c r="E930" s="232">
        <v>0</v>
      </c>
      <c r="F930" s="233"/>
      <c r="G930" s="234"/>
      <c r="H930" s="235"/>
      <c r="I930" s="229"/>
      <c r="J930" s="236"/>
      <c r="K930" s="229"/>
      <c r="M930" s="230" t="s">
        <v>566</v>
      </c>
      <c r="O930" s="218"/>
    </row>
    <row r="931" spans="1:80">
      <c r="A931" s="227"/>
      <c r="B931" s="231"/>
      <c r="C931" s="301" t="s">
        <v>581</v>
      </c>
      <c r="D931" s="302"/>
      <c r="E931" s="232">
        <v>8.8149999999999995</v>
      </c>
      <c r="F931" s="233"/>
      <c r="G931" s="234"/>
      <c r="H931" s="235"/>
      <c r="I931" s="229"/>
      <c r="J931" s="236"/>
      <c r="K931" s="229"/>
      <c r="M931" s="230" t="s">
        <v>581</v>
      </c>
      <c r="O931" s="218"/>
    </row>
    <row r="932" spans="1:80">
      <c r="A932" s="227"/>
      <c r="B932" s="231"/>
      <c r="C932" s="301" t="s">
        <v>582</v>
      </c>
      <c r="D932" s="302"/>
      <c r="E932" s="232">
        <v>1.56</v>
      </c>
      <c r="F932" s="233"/>
      <c r="G932" s="234"/>
      <c r="H932" s="235"/>
      <c r="I932" s="229"/>
      <c r="J932" s="236"/>
      <c r="K932" s="229"/>
      <c r="M932" s="230" t="s">
        <v>582</v>
      </c>
      <c r="O932" s="218"/>
    </row>
    <row r="933" spans="1:80">
      <c r="A933" s="227"/>
      <c r="B933" s="231"/>
      <c r="C933" s="301" t="s">
        <v>583</v>
      </c>
      <c r="D933" s="302"/>
      <c r="E933" s="232">
        <v>0.61199999999999999</v>
      </c>
      <c r="F933" s="233"/>
      <c r="G933" s="234"/>
      <c r="H933" s="235"/>
      <c r="I933" s="229"/>
      <c r="J933" s="236"/>
      <c r="K933" s="229"/>
      <c r="M933" s="230" t="s">
        <v>583</v>
      </c>
      <c r="O933" s="218"/>
    </row>
    <row r="934" spans="1:80">
      <c r="A934" s="227"/>
      <c r="B934" s="231"/>
      <c r="C934" s="301" t="s">
        <v>584</v>
      </c>
      <c r="D934" s="302"/>
      <c r="E934" s="232">
        <v>18.3675</v>
      </c>
      <c r="F934" s="233"/>
      <c r="G934" s="234"/>
      <c r="H934" s="235"/>
      <c r="I934" s="229"/>
      <c r="J934" s="236"/>
      <c r="K934" s="229"/>
      <c r="M934" s="230" t="s">
        <v>584</v>
      </c>
      <c r="O934" s="218"/>
    </row>
    <row r="935" spans="1:80">
      <c r="A935" s="227"/>
      <c r="B935" s="231"/>
      <c r="C935" s="301" t="s">
        <v>585</v>
      </c>
      <c r="D935" s="302"/>
      <c r="E935" s="232">
        <v>1.2024999999999999</v>
      </c>
      <c r="F935" s="233"/>
      <c r="G935" s="234"/>
      <c r="H935" s="235"/>
      <c r="I935" s="229"/>
      <c r="J935" s="236"/>
      <c r="K935" s="229"/>
      <c r="M935" s="230" t="s">
        <v>585</v>
      </c>
      <c r="O935" s="218"/>
    </row>
    <row r="936" spans="1:80">
      <c r="A936" s="227"/>
      <c r="B936" s="231"/>
      <c r="C936" s="301" t="s">
        <v>586</v>
      </c>
      <c r="D936" s="302"/>
      <c r="E936" s="232">
        <v>24.66</v>
      </c>
      <c r="F936" s="233"/>
      <c r="G936" s="234"/>
      <c r="H936" s="235"/>
      <c r="I936" s="229"/>
      <c r="J936" s="236"/>
      <c r="K936" s="229"/>
      <c r="M936" s="230" t="s">
        <v>586</v>
      </c>
      <c r="O936" s="218"/>
    </row>
    <row r="937" spans="1:80">
      <c r="A937" s="227"/>
      <c r="B937" s="231"/>
      <c r="C937" s="301" t="s">
        <v>587</v>
      </c>
      <c r="D937" s="302"/>
      <c r="E937" s="232">
        <v>0.64800000000000002</v>
      </c>
      <c r="F937" s="233"/>
      <c r="G937" s="234"/>
      <c r="H937" s="235"/>
      <c r="I937" s="229"/>
      <c r="J937" s="236"/>
      <c r="K937" s="229"/>
      <c r="M937" s="230" t="s">
        <v>587</v>
      </c>
      <c r="O937" s="218"/>
    </row>
    <row r="938" spans="1:80">
      <c r="A938" s="227"/>
      <c r="B938" s="231"/>
      <c r="C938" s="301" t="s">
        <v>588</v>
      </c>
      <c r="D938" s="302"/>
      <c r="E938" s="232">
        <v>0.36799999999999999</v>
      </c>
      <c r="F938" s="233"/>
      <c r="G938" s="234"/>
      <c r="H938" s="235"/>
      <c r="I938" s="229"/>
      <c r="J938" s="236"/>
      <c r="K938" s="229"/>
      <c r="M938" s="230" t="s">
        <v>588</v>
      </c>
      <c r="O938" s="218"/>
    </row>
    <row r="939" spans="1:80">
      <c r="A939" s="227"/>
      <c r="B939" s="231"/>
      <c r="C939" s="301" t="s">
        <v>589</v>
      </c>
      <c r="D939" s="302"/>
      <c r="E939" s="232">
        <v>20.55</v>
      </c>
      <c r="F939" s="233"/>
      <c r="G939" s="234"/>
      <c r="H939" s="235"/>
      <c r="I939" s="229"/>
      <c r="J939" s="236"/>
      <c r="K939" s="229"/>
      <c r="M939" s="230" t="s">
        <v>589</v>
      </c>
      <c r="O939" s="218"/>
    </row>
    <row r="940" spans="1:80">
      <c r="A940" s="219">
        <v>57</v>
      </c>
      <c r="B940" s="220" t="s">
        <v>1023</v>
      </c>
      <c r="C940" s="221" t="s">
        <v>1024</v>
      </c>
      <c r="D940" s="222" t="s">
        <v>11</v>
      </c>
      <c r="E940" s="223"/>
      <c r="F940" s="223"/>
      <c r="G940" s="224">
        <f>E940*F940</f>
        <v>0</v>
      </c>
      <c r="H940" s="225">
        <v>0</v>
      </c>
      <c r="I940" s="226">
        <f>E940*H940</f>
        <v>0</v>
      </c>
      <c r="J940" s="225"/>
      <c r="K940" s="226">
        <f>E940*J940</f>
        <v>0</v>
      </c>
      <c r="O940" s="218">
        <v>2</v>
      </c>
      <c r="AA940" s="191">
        <v>7</v>
      </c>
      <c r="AB940" s="191">
        <v>1002</v>
      </c>
      <c r="AC940" s="191">
        <v>5</v>
      </c>
      <c r="AZ940" s="191">
        <v>2</v>
      </c>
      <c r="BA940" s="191">
        <f>IF(AZ940=1,G940,0)</f>
        <v>0</v>
      </c>
      <c r="BB940" s="191">
        <f>IF(AZ940=2,G940,0)</f>
        <v>0</v>
      </c>
      <c r="BC940" s="191">
        <f>IF(AZ940=3,G940,0)</f>
        <v>0</v>
      </c>
      <c r="BD940" s="191">
        <f>IF(AZ940=4,G940,0)</f>
        <v>0</v>
      </c>
      <c r="BE940" s="191">
        <f>IF(AZ940=5,G940,0)</f>
        <v>0</v>
      </c>
      <c r="CA940" s="218">
        <v>7</v>
      </c>
      <c r="CB940" s="218">
        <v>1002</v>
      </c>
    </row>
    <row r="941" spans="1:80">
      <c r="A941" s="237"/>
      <c r="B941" s="238" t="s">
        <v>90</v>
      </c>
      <c r="C941" s="239" t="s">
        <v>1012</v>
      </c>
      <c r="D941" s="240"/>
      <c r="E941" s="241"/>
      <c r="F941" s="242"/>
      <c r="G941" s="243">
        <f>SUM(G909:G940)</f>
        <v>0</v>
      </c>
      <c r="H941" s="244"/>
      <c r="I941" s="245">
        <f>SUM(I909:I940)</f>
        <v>1.2732496799999999</v>
      </c>
      <c r="J941" s="244"/>
      <c r="K941" s="245">
        <f>SUM(K909:K940)</f>
        <v>0</v>
      </c>
      <c r="O941" s="218">
        <v>4</v>
      </c>
      <c r="BA941" s="246">
        <f>SUM(BA909:BA940)</f>
        <v>0</v>
      </c>
      <c r="BB941" s="246">
        <f>SUM(BB909:BB940)</f>
        <v>0</v>
      </c>
      <c r="BC941" s="246">
        <f>SUM(BC909:BC940)</f>
        <v>0</v>
      </c>
      <c r="BD941" s="246">
        <f>SUM(BD909:BD940)</f>
        <v>0</v>
      </c>
      <c r="BE941" s="246">
        <f>SUM(BE909:BE940)</f>
        <v>0</v>
      </c>
    </row>
    <row r="942" spans="1:80">
      <c r="A942" s="208" t="s">
        <v>86</v>
      </c>
      <c r="B942" s="209" t="s">
        <v>1025</v>
      </c>
      <c r="C942" s="210" t="s">
        <v>1026</v>
      </c>
      <c r="D942" s="211"/>
      <c r="E942" s="212"/>
      <c r="F942" s="212"/>
      <c r="G942" s="213"/>
      <c r="H942" s="214"/>
      <c r="I942" s="215"/>
      <c r="J942" s="216"/>
      <c r="K942" s="217"/>
      <c r="O942" s="218">
        <v>1</v>
      </c>
    </row>
    <row r="943" spans="1:80">
      <c r="A943" s="219">
        <v>58</v>
      </c>
      <c r="B943" s="220" t="s">
        <v>1028</v>
      </c>
      <c r="C943" s="221" t="s">
        <v>1029</v>
      </c>
      <c r="D943" s="222" t="s">
        <v>580</v>
      </c>
      <c r="E943" s="223">
        <v>45.646000000000001</v>
      </c>
      <c r="F943" s="223"/>
      <c r="G943" s="224">
        <f>E943*F943</f>
        <v>0</v>
      </c>
      <c r="H943" s="225">
        <v>0</v>
      </c>
      <c r="I943" s="226">
        <f>E943*H943</f>
        <v>0</v>
      </c>
      <c r="J943" s="225">
        <v>0</v>
      </c>
      <c r="K943" s="226">
        <f>E943*J943</f>
        <v>0</v>
      </c>
      <c r="O943" s="218">
        <v>2</v>
      </c>
      <c r="AA943" s="191">
        <v>1</v>
      </c>
      <c r="AB943" s="191">
        <v>7</v>
      </c>
      <c r="AC943" s="191">
        <v>7</v>
      </c>
      <c r="AZ943" s="191">
        <v>2</v>
      </c>
      <c r="BA943" s="191">
        <f>IF(AZ943=1,G943,0)</f>
        <v>0</v>
      </c>
      <c r="BB943" s="191">
        <f>IF(AZ943=2,G943,0)</f>
        <v>0</v>
      </c>
      <c r="BC943" s="191">
        <f>IF(AZ943=3,G943,0)</f>
        <v>0</v>
      </c>
      <c r="BD943" s="191">
        <f>IF(AZ943=4,G943,0)</f>
        <v>0</v>
      </c>
      <c r="BE943" s="191">
        <f>IF(AZ943=5,G943,0)</f>
        <v>0</v>
      </c>
      <c r="CA943" s="218">
        <v>1</v>
      </c>
      <c r="CB943" s="218">
        <v>7</v>
      </c>
    </row>
    <row r="944" spans="1:80">
      <c r="A944" s="227"/>
      <c r="B944" s="231"/>
      <c r="C944" s="301" t="s">
        <v>1030</v>
      </c>
      <c r="D944" s="302"/>
      <c r="E944" s="232">
        <v>0</v>
      </c>
      <c r="F944" s="233"/>
      <c r="G944" s="234"/>
      <c r="H944" s="235"/>
      <c r="I944" s="229"/>
      <c r="J944" s="236"/>
      <c r="K944" s="229"/>
      <c r="M944" s="230" t="s">
        <v>1030</v>
      </c>
      <c r="O944" s="218"/>
    </row>
    <row r="945" spans="1:80">
      <c r="A945" s="227"/>
      <c r="B945" s="231"/>
      <c r="C945" s="301" t="s">
        <v>137</v>
      </c>
      <c r="D945" s="302"/>
      <c r="E945" s="232">
        <v>0</v>
      </c>
      <c r="F945" s="233"/>
      <c r="G945" s="234"/>
      <c r="H945" s="235"/>
      <c r="I945" s="229"/>
      <c r="J945" s="236"/>
      <c r="K945" s="229"/>
      <c r="M945" s="230" t="s">
        <v>137</v>
      </c>
      <c r="O945" s="218"/>
    </row>
    <row r="946" spans="1:80">
      <c r="A946" s="227"/>
      <c r="B946" s="231"/>
      <c r="C946" s="301" t="s">
        <v>1031</v>
      </c>
      <c r="D946" s="302"/>
      <c r="E946" s="232">
        <v>24.96</v>
      </c>
      <c r="F946" s="233"/>
      <c r="G946" s="234"/>
      <c r="H946" s="235"/>
      <c r="I946" s="229"/>
      <c r="J946" s="236"/>
      <c r="K946" s="229"/>
      <c r="M946" s="230" t="s">
        <v>1031</v>
      </c>
      <c r="O946" s="218"/>
    </row>
    <row r="947" spans="1:80">
      <c r="A947" s="227"/>
      <c r="B947" s="231"/>
      <c r="C947" s="301" t="s">
        <v>649</v>
      </c>
      <c r="D947" s="302"/>
      <c r="E947" s="232">
        <v>-2.1669999999999998</v>
      </c>
      <c r="F947" s="233"/>
      <c r="G947" s="234"/>
      <c r="H947" s="235"/>
      <c r="I947" s="229"/>
      <c r="J947" s="236"/>
      <c r="K947" s="229"/>
      <c r="M947" s="230" t="s">
        <v>649</v>
      </c>
      <c r="O947" s="218"/>
    </row>
    <row r="948" spans="1:80">
      <c r="A948" s="227"/>
      <c r="B948" s="231"/>
      <c r="C948" s="301" t="s">
        <v>1032</v>
      </c>
      <c r="D948" s="302"/>
      <c r="E948" s="232">
        <v>-1.76</v>
      </c>
      <c r="F948" s="233"/>
      <c r="G948" s="234"/>
      <c r="H948" s="235"/>
      <c r="I948" s="229"/>
      <c r="J948" s="236"/>
      <c r="K948" s="229"/>
      <c r="M948" s="230" t="s">
        <v>1032</v>
      </c>
      <c r="O948" s="218"/>
    </row>
    <row r="949" spans="1:80">
      <c r="A949" s="227"/>
      <c r="B949" s="231"/>
      <c r="C949" s="301" t="s">
        <v>1033</v>
      </c>
      <c r="D949" s="302"/>
      <c r="E949" s="232">
        <v>26.78</v>
      </c>
      <c r="F949" s="233"/>
      <c r="G949" s="234"/>
      <c r="H949" s="235"/>
      <c r="I949" s="229"/>
      <c r="J949" s="236"/>
      <c r="K949" s="229"/>
      <c r="M949" s="230" t="s">
        <v>1033</v>
      </c>
      <c r="O949" s="218"/>
    </row>
    <row r="950" spans="1:80">
      <c r="A950" s="227"/>
      <c r="B950" s="231"/>
      <c r="C950" s="301" t="s">
        <v>649</v>
      </c>
      <c r="D950" s="302"/>
      <c r="E950" s="232">
        <v>-2.1669999999999998</v>
      </c>
      <c r="F950" s="233"/>
      <c r="G950" s="234"/>
      <c r="H950" s="235"/>
      <c r="I950" s="229"/>
      <c r="J950" s="236"/>
      <c r="K950" s="229"/>
      <c r="M950" s="230" t="s">
        <v>649</v>
      </c>
      <c r="O950" s="218"/>
    </row>
    <row r="951" spans="1:80">
      <c r="A951" s="219">
        <v>59</v>
      </c>
      <c r="B951" s="220" t="s">
        <v>1034</v>
      </c>
      <c r="C951" s="221" t="s">
        <v>1035</v>
      </c>
      <c r="D951" s="222" t="s">
        <v>580</v>
      </c>
      <c r="E951" s="223">
        <v>25.1053</v>
      </c>
      <c r="F951" s="223"/>
      <c r="G951" s="224">
        <f>E951*F951</f>
        <v>0</v>
      </c>
      <c r="H951" s="225">
        <v>0</v>
      </c>
      <c r="I951" s="226">
        <f>E951*H951</f>
        <v>0</v>
      </c>
      <c r="J951" s="225"/>
      <c r="K951" s="226">
        <f>E951*J951</f>
        <v>0</v>
      </c>
      <c r="O951" s="218">
        <v>2</v>
      </c>
      <c r="AA951" s="191">
        <v>12</v>
      </c>
      <c r="AB951" s="191">
        <v>0</v>
      </c>
      <c r="AC951" s="191">
        <v>52</v>
      </c>
      <c r="AZ951" s="191">
        <v>2</v>
      </c>
      <c r="BA951" s="191">
        <f>IF(AZ951=1,G951,0)</f>
        <v>0</v>
      </c>
      <c r="BB951" s="191">
        <f>IF(AZ951=2,G951,0)</f>
        <v>0</v>
      </c>
      <c r="BC951" s="191">
        <f>IF(AZ951=3,G951,0)</f>
        <v>0</v>
      </c>
      <c r="BD951" s="191">
        <f>IF(AZ951=4,G951,0)</f>
        <v>0</v>
      </c>
      <c r="BE951" s="191">
        <f>IF(AZ951=5,G951,0)</f>
        <v>0</v>
      </c>
      <c r="CA951" s="218">
        <v>12</v>
      </c>
      <c r="CB951" s="218">
        <v>0</v>
      </c>
    </row>
    <row r="952" spans="1:80">
      <c r="A952" s="227"/>
      <c r="B952" s="231"/>
      <c r="C952" s="301" t="s">
        <v>1030</v>
      </c>
      <c r="D952" s="302"/>
      <c r="E952" s="232">
        <v>0</v>
      </c>
      <c r="F952" s="233"/>
      <c r="G952" s="234"/>
      <c r="H952" s="235"/>
      <c r="I952" s="229"/>
      <c r="J952" s="236"/>
      <c r="K952" s="229"/>
      <c r="M952" s="230" t="s">
        <v>1030</v>
      </c>
      <c r="O952" s="218"/>
    </row>
    <row r="953" spans="1:80">
      <c r="A953" s="227"/>
      <c r="B953" s="231"/>
      <c r="C953" s="301" t="s">
        <v>137</v>
      </c>
      <c r="D953" s="302"/>
      <c r="E953" s="232">
        <v>0</v>
      </c>
      <c r="F953" s="233"/>
      <c r="G953" s="234"/>
      <c r="H953" s="235"/>
      <c r="I953" s="229"/>
      <c r="J953" s="236"/>
      <c r="K953" s="229"/>
      <c r="M953" s="230" t="s">
        <v>137</v>
      </c>
      <c r="O953" s="218"/>
    </row>
    <row r="954" spans="1:80">
      <c r="A954" s="227"/>
      <c r="B954" s="231"/>
      <c r="C954" s="301" t="s">
        <v>1036</v>
      </c>
      <c r="D954" s="302"/>
      <c r="E954" s="232">
        <v>27.3156</v>
      </c>
      <c r="F954" s="233"/>
      <c r="G954" s="234"/>
      <c r="H954" s="235"/>
      <c r="I954" s="229"/>
      <c r="J954" s="236"/>
      <c r="K954" s="229"/>
      <c r="M954" s="230" t="s">
        <v>1036</v>
      </c>
      <c r="O954" s="218"/>
    </row>
    <row r="955" spans="1:80">
      <c r="A955" s="227"/>
      <c r="B955" s="231"/>
      <c r="C955" s="301" t="s">
        <v>1037</v>
      </c>
      <c r="D955" s="302"/>
      <c r="E955" s="232">
        <v>-2.2103000000000002</v>
      </c>
      <c r="F955" s="233"/>
      <c r="G955" s="234"/>
      <c r="H955" s="235"/>
      <c r="I955" s="229"/>
      <c r="J955" s="236"/>
      <c r="K955" s="229"/>
      <c r="M955" s="230" t="s">
        <v>1037</v>
      </c>
      <c r="O955" s="218"/>
    </row>
    <row r="956" spans="1:80">
      <c r="A956" s="219">
        <v>60</v>
      </c>
      <c r="B956" s="220" t="s">
        <v>1034</v>
      </c>
      <c r="C956" s="221" t="s">
        <v>1038</v>
      </c>
      <c r="D956" s="222" t="s">
        <v>580</v>
      </c>
      <c r="E956" s="223">
        <v>21.453700000000001</v>
      </c>
      <c r="F956" s="223"/>
      <c r="G956" s="224">
        <f>E956*F956</f>
        <v>0</v>
      </c>
      <c r="H956" s="225">
        <v>0</v>
      </c>
      <c r="I956" s="226">
        <f>E956*H956</f>
        <v>0</v>
      </c>
      <c r="J956" s="225"/>
      <c r="K956" s="226">
        <f>E956*J956</f>
        <v>0</v>
      </c>
      <c r="O956" s="218">
        <v>2</v>
      </c>
      <c r="AA956" s="191">
        <v>12</v>
      </c>
      <c r="AB956" s="191">
        <v>0</v>
      </c>
      <c r="AC956" s="191">
        <v>51</v>
      </c>
      <c r="AZ956" s="191">
        <v>2</v>
      </c>
      <c r="BA956" s="191">
        <f>IF(AZ956=1,G956,0)</f>
        <v>0</v>
      </c>
      <c r="BB956" s="191">
        <f>IF(AZ956=2,G956,0)</f>
        <v>0</v>
      </c>
      <c r="BC956" s="191">
        <f>IF(AZ956=3,G956,0)</f>
        <v>0</v>
      </c>
      <c r="BD956" s="191">
        <f>IF(AZ956=4,G956,0)</f>
        <v>0</v>
      </c>
      <c r="BE956" s="191">
        <f>IF(AZ956=5,G956,0)</f>
        <v>0</v>
      </c>
      <c r="CA956" s="218">
        <v>12</v>
      </c>
      <c r="CB956" s="218">
        <v>0</v>
      </c>
    </row>
    <row r="957" spans="1:80">
      <c r="A957" s="227"/>
      <c r="B957" s="231"/>
      <c r="C957" s="301" t="s">
        <v>1030</v>
      </c>
      <c r="D957" s="302"/>
      <c r="E957" s="232">
        <v>0</v>
      </c>
      <c r="F957" s="233"/>
      <c r="G957" s="234"/>
      <c r="H957" s="235"/>
      <c r="I957" s="229"/>
      <c r="J957" s="236"/>
      <c r="K957" s="229"/>
      <c r="M957" s="230" t="s">
        <v>1030</v>
      </c>
      <c r="O957" s="218"/>
    </row>
    <row r="958" spans="1:80">
      <c r="A958" s="227"/>
      <c r="B958" s="231"/>
      <c r="C958" s="301" t="s">
        <v>137</v>
      </c>
      <c r="D958" s="302"/>
      <c r="E958" s="232">
        <v>0</v>
      </c>
      <c r="F958" s="233"/>
      <c r="G958" s="234"/>
      <c r="H958" s="235"/>
      <c r="I958" s="229"/>
      <c r="J958" s="236"/>
      <c r="K958" s="229"/>
      <c r="M958" s="230" t="s">
        <v>137</v>
      </c>
      <c r="O958" s="218"/>
    </row>
    <row r="959" spans="1:80">
      <c r="A959" s="227"/>
      <c r="B959" s="231"/>
      <c r="C959" s="301" t="s">
        <v>1039</v>
      </c>
      <c r="D959" s="302"/>
      <c r="E959" s="232">
        <v>25.459199999999999</v>
      </c>
      <c r="F959" s="233"/>
      <c r="G959" s="234"/>
      <c r="H959" s="235"/>
      <c r="I959" s="229"/>
      <c r="J959" s="236"/>
      <c r="K959" s="229"/>
      <c r="M959" s="230" t="s">
        <v>1039</v>
      </c>
      <c r="O959" s="218"/>
    </row>
    <row r="960" spans="1:80">
      <c r="A960" s="227"/>
      <c r="B960" s="231"/>
      <c r="C960" s="301" t="s">
        <v>1037</v>
      </c>
      <c r="D960" s="302"/>
      <c r="E960" s="232">
        <v>-2.2103000000000002</v>
      </c>
      <c r="F960" s="233"/>
      <c r="G960" s="234"/>
      <c r="H960" s="235"/>
      <c r="I960" s="229"/>
      <c r="J960" s="236"/>
      <c r="K960" s="229"/>
      <c r="M960" s="230" t="s">
        <v>1037</v>
      </c>
      <c r="O960" s="218"/>
    </row>
    <row r="961" spans="1:80">
      <c r="A961" s="227"/>
      <c r="B961" s="231"/>
      <c r="C961" s="301" t="s">
        <v>1040</v>
      </c>
      <c r="D961" s="302"/>
      <c r="E961" s="232">
        <v>-1.7951999999999999</v>
      </c>
      <c r="F961" s="233"/>
      <c r="G961" s="234"/>
      <c r="H961" s="235"/>
      <c r="I961" s="229"/>
      <c r="J961" s="236"/>
      <c r="K961" s="229"/>
      <c r="M961" s="230" t="s">
        <v>1040</v>
      </c>
      <c r="O961" s="218"/>
    </row>
    <row r="962" spans="1:80">
      <c r="A962" s="219">
        <v>61</v>
      </c>
      <c r="B962" s="220" t="s">
        <v>1041</v>
      </c>
      <c r="C962" s="221" t="s">
        <v>1042</v>
      </c>
      <c r="D962" s="222" t="s">
        <v>11</v>
      </c>
      <c r="E962" s="223"/>
      <c r="F962" s="223"/>
      <c r="G962" s="224">
        <f>E962*F962</f>
        <v>0</v>
      </c>
      <c r="H962" s="225">
        <v>0</v>
      </c>
      <c r="I962" s="226">
        <f>E962*H962</f>
        <v>0</v>
      </c>
      <c r="J962" s="225"/>
      <c r="K962" s="226">
        <f>E962*J962</f>
        <v>0</v>
      </c>
      <c r="O962" s="218">
        <v>2</v>
      </c>
      <c r="AA962" s="191">
        <v>7</v>
      </c>
      <c r="AB962" s="191">
        <v>1002</v>
      </c>
      <c r="AC962" s="191">
        <v>5</v>
      </c>
      <c r="AZ962" s="191">
        <v>2</v>
      </c>
      <c r="BA962" s="191">
        <f>IF(AZ962=1,G962,0)</f>
        <v>0</v>
      </c>
      <c r="BB962" s="191">
        <f>IF(AZ962=2,G962,0)</f>
        <v>0</v>
      </c>
      <c r="BC962" s="191">
        <f>IF(AZ962=3,G962,0)</f>
        <v>0</v>
      </c>
      <c r="BD962" s="191">
        <f>IF(AZ962=4,G962,0)</f>
        <v>0</v>
      </c>
      <c r="BE962" s="191">
        <f>IF(AZ962=5,G962,0)</f>
        <v>0</v>
      </c>
      <c r="CA962" s="218">
        <v>7</v>
      </c>
      <c r="CB962" s="218">
        <v>1002</v>
      </c>
    </row>
    <row r="963" spans="1:80">
      <c r="A963" s="237"/>
      <c r="B963" s="238" t="s">
        <v>90</v>
      </c>
      <c r="C963" s="239" t="s">
        <v>1027</v>
      </c>
      <c r="D963" s="240"/>
      <c r="E963" s="241"/>
      <c r="F963" s="242"/>
      <c r="G963" s="243">
        <f>SUM(G942:G962)</f>
        <v>0</v>
      </c>
      <c r="H963" s="244"/>
      <c r="I963" s="245">
        <f>SUM(I942:I962)</f>
        <v>0</v>
      </c>
      <c r="J963" s="244"/>
      <c r="K963" s="245">
        <f>SUM(K942:K962)</f>
        <v>0</v>
      </c>
      <c r="O963" s="218">
        <v>4</v>
      </c>
      <c r="BA963" s="246">
        <f>SUM(BA942:BA962)</f>
        <v>0</v>
      </c>
      <c r="BB963" s="246">
        <f>SUM(BB942:BB962)</f>
        <v>0</v>
      </c>
      <c r="BC963" s="246">
        <f>SUM(BC942:BC962)</f>
        <v>0</v>
      </c>
      <c r="BD963" s="246">
        <f>SUM(BD942:BD962)</f>
        <v>0</v>
      </c>
      <c r="BE963" s="246">
        <f>SUM(BE942:BE962)</f>
        <v>0</v>
      </c>
    </row>
    <row r="964" spans="1:80">
      <c r="A964" s="208" t="s">
        <v>86</v>
      </c>
      <c r="B964" s="209" t="s">
        <v>1043</v>
      </c>
      <c r="C964" s="210" t="s">
        <v>1044</v>
      </c>
      <c r="D964" s="211"/>
      <c r="E964" s="212"/>
      <c r="F964" s="212"/>
      <c r="G964" s="213"/>
      <c r="H964" s="214"/>
      <c r="I964" s="215"/>
      <c r="J964" s="216"/>
      <c r="K964" s="217"/>
      <c r="O964" s="218">
        <v>1</v>
      </c>
    </row>
    <row r="965" spans="1:80">
      <c r="A965" s="219">
        <v>62</v>
      </c>
      <c r="B965" s="220" t="s">
        <v>1034</v>
      </c>
      <c r="C965" s="221" t="s">
        <v>1046</v>
      </c>
      <c r="D965" s="222" t="s">
        <v>89</v>
      </c>
      <c r="E965" s="223">
        <v>10</v>
      </c>
      <c r="F965" s="223"/>
      <c r="G965" s="224">
        <f>E965*F965</f>
        <v>0</v>
      </c>
      <c r="H965" s="225">
        <v>0</v>
      </c>
      <c r="I965" s="226">
        <f>E965*H965</f>
        <v>0</v>
      </c>
      <c r="J965" s="225"/>
      <c r="K965" s="226">
        <f>E965*J965</f>
        <v>0</v>
      </c>
      <c r="O965" s="218">
        <v>2</v>
      </c>
      <c r="AA965" s="191">
        <v>12</v>
      </c>
      <c r="AB965" s="191">
        <v>0</v>
      </c>
      <c r="AC965" s="191">
        <v>44</v>
      </c>
      <c r="AZ965" s="191">
        <v>2</v>
      </c>
      <c r="BA965" s="191">
        <f>IF(AZ965=1,G965,0)</f>
        <v>0</v>
      </c>
      <c r="BB965" s="191">
        <f>IF(AZ965=2,G965,0)</f>
        <v>0</v>
      </c>
      <c r="BC965" s="191">
        <f>IF(AZ965=3,G965,0)</f>
        <v>0</v>
      </c>
      <c r="BD965" s="191">
        <f>IF(AZ965=4,G965,0)</f>
        <v>0</v>
      </c>
      <c r="BE965" s="191">
        <f>IF(AZ965=5,G965,0)</f>
        <v>0</v>
      </c>
      <c r="CA965" s="218">
        <v>12</v>
      </c>
      <c r="CB965" s="218">
        <v>0</v>
      </c>
    </row>
    <row r="966" spans="1:80">
      <c r="A966" s="219">
        <v>63</v>
      </c>
      <c r="B966" s="220" t="s">
        <v>1047</v>
      </c>
      <c r="C966" s="221" t="s">
        <v>1048</v>
      </c>
      <c r="D966" s="222" t="s">
        <v>11</v>
      </c>
      <c r="E966" s="223"/>
      <c r="F966" s="223"/>
      <c r="G966" s="224">
        <f>E966*F966</f>
        <v>0</v>
      </c>
      <c r="H966" s="225">
        <v>0</v>
      </c>
      <c r="I966" s="226">
        <f>E966*H966</f>
        <v>0</v>
      </c>
      <c r="J966" s="225"/>
      <c r="K966" s="226">
        <f>E966*J966</f>
        <v>0</v>
      </c>
      <c r="O966" s="218">
        <v>2</v>
      </c>
      <c r="AA966" s="191">
        <v>7</v>
      </c>
      <c r="AB966" s="191">
        <v>1002</v>
      </c>
      <c r="AC966" s="191">
        <v>5</v>
      </c>
      <c r="AZ966" s="191">
        <v>2</v>
      </c>
      <c r="BA966" s="191">
        <f>IF(AZ966=1,G966,0)</f>
        <v>0</v>
      </c>
      <c r="BB966" s="191">
        <f>IF(AZ966=2,G966,0)</f>
        <v>0</v>
      </c>
      <c r="BC966" s="191">
        <f>IF(AZ966=3,G966,0)</f>
        <v>0</v>
      </c>
      <c r="BD966" s="191">
        <f>IF(AZ966=4,G966,0)</f>
        <v>0</v>
      </c>
      <c r="BE966" s="191">
        <f>IF(AZ966=5,G966,0)</f>
        <v>0</v>
      </c>
      <c r="CA966" s="218">
        <v>7</v>
      </c>
      <c r="CB966" s="218">
        <v>1002</v>
      </c>
    </row>
    <row r="967" spans="1:80">
      <c r="A967" s="237"/>
      <c r="B967" s="238" t="s">
        <v>90</v>
      </c>
      <c r="C967" s="239" t="s">
        <v>1045</v>
      </c>
      <c r="D967" s="240"/>
      <c r="E967" s="241"/>
      <c r="F967" s="242"/>
      <c r="G967" s="243">
        <f>SUM(G964:G966)</f>
        <v>0</v>
      </c>
      <c r="H967" s="244"/>
      <c r="I967" s="245">
        <f>SUM(I964:I966)</f>
        <v>0</v>
      </c>
      <c r="J967" s="244"/>
      <c r="K967" s="245">
        <f>SUM(K964:K966)</f>
        <v>0</v>
      </c>
      <c r="O967" s="218">
        <v>4</v>
      </c>
      <c r="BA967" s="246">
        <f>SUM(BA964:BA966)</f>
        <v>0</v>
      </c>
      <c r="BB967" s="246">
        <f>SUM(BB964:BB966)</f>
        <v>0</v>
      </c>
      <c r="BC967" s="246">
        <f>SUM(BC964:BC966)</f>
        <v>0</v>
      </c>
      <c r="BD967" s="246">
        <f>SUM(BD964:BD966)</f>
        <v>0</v>
      </c>
      <c r="BE967" s="246">
        <f>SUM(BE964:BE966)</f>
        <v>0</v>
      </c>
    </row>
    <row r="968" spans="1:80">
      <c r="A968" s="208" t="s">
        <v>86</v>
      </c>
      <c r="B968" s="209" t="s">
        <v>1049</v>
      </c>
      <c r="C968" s="210" t="s">
        <v>1050</v>
      </c>
      <c r="D968" s="211"/>
      <c r="E968" s="212"/>
      <c r="F968" s="212"/>
      <c r="G968" s="213"/>
      <c r="H968" s="214"/>
      <c r="I968" s="215"/>
      <c r="J968" s="216"/>
      <c r="K968" s="217"/>
      <c r="O968" s="218">
        <v>1</v>
      </c>
    </row>
    <row r="969" spans="1:80">
      <c r="A969" s="219">
        <v>64</v>
      </c>
      <c r="B969" s="220" t="s">
        <v>1052</v>
      </c>
      <c r="C969" s="221" t="s">
        <v>1053</v>
      </c>
      <c r="D969" s="222" t="s">
        <v>135</v>
      </c>
      <c r="E969" s="223">
        <v>25</v>
      </c>
      <c r="F969" s="223"/>
      <c r="G969" s="224">
        <f>E969*F969</f>
        <v>0</v>
      </c>
      <c r="H969" s="225">
        <v>0</v>
      </c>
      <c r="I969" s="226">
        <f>E969*H969</f>
        <v>0</v>
      </c>
      <c r="J969" s="225">
        <v>0</v>
      </c>
      <c r="K969" s="226">
        <f>E969*J969</f>
        <v>0</v>
      </c>
      <c r="O969" s="218">
        <v>2</v>
      </c>
      <c r="AA969" s="191">
        <v>1</v>
      </c>
      <c r="AB969" s="191">
        <v>7</v>
      </c>
      <c r="AC969" s="191">
        <v>7</v>
      </c>
      <c r="AZ969" s="191">
        <v>2</v>
      </c>
      <c r="BA969" s="191">
        <f>IF(AZ969=1,G969,0)</f>
        <v>0</v>
      </c>
      <c r="BB969" s="191">
        <f>IF(AZ969=2,G969,0)</f>
        <v>0</v>
      </c>
      <c r="BC969" s="191">
        <f>IF(AZ969=3,G969,0)</f>
        <v>0</v>
      </c>
      <c r="BD969" s="191">
        <f>IF(AZ969=4,G969,0)</f>
        <v>0</v>
      </c>
      <c r="BE969" s="191">
        <f>IF(AZ969=5,G969,0)</f>
        <v>0</v>
      </c>
      <c r="CA969" s="218">
        <v>1</v>
      </c>
      <c r="CB969" s="218">
        <v>7</v>
      </c>
    </row>
    <row r="970" spans="1:80">
      <c r="A970" s="227"/>
      <c r="B970" s="231"/>
      <c r="C970" s="301" t="s">
        <v>1054</v>
      </c>
      <c r="D970" s="302"/>
      <c r="E970" s="232">
        <v>0</v>
      </c>
      <c r="F970" s="233"/>
      <c r="G970" s="234"/>
      <c r="H970" s="235"/>
      <c r="I970" s="229"/>
      <c r="J970" s="236"/>
      <c r="K970" s="229"/>
      <c r="M970" s="230" t="s">
        <v>1054</v>
      </c>
      <c r="O970" s="218"/>
    </row>
    <row r="971" spans="1:80">
      <c r="A971" s="227"/>
      <c r="B971" s="231"/>
      <c r="C971" s="301" t="s">
        <v>1055</v>
      </c>
      <c r="D971" s="302"/>
      <c r="E971" s="232">
        <v>2</v>
      </c>
      <c r="F971" s="233"/>
      <c r="G971" s="234"/>
      <c r="H971" s="235"/>
      <c r="I971" s="229"/>
      <c r="J971" s="236"/>
      <c r="K971" s="229"/>
      <c r="M971" s="230" t="s">
        <v>1055</v>
      </c>
      <c r="O971" s="218"/>
    </row>
    <row r="972" spans="1:80">
      <c r="A972" s="227"/>
      <c r="B972" s="231"/>
      <c r="C972" s="301" t="s">
        <v>902</v>
      </c>
      <c r="D972" s="302"/>
      <c r="E972" s="232">
        <v>7</v>
      </c>
      <c r="F972" s="233"/>
      <c r="G972" s="234"/>
      <c r="H972" s="235"/>
      <c r="I972" s="229"/>
      <c r="J972" s="236"/>
      <c r="K972" s="229"/>
      <c r="M972" s="230" t="s">
        <v>902</v>
      </c>
      <c r="O972" s="218"/>
    </row>
    <row r="973" spans="1:80">
      <c r="A973" s="227"/>
      <c r="B973" s="231"/>
      <c r="C973" s="301" t="s">
        <v>903</v>
      </c>
      <c r="D973" s="302"/>
      <c r="E973" s="232">
        <v>1</v>
      </c>
      <c r="F973" s="233"/>
      <c r="G973" s="234"/>
      <c r="H973" s="235"/>
      <c r="I973" s="229"/>
      <c r="J973" s="236"/>
      <c r="K973" s="229"/>
      <c r="M973" s="230" t="s">
        <v>903</v>
      </c>
      <c r="O973" s="218"/>
    </row>
    <row r="974" spans="1:80">
      <c r="A974" s="227"/>
      <c r="B974" s="231"/>
      <c r="C974" s="301" t="s">
        <v>1056</v>
      </c>
      <c r="D974" s="302"/>
      <c r="E974" s="232">
        <v>1</v>
      </c>
      <c r="F974" s="233"/>
      <c r="G974" s="234"/>
      <c r="H974" s="235"/>
      <c r="I974" s="229"/>
      <c r="J974" s="236"/>
      <c r="K974" s="229"/>
      <c r="M974" s="230" t="s">
        <v>1056</v>
      </c>
      <c r="O974" s="218"/>
    </row>
    <row r="975" spans="1:80">
      <c r="A975" s="227"/>
      <c r="B975" s="231"/>
      <c r="C975" s="301" t="s">
        <v>907</v>
      </c>
      <c r="D975" s="302"/>
      <c r="E975" s="232">
        <v>2</v>
      </c>
      <c r="F975" s="233"/>
      <c r="G975" s="234"/>
      <c r="H975" s="235"/>
      <c r="I975" s="229"/>
      <c r="J975" s="236"/>
      <c r="K975" s="229"/>
      <c r="M975" s="230" t="s">
        <v>907</v>
      </c>
      <c r="O975" s="218"/>
    </row>
    <row r="976" spans="1:80">
      <c r="A976" s="227"/>
      <c r="B976" s="231"/>
      <c r="C976" s="301" t="s">
        <v>1057</v>
      </c>
      <c r="D976" s="302"/>
      <c r="E976" s="232">
        <v>6</v>
      </c>
      <c r="F976" s="233"/>
      <c r="G976" s="234"/>
      <c r="H976" s="235"/>
      <c r="I976" s="229"/>
      <c r="J976" s="236"/>
      <c r="K976" s="229"/>
      <c r="M976" s="230" t="s">
        <v>1057</v>
      </c>
      <c r="O976" s="218"/>
    </row>
    <row r="977" spans="1:80">
      <c r="A977" s="227"/>
      <c r="B977" s="231"/>
      <c r="C977" s="301" t="s">
        <v>894</v>
      </c>
      <c r="D977" s="302"/>
      <c r="E977" s="232">
        <v>6</v>
      </c>
      <c r="F977" s="233"/>
      <c r="G977" s="234"/>
      <c r="H977" s="235"/>
      <c r="I977" s="229"/>
      <c r="J977" s="236"/>
      <c r="K977" s="229"/>
      <c r="M977" s="230" t="s">
        <v>894</v>
      </c>
      <c r="O977" s="218"/>
    </row>
    <row r="978" spans="1:80">
      <c r="A978" s="219">
        <v>65</v>
      </c>
      <c r="B978" s="220" t="s">
        <v>1034</v>
      </c>
      <c r="C978" s="221" t="s">
        <v>1058</v>
      </c>
      <c r="D978" s="222" t="s">
        <v>89</v>
      </c>
      <c r="E978" s="223">
        <v>7</v>
      </c>
      <c r="F978" s="223"/>
      <c r="G978" s="224">
        <f t="shared" ref="G978:G992" si="0">E978*F978</f>
        <v>0</v>
      </c>
      <c r="H978" s="225">
        <v>0</v>
      </c>
      <c r="I978" s="226">
        <f t="shared" ref="I978:I992" si="1">E978*H978</f>
        <v>0</v>
      </c>
      <c r="J978" s="225"/>
      <c r="K978" s="226">
        <f t="shared" ref="K978:K992" si="2">E978*J978</f>
        <v>0</v>
      </c>
      <c r="O978" s="218">
        <v>2</v>
      </c>
      <c r="AA978" s="191">
        <v>12</v>
      </c>
      <c r="AB978" s="191">
        <v>0</v>
      </c>
      <c r="AC978" s="191">
        <v>16</v>
      </c>
      <c r="AZ978" s="191">
        <v>2</v>
      </c>
      <c r="BA978" s="191">
        <f t="shared" ref="BA978:BA992" si="3">IF(AZ978=1,G978,0)</f>
        <v>0</v>
      </c>
      <c r="BB978" s="191">
        <f t="shared" ref="BB978:BB992" si="4">IF(AZ978=2,G978,0)</f>
        <v>0</v>
      </c>
      <c r="BC978" s="191">
        <f t="shared" ref="BC978:BC992" si="5">IF(AZ978=3,G978,0)</f>
        <v>0</v>
      </c>
      <c r="BD978" s="191">
        <f t="shared" ref="BD978:BD992" si="6">IF(AZ978=4,G978,0)</f>
        <v>0</v>
      </c>
      <c r="BE978" s="191">
        <f t="shared" ref="BE978:BE992" si="7">IF(AZ978=5,G978,0)</f>
        <v>0</v>
      </c>
      <c r="CA978" s="218">
        <v>12</v>
      </c>
      <c r="CB978" s="218">
        <v>0</v>
      </c>
    </row>
    <row r="979" spans="1:80">
      <c r="A979" s="219">
        <v>66</v>
      </c>
      <c r="B979" s="220" t="s">
        <v>1034</v>
      </c>
      <c r="C979" s="221" t="s">
        <v>1059</v>
      </c>
      <c r="D979" s="222" t="s">
        <v>89</v>
      </c>
      <c r="E979" s="223">
        <v>2</v>
      </c>
      <c r="F979" s="223"/>
      <c r="G979" s="224">
        <f t="shared" si="0"/>
        <v>0</v>
      </c>
      <c r="H979" s="225">
        <v>0</v>
      </c>
      <c r="I979" s="226">
        <f t="shared" si="1"/>
        <v>0</v>
      </c>
      <c r="J979" s="225"/>
      <c r="K979" s="226">
        <f t="shared" si="2"/>
        <v>0</v>
      </c>
      <c r="O979" s="218">
        <v>2</v>
      </c>
      <c r="AA979" s="191">
        <v>12</v>
      </c>
      <c r="AB979" s="191">
        <v>0</v>
      </c>
      <c r="AC979" s="191">
        <v>15</v>
      </c>
      <c r="AZ979" s="191">
        <v>2</v>
      </c>
      <c r="BA979" s="191">
        <f t="shared" si="3"/>
        <v>0</v>
      </c>
      <c r="BB979" s="191">
        <f t="shared" si="4"/>
        <v>0</v>
      </c>
      <c r="BC979" s="191">
        <f t="shared" si="5"/>
        <v>0</v>
      </c>
      <c r="BD979" s="191">
        <f t="shared" si="6"/>
        <v>0</v>
      </c>
      <c r="BE979" s="191">
        <f t="shared" si="7"/>
        <v>0</v>
      </c>
      <c r="CA979" s="218">
        <v>12</v>
      </c>
      <c r="CB979" s="218">
        <v>0</v>
      </c>
    </row>
    <row r="980" spans="1:80">
      <c r="A980" s="219">
        <v>67</v>
      </c>
      <c r="B980" s="220" t="s">
        <v>1034</v>
      </c>
      <c r="C980" s="221" t="s">
        <v>1060</v>
      </c>
      <c r="D980" s="222" t="s">
        <v>89</v>
      </c>
      <c r="E980" s="223">
        <v>6</v>
      </c>
      <c r="F980" s="223"/>
      <c r="G980" s="224">
        <f t="shared" si="0"/>
        <v>0</v>
      </c>
      <c r="H980" s="225">
        <v>0</v>
      </c>
      <c r="I980" s="226">
        <f t="shared" si="1"/>
        <v>0</v>
      </c>
      <c r="J980" s="225"/>
      <c r="K980" s="226">
        <f t="shared" si="2"/>
        <v>0</v>
      </c>
      <c r="O980" s="218">
        <v>2</v>
      </c>
      <c r="AA980" s="191">
        <v>12</v>
      </c>
      <c r="AB980" s="191">
        <v>0</v>
      </c>
      <c r="AC980" s="191">
        <v>20</v>
      </c>
      <c r="AZ980" s="191">
        <v>2</v>
      </c>
      <c r="BA980" s="191">
        <f t="shared" si="3"/>
        <v>0</v>
      </c>
      <c r="BB980" s="191">
        <f t="shared" si="4"/>
        <v>0</v>
      </c>
      <c r="BC980" s="191">
        <f t="shared" si="5"/>
        <v>0</v>
      </c>
      <c r="BD980" s="191">
        <f t="shared" si="6"/>
        <v>0</v>
      </c>
      <c r="BE980" s="191">
        <f t="shared" si="7"/>
        <v>0</v>
      </c>
      <c r="CA980" s="218">
        <v>12</v>
      </c>
      <c r="CB980" s="218">
        <v>0</v>
      </c>
    </row>
    <row r="981" spans="1:80">
      <c r="A981" s="219">
        <v>68</v>
      </c>
      <c r="B981" s="220" t="s">
        <v>1034</v>
      </c>
      <c r="C981" s="221" t="s">
        <v>1061</v>
      </c>
      <c r="D981" s="222" t="s">
        <v>89</v>
      </c>
      <c r="E981" s="223">
        <v>1</v>
      </c>
      <c r="F981" s="223"/>
      <c r="G981" s="224">
        <f t="shared" si="0"/>
        <v>0</v>
      </c>
      <c r="H981" s="225">
        <v>0</v>
      </c>
      <c r="I981" s="226">
        <f t="shared" si="1"/>
        <v>0</v>
      </c>
      <c r="J981" s="225"/>
      <c r="K981" s="226">
        <f t="shared" si="2"/>
        <v>0</v>
      </c>
      <c r="O981" s="218">
        <v>2</v>
      </c>
      <c r="AA981" s="191">
        <v>12</v>
      </c>
      <c r="AB981" s="191">
        <v>0</v>
      </c>
      <c r="AC981" s="191">
        <v>17</v>
      </c>
      <c r="AZ981" s="191">
        <v>2</v>
      </c>
      <c r="BA981" s="191">
        <f t="shared" si="3"/>
        <v>0</v>
      </c>
      <c r="BB981" s="191">
        <f t="shared" si="4"/>
        <v>0</v>
      </c>
      <c r="BC981" s="191">
        <f t="shared" si="5"/>
        <v>0</v>
      </c>
      <c r="BD981" s="191">
        <f t="shared" si="6"/>
        <v>0</v>
      </c>
      <c r="BE981" s="191">
        <f t="shared" si="7"/>
        <v>0</v>
      </c>
      <c r="CA981" s="218">
        <v>12</v>
      </c>
      <c r="CB981" s="218">
        <v>0</v>
      </c>
    </row>
    <row r="982" spans="1:80">
      <c r="A982" s="219">
        <v>69</v>
      </c>
      <c r="B982" s="220" t="s">
        <v>1034</v>
      </c>
      <c r="C982" s="221" t="s">
        <v>1062</v>
      </c>
      <c r="D982" s="222" t="s">
        <v>89</v>
      </c>
      <c r="E982" s="223">
        <v>1</v>
      </c>
      <c r="F982" s="223"/>
      <c r="G982" s="224">
        <f t="shared" si="0"/>
        <v>0</v>
      </c>
      <c r="H982" s="225">
        <v>0</v>
      </c>
      <c r="I982" s="226">
        <f t="shared" si="1"/>
        <v>0</v>
      </c>
      <c r="J982" s="225"/>
      <c r="K982" s="226">
        <f t="shared" si="2"/>
        <v>0</v>
      </c>
      <c r="O982" s="218">
        <v>2</v>
      </c>
      <c r="AA982" s="191">
        <v>12</v>
      </c>
      <c r="AB982" s="191">
        <v>0</v>
      </c>
      <c r="AC982" s="191">
        <v>18</v>
      </c>
      <c r="AZ982" s="191">
        <v>2</v>
      </c>
      <c r="BA982" s="191">
        <f t="shared" si="3"/>
        <v>0</v>
      </c>
      <c r="BB982" s="191">
        <f t="shared" si="4"/>
        <v>0</v>
      </c>
      <c r="BC982" s="191">
        <f t="shared" si="5"/>
        <v>0</v>
      </c>
      <c r="BD982" s="191">
        <f t="shared" si="6"/>
        <v>0</v>
      </c>
      <c r="BE982" s="191">
        <f t="shared" si="7"/>
        <v>0</v>
      </c>
      <c r="CA982" s="218">
        <v>12</v>
      </c>
      <c r="CB982" s="218">
        <v>0</v>
      </c>
    </row>
    <row r="983" spans="1:80">
      <c r="A983" s="219">
        <v>70</v>
      </c>
      <c r="B983" s="220" t="s">
        <v>1034</v>
      </c>
      <c r="C983" s="221" t="s">
        <v>1063</v>
      </c>
      <c r="D983" s="222" t="s">
        <v>89</v>
      </c>
      <c r="E983" s="223">
        <v>2</v>
      </c>
      <c r="F983" s="223"/>
      <c r="G983" s="224">
        <f t="shared" si="0"/>
        <v>0</v>
      </c>
      <c r="H983" s="225">
        <v>0</v>
      </c>
      <c r="I983" s="226">
        <f t="shared" si="1"/>
        <v>0</v>
      </c>
      <c r="J983" s="225"/>
      <c r="K983" s="226">
        <f t="shared" si="2"/>
        <v>0</v>
      </c>
      <c r="O983" s="218">
        <v>2</v>
      </c>
      <c r="AA983" s="191">
        <v>12</v>
      </c>
      <c r="AB983" s="191">
        <v>0</v>
      </c>
      <c r="AC983" s="191">
        <v>19</v>
      </c>
      <c r="AZ983" s="191">
        <v>2</v>
      </c>
      <c r="BA983" s="191">
        <f t="shared" si="3"/>
        <v>0</v>
      </c>
      <c r="BB983" s="191">
        <f t="shared" si="4"/>
        <v>0</v>
      </c>
      <c r="BC983" s="191">
        <f t="shared" si="5"/>
        <v>0</v>
      </c>
      <c r="BD983" s="191">
        <f t="shared" si="6"/>
        <v>0</v>
      </c>
      <c r="BE983" s="191">
        <f t="shared" si="7"/>
        <v>0</v>
      </c>
      <c r="CA983" s="218">
        <v>12</v>
      </c>
      <c r="CB983" s="218">
        <v>0</v>
      </c>
    </row>
    <row r="984" spans="1:80">
      <c r="A984" s="219">
        <v>71</v>
      </c>
      <c r="B984" s="220" t="s">
        <v>1034</v>
      </c>
      <c r="C984" s="221" t="s">
        <v>1064</v>
      </c>
      <c r="D984" s="222" t="s">
        <v>89</v>
      </c>
      <c r="E984" s="223">
        <v>2</v>
      </c>
      <c r="F984" s="223"/>
      <c r="G984" s="224">
        <f t="shared" si="0"/>
        <v>0</v>
      </c>
      <c r="H984" s="225">
        <v>0</v>
      </c>
      <c r="I984" s="226">
        <f t="shared" si="1"/>
        <v>0</v>
      </c>
      <c r="J984" s="225"/>
      <c r="K984" s="226">
        <f t="shared" si="2"/>
        <v>0</v>
      </c>
      <c r="O984" s="218">
        <v>2</v>
      </c>
      <c r="AA984" s="191">
        <v>12</v>
      </c>
      <c r="AB984" s="191">
        <v>0</v>
      </c>
      <c r="AC984" s="191">
        <v>29</v>
      </c>
      <c r="AZ984" s="191">
        <v>2</v>
      </c>
      <c r="BA984" s="191">
        <f t="shared" si="3"/>
        <v>0</v>
      </c>
      <c r="BB984" s="191">
        <f t="shared" si="4"/>
        <v>0</v>
      </c>
      <c r="BC984" s="191">
        <f t="shared" si="5"/>
        <v>0</v>
      </c>
      <c r="BD984" s="191">
        <f t="shared" si="6"/>
        <v>0</v>
      </c>
      <c r="BE984" s="191">
        <f t="shared" si="7"/>
        <v>0</v>
      </c>
      <c r="CA984" s="218">
        <v>12</v>
      </c>
      <c r="CB984" s="218">
        <v>0</v>
      </c>
    </row>
    <row r="985" spans="1:80">
      <c r="A985" s="219">
        <v>72</v>
      </c>
      <c r="B985" s="220" t="s">
        <v>1034</v>
      </c>
      <c r="C985" s="221" t="s">
        <v>1065</v>
      </c>
      <c r="D985" s="222" t="s">
        <v>89</v>
      </c>
      <c r="E985" s="223">
        <v>3</v>
      </c>
      <c r="F985" s="223"/>
      <c r="G985" s="224">
        <f t="shared" si="0"/>
        <v>0</v>
      </c>
      <c r="H985" s="225">
        <v>0</v>
      </c>
      <c r="I985" s="226">
        <f t="shared" si="1"/>
        <v>0</v>
      </c>
      <c r="J985" s="225"/>
      <c r="K985" s="226">
        <f t="shared" si="2"/>
        <v>0</v>
      </c>
      <c r="O985" s="218">
        <v>2</v>
      </c>
      <c r="AA985" s="191">
        <v>12</v>
      </c>
      <c r="AB985" s="191">
        <v>0</v>
      </c>
      <c r="AC985" s="191">
        <v>28</v>
      </c>
      <c r="AZ985" s="191">
        <v>2</v>
      </c>
      <c r="BA985" s="191">
        <f t="shared" si="3"/>
        <v>0</v>
      </c>
      <c r="BB985" s="191">
        <f t="shared" si="4"/>
        <v>0</v>
      </c>
      <c r="BC985" s="191">
        <f t="shared" si="5"/>
        <v>0</v>
      </c>
      <c r="BD985" s="191">
        <f t="shared" si="6"/>
        <v>0</v>
      </c>
      <c r="BE985" s="191">
        <f t="shared" si="7"/>
        <v>0</v>
      </c>
      <c r="CA985" s="218">
        <v>12</v>
      </c>
      <c r="CB985" s="218">
        <v>0</v>
      </c>
    </row>
    <row r="986" spans="1:80">
      <c r="A986" s="219">
        <v>73</v>
      </c>
      <c r="B986" s="220" t="s">
        <v>1034</v>
      </c>
      <c r="C986" s="221" t="s">
        <v>1066</v>
      </c>
      <c r="D986" s="222" t="s">
        <v>89</v>
      </c>
      <c r="E986" s="223">
        <v>1</v>
      </c>
      <c r="F986" s="223"/>
      <c r="G986" s="224">
        <f t="shared" si="0"/>
        <v>0</v>
      </c>
      <c r="H986" s="225">
        <v>0</v>
      </c>
      <c r="I986" s="226">
        <f t="shared" si="1"/>
        <v>0</v>
      </c>
      <c r="J986" s="225"/>
      <c r="K986" s="226">
        <f t="shared" si="2"/>
        <v>0</v>
      </c>
      <c r="O986" s="218">
        <v>2</v>
      </c>
      <c r="AA986" s="191">
        <v>12</v>
      </c>
      <c r="AB986" s="191">
        <v>0</v>
      </c>
      <c r="AC986" s="191">
        <v>32</v>
      </c>
      <c r="AZ986" s="191">
        <v>2</v>
      </c>
      <c r="BA986" s="191">
        <f t="shared" si="3"/>
        <v>0</v>
      </c>
      <c r="BB986" s="191">
        <f t="shared" si="4"/>
        <v>0</v>
      </c>
      <c r="BC986" s="191">
        <f t="shared" si="5"/>
        <v>0</v>
      </c>
      <c r="BD986" s="191">
        <f t="shared" si="6"/>
        <v>0</v>
      </c>
      <c r="BE986" s="191">
        <f t="shared" si="7"/>
        <v>0</v>
      </c>
      <c r="CA986" s="218">
        <v>12</v>
      </c>
      <c r="CB986" s="218">
        <v>0</v>
      </c>
    </row>
    <row r="987" spans="1:80">
      <c r="A987" s="219">
        <v>74</v>
      </c>
      <c r="B987" s="220" t="s">
        <v>1034</v>
      </c>
      <c r="C987" s="221" t="s">
        <v>1067</v>
      </c>
      <c r="D987" s="222" t="s">
        <v>89</v>
      </c>
      <c r="E987" s="223">
        <v>1</v>
      </c>
      <c r="F987" s="223"/>
      <c r="G987" s="224">
        <f t="shared" si="0"/>
        <v>0</v>
      </c>
      <c r="H987" s="225">
        <v>0</v>
      </c>
      <c r="I987" s="226">
        <f t="shared" si="1"/>
        <v>0</v>
      </c>
      <c r="J987" s="225"/>
      <c r="K987" s="226">
        <f t="shared" si="2"/>
        <v>0</v>
      </c>
      <c r="O987" s="218">
        <v>2</v>
      </c>
      <c r="AA987" s="191">
        <v>12</v>
      </c>
      <c r="AB987" s="191">
        <v>0</v>
      </c>
      <c r="AC987" s="191">
        <v>31</v>
      </c>
      <c r="AZ987" s="191">
        <v>2</v>
      </c>
      <c r="BA987" s="191">
        <f t="shared" si="3"/>
        <v>0</v>
      </c>
      <c r="BB987" s="191">
        <f t="shared" si="4"/>
        <v>0</v>
      </c>
      <c r="BC987" s="191">
        <f t="shared" si="5"/>
        <v>0</v>
      </c>
      <c r="BD987" s="191">
        <f t="shared" si="6"/>
        <v>0</v>
      </c>
      <c r="BE987" s="191">
        <f t="shared" si="7"/>
        <v>0</v>
      </c>
      <c r="CA987" s="218">
        <v>12</v>
      </c>
      <c r="CB987" s="218">
        <v>0</v>
      </c>
    </row>
    <row r="988" spans="1:80">
      <c r="A988" s="219">
        <v>75</v>
      </c>
      <c r="B988" s="220" t="s">
        <v>1034</v>
      </c>
      <c r="C988" s="221" t="s">
        <v>1068</v>
      </c>
      <c r="D988" s="222" t="s">
        <v>89</v>
      </c>
      <c r="E988" s="223">
        <v>1</v>
      </c>
      <c r="F988" s="223"/>
      <c r="G988" s="224">
        <f t="shared" si="0"/>
        <v>0</v>
      </c>
      <c r="H988" s="225">
        <v>0</v>
      </c>
      <c r="I988" s="226">
        <f t="shared" si="1"/>
        <v>0</v>
      </c>
      <c r="J988" s="225"/>
      <c r="K988" s="226">
        <f t="shared" si="2"/>
        <v>0</v>
      </c>
      <c r="O988" s="218">
        <v>2</v>
      </c>
      <c r="AA988" s="191">
        <v>12</v>
      </c>
      <c r="AB988" s="191">
        <v>0</v>
      </c>
      <c r="AC988" s="191">
        <v>25</v>
      </c>
      <c r="AZ988" s="191">
        <v>2</v>
      </c>
      <c r="BA988" s="191">
        <f t="shared" si="3"/>
        <v>0</v>
      </c>
      <c r="BB988" s="191">
        <f t="shared" si="4"/>
        <v>0</v>
      </c>
      <c r="BC988" s="191">
        <f t="shared" si="5"/>
        <v>0</v>
      </c>
      <c r="BD988" s="191">
        <f t="shared" si="6"/>
        <v>0</v>
      </c>
      <c r="BE988" s="191">
        <f t="shared" si="7"/>
        <v>0</v>
      </c>
      <c r="CA988" s="218">
        <v>12</v>
      </c>
      <c r="CB988" s="218">
        <v>0</v>
      </c>
    </row>
    <row r="989" spans="1:80">
      <c r="A989" s="219">
        <v>76</v>
      </c>
      <c r="B989" s="220" t="s">
        <v>1034</v>
      </c>
      <c r="C989" s="221" t="s">
        <v>1069</v>
      </c>
      <c r="D989" s="222" t="s">
        <v>89</v>
      </c>
      <c r="E989" s="223">
        <v>6</v>
      </c>
      <c r="F989" s="223"/>
      <c r="G989" s="224">
        <f t="shared" si="0"/>
        <v>0</v>
      </c>
      <c r="H989" s="225">
        <v>0</v>
      </c>
      <c r="I989" s="226">
        <f t="shared" si="1"/>
        <v>0</v>
      </c>
      <c r="J989" s="225"/>
      <c r="K989" s="226">
        <f t="shared" si="2"/>
        <v>0</v>
      </c>
      <c r="O989" s="218">
        <v>2</v>
      </c>
      <c r="AA989" s="191">
        <v>12</v>
      </c>
      <c r="AB989" s="191">
        <v>0</v>
      </c>
      <c r="AC989" s="191">
        <v>21</v>
      </c>
      <c r="AZ989" s="191">
        <v>2</v>
      </c>
      <c r="BA989" s="191">
        <f t="shared" si="3"/>
        <v>0</v>
      </c>
      <c r="BB989" s="191">
        <f t="shared" si="4"/>
        <v>0</v>
      </c>
      <c r="BC989" s="191">
        <f t="shared" si="5"/>
        <v>0</v>
      </c>
      <c r="BD989" s="191">
        <f t="shared" si="6"/>
        <v>0</v>
      </c>
      <c r="BE989" s="191">
        <f t="shared" si="7"/>
        <v>0</v>
      </c>
      <c r="CA989" s="218">
        <v>12</v>
      </c>
      <c r="CB989" s="218">
        <v>0</v>
      </c>
    </row>
    <row r="990" spans="1:80" ht="22.5">
      <c r="A990" s="219">
        <v>77</v>
      </c>
      <c r="B990" s="220" t="s">
        <v>1034</v>
      </c>
      <c r="C990" s="221" t="s">
        <v>1070</v>
      </c>
      <c r="D990" s="222" t="s">
        <v>89</v>
      </c>
      <c r="E990" s="223">
        <v>1</v>
      </c>
      <c r="F990" s="223"/>
      <c r="G990" s="224">
        <f t="shared" si="0"/>
        <v>0</v>
      </c>
      <c r="H990" s="225">
        <v>0</v>
      </c>
      <c r="I990" s="226">
        <f t="shared" si="1"/>
        <v>0</v>
      </c>
      <c r="J990" s="225"/>
      <c r="K990" s="226">
        <f t="shared" si="2"/>
        <v>0</v>
      </c>
      <c r="O990" s="218">
        <v>2</v>
      </c>
      <c r="AA990" s="191">
        <v>12</v>
      </c>
      <c r="AB990" s="191">
        <v>0</v>
      </c>
      <c r="AC990" s="191">
        <v>23</v>
      </c>
      <c r="AZ990" s="191">
        <v>2</v>
      </c>
      <c r="BA990" s="191">
        <f t="shared" si="3"/>
        <v>0</v>
      </c>
      <c r="BB990" s="191">
        <f t="shared" si="4"/>
        <v>0</v>
      </c>
      <c r="BC990" s="191">
        <f t="shared" si="5"/>
        <v>0</v>
      </c>
      <c r="BD990" s="191">
        <f t="shared" si="6"/>
        <v>0</v>
      </c>
      <c r="BE990" s="191">
        <f t="shared" si="7"/>
        <v>0</v>
      </c>
      <c r="CA990" s="218">
        <v>12</v>
      </c>
      <c r="CB990" s="218">
        <v>0</v>
      </c>
    </row>
    <row r="991" spans="1:80">
      <c r="A991" s="219">
        <v>78</v>
      </c>
      <c r="B991" s="220" t="s">
        <v>1034</v>
      </c>
      <c r="C991" s="221" t="s">
        <v>1071</v>
      </c>
      <c r="D991" s="222" t="s">
        <v>89</v>
      </c>
      <c r="E991" s="223">
        <v>1</v>
      </c>
      <c r="F991" s="223"/>
      <c r="G991" s="224">
        <f t="shared" si="0"/>
        <v>0</v>
      </c>
      <c r="H991" s="225">
        <v>0</v>
      </c>
      <c r="I991" s="226">
        <f t="shared" si="1"/>
        <v>0</v>
      </c>
      <c r="J991" s="225"/>
      <c r="K991" s="226">
        <f t="shared" si="2"/>
        <v>0</v>
      </c>
      <c r="O991" s="218">
        <v>2</v>
      </c>
      <c r="AA991" s="191">
        <v>12</v>
      </c>
      <c r="AB991" s="191">
        <v>0</v>
      </c>
      <c r="AC991" s="191">
        <v>24</v>
      </c>
      <c r="AZ991" s="191">
        <v>2</v>
      </c>
      <c r="BA991" s="191">
        <f t="shared" si="3"/>
        <v>0</v>
      </c>
      <c r="BB991" s="191">
        <f t="shared" si="4"/>
        <v>0</v>
      </c>
      <c r="BC991" s="191">
        <f t="shared" si="5"/>
        <v>0</v>
      </c>
      <c r="BD991" s="191">
        <f t="shared" si="6"/>
        <v>0</v>
      </c>
      <c r="BE991" s="191">
        <f t="shared" si="7"/>
        <v>0</v>
      </c>
      <c r="CA991" s="218">
        <v>12</v>
      </c>
      <c r="CB991" s="218">
        <v>0</v>
      </c>
    </row>
    <row r="992" spans="1:80">
      <c r="A992" s="219">
        <v>79</v>
      </c>
      <c r="B992" s="220" t="s">
        <v>1072</v>
      </c>
      <c r="C992" s="221" t="s">
        <v>1073</v>
      </c>
      <c r="D992" s="222" t="s">
        <v>11</v>
      </c>
      <c r="E992" s="223">
        <v>1630.4719</v>
      </c>
      <c r="F992" s="223"/>
      <c r="G992" s="224">
        <f t="shared" si="0"/>
        <v>0</v>
      </c>
      <c r="H992" s="225">
        <v>0</v>
      </c>
      <c r="I992" s="226">
        <f t="shared" si="1"/>
        <v>0</v>
      </c>
      <c r="J992" s="225"/>
      <c r="K992" s="226">
        <f t="shared" si="2"/>
        <v>0</v>
      </c>
      <c r="O992" s="218">
        <v>2</v>
      </c>
      <c r="AA992" s="191">
        <v>7</v>
      </c>
      <c r="AB992" s="191">
        <v>1002</v>
      </c>
      <c r="AC992" s="191">
        <v>5</v>
      </c>
      <c r="AZ992" s="191">
        <v>2</v>
      </c>
      <c r="BA992" s="191">
        <f t="shared" si="3"/>
        <v>0</v>
      </c>
      <c r="BB992" s="191">
        <f t="shared" si="4"/>
        <v>0</v>
      </c>
      <c r="BC992" s="191">
        <f t="shared" si="5"/>
        <v>0</v>
      </c>
      <c r="BD992" s="191">
        <f t="shared" si="6"/>
        <v>0</v>
      </c>
      <c r="BE992" s="191">
        <f t="shared" si="7"/>
        <v>0</v>
      </c>
      <c r="CA992" s="218">
        <v>7</v>
      </c>
      <c r="CB992" s="218">
        <v>1002</v>
      </c>
    </row>
    <row r="993" spans="1:80">
      <c r="A993" s="237"/>
      <c r="B993" s="238" t="s">
        <v>90</v>
      </c>
      <c r="C993" s="239" t="s">
        <v>1051</v>
      </c>
      <c r="D993" s="240"/>
      <c r="E993" s="241"/>
      <c r="F993" s="242"/>
      <c r="G993" s="243">
        <f>SUM(G968:G992)</f>
        <v>0</v>
      </c>
      <c r="H993" s="244"/>
      <c r="I993" s="245">
        <f>SUM(I968:I992)</f>
        <v>0</v>
      </c>
      <c r="J993" s="244"/>
      <c r="K993" s="245">
        <f>SUM(K968:K992)</f>
        <v>0</v>
      </c>
      <c r="O993" s="218">
        <v>4</v>
      </c>
      <c r="BA993" s="246">
        <f>SUM(BA968:BA992)</f>
        <v>0</v>
      </c>
      <c r="BB993" s="246">
        <f>SUM(BB968:BB992)</f>
        <v>0</v>
      </c>
      <c r="BC993" s="246">
        <f>SUM(BC968:BC992)</f>
        <v>0</v>
      </c>
      <c r="BD993" s="246">
        <f>SUM(BD968:BD992)</f>
        <v>0</v>
      </c>
      <c r="BE993" s="246">
        <f>SUM(BE968:BE992)</f>
        <v>0</v>
      </c>
    </row>
    <row r="994" spans="1:80">
      <c r="A994" s="208" t="s">
        <v>86</v>
      </c>
      <c r="B994" s="209" t="s">
        <v>1074</v>
      </c>
      <c r="C994" s="210" t="s">
        <v>1075</v>
      </c>
      <c r="D994" s="211"/>
      <c r="E994" s="212"/>
      <c r="F994" s="212"/>
      <c r="G994" s="213"/>
      <c r="H994" s="214"/>
      <c r="I994" s="215"/>
      <c r="J994" s="216"/>
      <c r="K994" s="217"/>
      <c r="O994" s="218">
        <v>1</v>
      </c>
    </row>
    <row r="995" spans="1:80">
      <c r="A995" s="219">
        <v>80</v>
      </c>
      <c r="B995" s="220" t="s">
        <v>1034</v>
      </c>
      <c r="C995" s="221" t="s">
        <v>1077</v>
      </c>
      <c r="D995" s="222" t="s">
        <v>89</v>
      </c>
      <c r="E995" s="223">
        <v>2</v>
      </c>
      <c r="F995" s="223"/>
      <c r="G995" s="224">
        <f>E995*F995</f>
        <v>0</v>
      </c>
      <c r="H995" s="225">
        <v>0</v>
      </c>
      <c r="I995" s="226">
        <f>E995*H995</f>
        <v>0</v>
      </c>
      <c r="J995" s="225"/>
      <c r="K995" s="226">
        <f>E995*J995</f>
        <v>0</v>
      </c>
      <c r="O995" s="218">
        <v>2</v>
      </c>
      <c r="AA995" s="191">
        <v>12</v>
      </c>
      <c r="AB995" s="191">
        <v>0</v>
      </c>
      <c r="AC995" s="191">
        <v>116</v>
      </c>
      <c r="AZ995" s="191">
        <v>2</v>
      </c>
      <c r="BA995" s="191">
        <f>IF(AZ995=1,G995,0)</f>
        <v>0</v>
      </c>
      <c r="BB995" s="191">
        <f>IF(AZ995=2,G995,0)</f>
        <v>0</v>
      </c>
      <c r="BC995" s="191">
        <f>IF(AZ995=3,G995,0)</f>
        <v>0</v>
      </c>
      <c r="BD995" s="191">
        <f>IF(AZ995=4,G995,0)</f>
        <v>0</v>
      </c>
      <c r="BE995" s="191">
        <f>IF(AZ995=5,G995,0)</f>
        <v>0</v>
      </c>
      <c r="CA995" s="218">
        <v>12</v>
      </c>
      <c r="CB995" s="218">
        <v>0</v>
      </c>
    </row>
    <row r="996" spans="1:80">
      <c r="A996" s="227"/>
      <c r="B996" s="231"/>
      <c r="C996" s="301" t="s">
        <v>565</v>
      </c>
      <c r="D996" s="302"/>
      <c r="E996" s="232">
        <v>0</v>
      </c>
      <c r="F996" s="233"/>
      <c r="G996" s="234"/>
      <c r="H996" s="235"/>
      <c r="I996" s="229"/>
      <c r="J996" s="236"/>
      <c r="K996" s="229"/>
      <c r="M996" s="230" t="s">
        <v>565</v>
      </c>
      <c r="O996" s="218"/>
    </row>
    <row r="997" spans="1:80">
      <c r="A997" s="227"/>
      <c r="B997" s="231"/>
      <c r="C997" s="301" t="s">
        <v>566</v>
      </c>
      <c r="D997" s="302"/>
      <c r="E997" s="232">
        <v>0</v>
      </c>
      <c r="F997" s="233"/>
      <c r="G997" s="234"/>
      <c r="H997" s="235"/>
      <c r="I997" s="229"/>
      <c r="J997" s="236"/>
      <c r="K997" s="229"/>
      <c r="M997" s="230" t="s">
        <v>566</v>
      </c>
      <c r="O997" s="218"/>
    </row>
    <row r="998" spans="1:80">
      <c r="A998" s="227"/>
      <c r="B998" s="231"/>
      <c r="C998" s="301" t="s">
        <v>1078</v>
      </c>
      <c r="D998" s="302"/>
      <c r="E998" s="232">
        <v>1</v>
      </c>
      <c r="F998" s="233"/>
      <c r="G998" s="234"/>
      <c r="H998" s="235"/>
      <c r="I998" s="229"/>
      <c r="J998" s="236"/>
      <c r="K998" s="229"/>
      <c r="M998" s="258">
        <v>0.1673611111111111</v>
      </c>
      <c r="O998" s="218"/>
    </row>
    <row r="999" spans="1:80">
      <c r="A999" s="227"/>
      <c r="B999" s="231"/>
      <c r="C999" s="301" t="s">
        <v>1079</v>
      </c>
      <c r="D999" s="302"/>
      <c r="E999" s="232">
        <v>1</v>
      </c>
      <c r="F999" s="233"/>
      <c r="G999" s="234"/>
      <c r="H999" s="235"/>
      <c r="I999" s="229"/>
      <c r="J999" s="236"/>
      <c r="K999" s="229"/>
      <c r="M999" s="258">
        <v>0.12569444444444444</v>
      </c>
      <c r="O999" s="218"/>
    </row>
    <row r="1000" spans="1:80">
      <c r="A1000" s="237"/>
      <c r="B1000" s="238" t="s">
        <v>90</v>
      </c>
      <c r="C1000" s="239" t="s">
        <v>1076</v>
      </c>
      <c r="D1000" s="240"/>
      <c r="E1000" s="241"/>
      <c r="F1000" s="242"/>
      <c r="G1000" s="243">
        <f>SUM(G994:G999)</f>
        <v>0</v>
      </c>
      <c r="H1000" s="244"/>
      <c r="I1000" s="245">
        <f>SUM(I994:I999)</f>
        <v>0</v>
      </c>
      <c r="J1000" s="244"/>
      <c r="K1000" s="245">
        <f>SUM(K994:K999)</f>
        <v>0</v>
      </c>
      <c r="O1000" s="218">
        <v>4</v>
      </c>
      <c r="BA1000" s="246">
        <f>SUM(BA994:BA999)</f>
        <v>0</v>
      </c>
      <c r="BB1000" s="246">
        <f>SUM(BB994:BB999)</f>
        <v>0</v>
      </c>
      <c r="BC1000" s="246">
        <f>SUM(BC994:BC999)</f>
        <v>0</v>
      </c>
      <c r="BD1000" s="246">
        <f>SUM(BD994:BD999)</f>
        <v>0</v>
      </c>
      <c r="BE1000" s="246">
        <f>SUM(BE994:BE999)</f>
        <v>0</v>
      </c>
    </row>
    <row r="1001" spans="1:80">
      <c r="A1001" s="208" t="s">
        <v>86</v>
      </c>
      <c r="B1001" s="209" t="s">
        <v>1080</v>
      </c>
      <c r="C1001" s="210" t="s">
        <v>1081</v>
      </c>
      <c r="D1001" s="211"/>
      <c r="E1001" s="212"/>
      <c r="F1001" s="212"/>
      <c r="G1001" s="213"/>
      <c r="H1001" s="214"/>
      <c r="I1001" s="215"/>
      <c r="J1001" s="216"/>
      <c r="K1001" s="217"/>
      <c r="O1001" s="218">
        <v>1</v>
      </c>
    </row>
    <row r="1002" spans="1:80">
      <c r="A1002" s="219">
        <v>81</v>
      </c>
      <c r="B1002" s="220" t="s">
        <v>1034</v>
      </c>
      <c r="C1002" s="221" t="s">
        <v>1083</v>
      </c>
      <c r="D1002" s="222" t="s">
        <v>89</v>
      </c>
      <c r="E1002" s="223">
        <v>10</v>
      </c>
      <c r="F1002" s="223"/>
      <c r="G1002" s="224">
        <f>E1002*F1002</f>
        <v>0</v>
      </c>
      <c r="H1002" s="225">
        <v>0</v>
      </c>
      <c r="I1002" s="226">
        <f>E1002*H1002</f>
        <v>0</v>
      </c>
      <c r="J1002" s="225"/>
      <c r="K1002" s="226">
        <f>E1002*J1002</f>
        <v>0</v>
      </c>
      <c r="O1002" s="218">
        <v>2</v>
      </c>
      <c r="AA1002" s="191">
        <v>12</v>
      </c>
      <c r="AB1002" s="191">
        <v>0</v>
      </c>
      <c r="AC1002" s="191">
        <v>26</v>
      </c>
      <c r="AZ1002" s="191">
        <v>2</v>
      </c>
      <c r="BA1002" s="191">
        <f>IF(AZ1002=1,G1002,0)</f>
        <v>0</v>
      </c>
      <c r="BB1002" s="191">
        <f>IF(AZ1002=2,G1002,0)</f>
        <v>0</v>
      </c>
      <c r="BC1002" s="191">
        <f>IF(AZ1002=3,G1002,0)</f>
        <v>0</v>
      </c>
      <c r="BD1002" s="191">
        <f>IF(AZ1002=4,G1002,0)</f>
        <v>0</v>
      </c>
      <c r="BE1002" s="191">
        <f>IF(AZ1002=5,G1002,0)</f>
        <v>0</v>
      </c>
      <c r="CA1002" s="218">
        <v>12</v>
      </c>
      <c r="CB1002" s="218">
        <v>0</v>
      </c>
    </row>
    <row r="1003" spans="1:80">
      <c r="A1003" s="219">
        <v>82</v>
      </c>
      <c r="B1003" s="220" t="s">
        <v>1034</v>
      </c>
      <c r="C1003" s="221" t="s">
        <v>1084</v>
      </c>
      <c r="D1003" s="222" t="s">
        <v>89</v>
      </c>
      <c r="E1003" s="223">
        <v>1</v>
      </c>
      <c r="F1003" s="223"/>
      <c r="G1003" s="224">
        <f>E1003*F1003</f>
        <v>0</v>
      </c>
      <c r="H1003" s="225">
        <v>0</v>
      </c>
      <c r="I1003" s="226">
        <f>E1003*H1003</f>
        <v>0</v>
      </c>
      <c r="J1003" s="225"/>
      <c r="K1003" s="226">
        <f>E1003*J1003</f>
        <v>0</v>
      </c>
      <c r="O1003" s="218">
        <v>2</v>
      </c>
      <c r="AA1003" s="191">
        <v>12</v>
      </c>
      <c r="AB1003" s="191">
        <v>0</v>
      </c>
      <c r="AC1003" s="191">
        <v>27</v>
      </c>
      <c r="AZ1003" s="191">
        <v>2</v>
      </c>
      <c r="BA1003" s="191">
        <f>IF(AZ1003=1,G1003,0)</f>
        <v>0</v>
      </c>
      <c r="BB1003" s="191">
        <f>IF(AZ1003=2,G1003,0)</f>
        <v>0</v>
      </c>
      <c r="BC1003" s="191">
        <f>IF(AZ1003=3,G1003,0)</f>
        <v>0</v>
      </c>
      <c r="BD1003" s="191">
        <f>IF(AZ1003=4,G1003,0)</f>
        <v>0</v>
      </c>
      <c r="BE1003" s="191">
        <f>IF(AZ1003=5,G1003,0)</f>
        <v>0</v>
      </c>
      <c r="CA1003" s="218">
        <v>12</v>
      </c>
      <c r="CB1003" s="218">
        <v>0</v>
      </c>
    </row>
    <row r="1004" spans="1:80">
      <c r="A1004" s="219">
        <v>83</v>
      </c>
      <c r="B1004" s="220" t="s">
        <v>1034</v>
      </c>
      <c r="C1004" s="221" t="s">
        <v>1085</v>
      </c>
      <c r="D1004" s="222" t="s">
        <v>135</v>
      </c>
      <c r="E1004" s="223">
        <v>6</v>
      </c>
      <c r="F1004" s="223"/>
      <c r="G1004" s="224">
        <f>E1004*F1004</f>
        <v>0</v>
      </c>
      <c r="H1004" s="225">
        <v>2.5999999999999998E-4</v>
      </c>
      <c r="I1004" s="226">
        <f>E1004*H1004</f>
        <v>1.5599999999999998E-3</v>
      </c>
      <c r="J1004" s="225"/>
      <c r="K1004" s="226">
        <f>E1004*J1004</f>
        <v>0</v>
      </c>
      <c r="O1004" s="218">
        <v>2</v>
      </c>
      <c r="AA1004" s="191">
        <v>12</v>
      </c>
      <c r="AB1004" s="191">
        <v>0</v>
      </c>
      <c r="AC1004" s="191">
        <v>13</v>
      </c>
      <c r="AZ1004" s="191">
        <v>2</v>
      </c>
      <c r="BA1004" s="191">
        <f>IF(AZ1004=1,G1004,0)</f>
        <v>0</v>
      </c>
      <c r="BB1004" s="191">
        <f>IF(AZ1004=2,G1004,0)</f>
        <v>0</v>
      </c>
      <c r="BC1004" s="191">
        <f>IF(AZ1004=3,G1004,0)</f>
        <v>0</v>
      </c>
      <c r="BD1004" s="191">
        <f>IF(AZ1004=4,G1004,0)</f>
        <v>0</v>
      </c>
      <c r="BE1004" s="191">
        <f>IF(AZ1004=5,G1004,0)</f>
        <v>0</v>
      </c>
      <c r="CA1004" s="218">
        <v>12</v>
      </c>
      <c r="CB1004" s="218">
        <v>0</v>
      </c>
    </row>
    <row r="1005" spans="1:80">
      <c r="A1005" s="219">
        <v>84</v>
      </c>
      <c r="B1005" s="220" t="s">
        <v>1034</v>
      </c>
      <c r="C1005" s="221" t="s">
        <v>1086</v>
      </c>
      <c r="D1005" s="222" t="s">
        <v>89</v>
      </c>
      <c r="E1005" s="223">
        <v>1</v>
      </c>
      <c r="F1005" s="223"/>
      <c r="G1005" s="224">
        <f>E1005*F1005</f>
        <v>0</v>
      </c>
      <c r="H1005" s="225">
        <v>0</v>
      </c>
      <c r="I1005" s="226">
        <f>E1005*H1005</f>
        <v>0</v>
      </c>
      <c r="J1005" s="225"/>
      <c r="K1005" s="226">
        <f>E1005*J1005</f>
        <v>0</v>
      </c>
      <c r="O1005" s="218">
        <v>2</v>
      </c>
      <c r="AA1005" s="191">
        <v>12</v>
      </c>
      <c r="AB1005" s="191">
        <v>0</v>
      </c>
      <c r="AC1005" s="191">
        <v>22</v>
      </c>
      <c r="AZ1005" s="191">
        <v>2</v>
      </c>
      <c r="BA1005" s="191">
        <f>IF(AZ1005=1,G1005,0)</f>
        <v>0</v>
      </c>
      <c r="BB1005" s="191">
        <f>IF(AZ1005=2,G1005,0)</f>
        <v>0</v>
      </c>
      <c r="BC1005" s="191">
        <f>IF(AZ1005=3,G1005,0)</f>
        <v>0</v>
      </c>
      <c r="BD1005" s="191">
        <f>IF(AZ1005=4,G1005,0)</f>
        <v>0</v>
      </c>
      <c r="BE1005" s="191">
        <f>IF(AZ1005=5,G1005,0)</f>
        <v>0</v>
      </c>
      <c r="CA1005" s="218">
        <v>12</v>
      </c>
      <c r="CB1005" s="218">
        <v>0</v>
      </c>
    </row>
    <row r="1006" spans="1:80">
      <c r="A1006" s="237"/>
      <c r="B1006" s="238" t="s">
        <v>90</v>
      </c>
      <c r="C1006" s="239" t="s">
        <v>1082</v>
      </c>
      <c r="D1006" s="240"/>
      <c r="E1006" s="241"/>
      <c r="F1006" s="242"/>
      <c r="G1006" s="243">
        <f>SUM(G1001:G1005)</f>
        <v>0</v>
      </c>
      <c r="H1006" s="244"/>
      <c r="I1006" s="245">
        <f>SUM(I1001:I1005)</f>
        <v>1.5599999999999998E-3</v>
      </c>
      <c r="J1006" s="244"/>
      <c r="K1006" s="245">
        <f>SUM(K1001:K1005)</f>
        <v>0</v>
      </c>
      <c r="O1006" s="218">
        <v>4</v>
      </c>
      <c r="BA1006" s="246">
        <f>SUM(BA1001:BA1005)</f>
        <v>0</v>
      </c>
      <c r="BB1006" s="246">
        <f>SUM(BB1001:BB1005)</f>
        <v>0</v>
      </c>
      <c r="BC1006" s="246">
        <f>SUM(BC1001:BC1005)</f>
        <v>0</v>
      </c>
      <c r="BD1006" s="246">
        <f>SUM(BD1001:BD1005)</f>
        <v>0</v>
      </c>
      <c r="BE1006" s="246">
        <f>SUM(BE1001:BE1005)</f>
        <v>0</v>
      </c>
    </row>
    <row r="1007" spans="1:80">
      <c r="A1007" s="208" t="s">
        <v>86</v>
      </c>
      <c r="B1007" s="209" t="s">
        <v>1087</v>
      </c>
      <c r="C1007" s="210" t="s">
        <v>1088</v>
      </c>
      <c r="D1007" s="211"/>
      <c r="E1007" s="212"/>
      <c r="F1007" s="212"/>
      <c r="G1007" s="213"/>
      <c r="H1007" s="214"/>
      <c r="I1007" s="215"/>
      <c r="J1007" s="216"/>
      <c r="K1007" s="217"/>
      <c r="O1007" s="218">
        <v>1</v>
      </c>
    </row>
    <row r="1008" spans="1:80">
      <c r="A1008" s="219">
        <v>85</v>
      </c>
      <c r="B1008" s="220" t="s">
        <v>1090</v>
      </c>
      <c r="C1008" s="221" t="s">
        <v>1091</v>
      </c>
      <c r="D1008" s="222" t="s">
        <v>580</v>
      </c>
      <c r="E1008" s="223">
        <v>10.740500000000001</v>
      </c>
      <c r="F1008" s="223"/>
      <c r="G1008" s="224">
        <f>E1008*F1008</f>
        <v>0</v>
      </c>
      <c r="H1008" s="225">
        <v>2.96E-3</v>
      </c>
      <c r="I1008" s="226">
        <f>E1008*H1008</f>
        <v>3.1791880000000002E-2</v>
      </c>
      <c r="J1008" s="225">
        <v>0</v>
      </c>
      <c r="K1008" s="226">
        <f>E1008*J1008</f>
        <v>0</v>
      </c>
      <c r="O1008" s="218">
        <v>2</v>
      </c>
      <c r="AA1008" s="191">
        <v>1</v>
      </c>
      <c r="AB1008" s="191">
        <v>7</v>
      </c>
      <c r="AC1008" s="191">
        <v>7</v>
      </c>
      <c r="AZ1008" s="191">
        <v>2</v>
      </c>
      <c r="BA1008" s="191">
        <f>IF(AZ1008=1,G1008,0)</f>
        <v>0</v>
      </c>
      <c r="BB1008" s="191">
        <f>IF(AZ1008=2,G1008,0)</f>
        <v>0</v>
      </c>
      <c r="BC1008" s="191">
        <f>IF(AZ1008=3,G1008,0)</f>
        <v>0</v>
      </c>
      <c r="BD1008" s="191">
        <f>IF(AZ1008=4,G1008,0)</f>
        <v>0</v>
      </c>
      <c r="BE1008" s="191">
        <f>IF(AZ1008=5,G1008,0)</f>
        <v>0</v>
      </c>
      <c r="CA1008" s="218">
        <v>1</v>
      </c>
      <c r="CB1008" s="218">
        <v>7</v>
      </c>
    </row>
    <row r="1009" spans="1:80">
      <c r="A1009" s="227"/>
      <c r="B1009" s="231"/>
      <c r="C1009" s="301" t="s">
        <v>565</v>
      </c>
      <c r="D1009" s="302"/>
      <c r="E1009" s="232">
        <v>0</v>
      </c>
      <c r="F1009" s="233"/>
      <c r="G1009" s="234"/>
      <c r="H1009" s="235"/>
      <c r="I1009" s="229"/>
      <c r="J1009" s="236"/>
      <c r="K1009" s="229"/>
      <c r="M1009" s="230" t="s">
        <v>565</v>
      </c>
      <c r="O1009" s="218"/>
    </row>
    <row r="1010" spans="1:80">
      <c r="A1010" s="227"/>
      <c r="B1010" s="231"/>
      <c r="C1010" s="301" t="s">
        <v>566</v>
      </c>
      <c r="D1010" s="302"/>
      <c r="E1010" s="232">
        <v>0</v>
      </c>
      <c r="F1010" s="233"/>
      <c r="G1010" s="234"/>
      <c r="H1010" s="235"/>
      <c r="I1010" s="229"/>
      <c r="J1010" s="236"/>
      <c r="K1010" s="229"/>
      <c r="M1010" s="230" t="s">
        <v>566</v>
      </c>
      <c r="O1010" s="218"/>
    </row>
    <row r="1011" spans="1:80">
      <c r="A1011" s="227"/>
      <c r="B1011" s="231"/>
      <c r="C1011" s="301" t="s">
        <v>882</v>
      </c>
      <c r="D1011" s="302"/>
      <c r="E1011" s="232">
        <v>1.2024999999999999</v>
      </c>
      <c r="F1011" s="233"/>
      <c r="G1011" s="234"/>
      <c r="H1011" s="235"/>
      <c r="I1011" s="229"/>
      <c r="J1011" s="236"/>
      <c r="K1011" s="229"/>
      <c r="M1011" s="230" t="s">
        <v>882</v>
      </c>
      <c r="O1011" s="218"/>
    </row>
    <row r="1012" spans="1:80">
      <c r="A1012" s="227"/>
      <c r="B1012" s="231"/>
      <c r="C1012" s="301" t="s">
        <v>883</v>
      </c>
      <c r="D1012" s="302"/>
      <c r="E1012" s="232">
        <v>0.94169999999999998</v>
      </c>
      <c r="F1012" s="233"/>
      <c r="G1012" s="234"/>
      <c r="H1012" s="235"/>
      <c r="I1012" s="229"/>
      <c r="J1012" s="236"/>
      <c r="K1012" s="229"/>
      <c r="M1012" s="230" t="s">
        <v>883</v>
      </c>
      <c r="O1012" s="218"/>
    </row>
    <row r="1013" spans="1:80">
      <c r="A1013" s="227"/>
      <c r="B1013" s="231"/>
      <c r="C1013" s="301" t="s">
        <v>884</v>
      </c>
      <c r="D1013" s="302"/>
      <c r="E1013" s="232">
        <v>0.68630000000000002</v>
      </c>
      <c r="F1013" s="233"/>
      <c r="G1013" s="234"/>
      <c r="H1013" s="235"/>
      <c r="I1013" s="229"/>
      <c r="J1013" s="236"/>
      <c r="K1013" s="229"/>
      <c r="M1013" s="230" t="s">
        <v>884</v>
      </c>
      <c r="O1013" s="218"/>
    </row>
    <row r="1014" spans="1:80">
      <c r="A1014" s="227"/>
      <c r="B1014" s="231"/>
      <c r="C1014" s="301" t="s">
        <v>885</v>
      </c>
      <c r="D1014" s="302"/>
      <c r="E1014" s="232">
        <v>3.84</v>
      </c>
      <c r="F1014" s="233"/>
      <c r="G1014" s="234"/>
      <c r="H1014" s="235"/>
      <c r="I1014" s="229"/>
      <c r="J1014" s="236"/>
      <c r="K1014" s="229"/>
      <c r="M1014" s="230" t="s">
        <v>885</v>
      </c>
      <c r="O1014" s="218"/>
    </row>
    <row r="1015" spans="1:80">
      <c r="A1015" s="227"/>
      <c r="B1015" s="231"/>
      <c r="C1015" s="301" t="s">
        <v>886</v>
      </c>
      <c r="D1015" s="302"/>
      <c r="E1015" s="232">
        <v>0.77</v>
      </c>
      <c r="F1015" s="233"/>
      <c r="G1015" s="234"/>
      <c r="H1015" s="235"/>
      <c r="I1015" s="229"/>
      <c r="J1015" s="236"/>
      <c r="K1015" s="229"/>
      <c r="M1015" s="230" t="s">
        <v>886</v>
      </c>
      <c r="O1015" s="218"/>
    </row>
    <row r="1016" spans="1:80">
      <c r="A1016" s="227"/>
      <c r="B1016" s="231"/>
      <c r="C1016" s="301" t="s">
        <v>887</v>
      </c>
      <c r="D1016" s="302"/>
      <c r="E1016" s="232">
        <v>3.3</v>
      </c>
      <c r="F1016" s="233"/>
      <c r="G1016" s="234"/>
      <c r="H1016" s="235"/>
      <c r="I1016" s="229"/>
      <c r="J1016" s="236"/>
      <c r="K1016" s="229"/>
      <c r="M1016" s="230" t="s">
        <v>887</v>
      </c>
      <c r="O1016" s="218"/>
    </row>
    <row r="1017" spans="1:80">
      <c r="A1017" s="219">
        <v>86</v>
      </c>
      <c r="B1017" s="220" t="s">
        <v>1092</v>
      </c>
      <c r="C1017" s="221" t="s">
        <v>1093</v>
      </c>
      <c r="D1017" s="222" t="s">
        <v>177</v>
      </c>
      <c r="E1017" s="223">
        <v>75.88</v>
      </c>
      <c r="F1017" s="223"/>
      <c r="G1017" s="224">
        <f>E1017*F1017</f>
        <v>0</v>
      </c>
      <c r="H1017" s="225">
        <v>3.2000000000000003E-4</v>
      </c>
      <c r="I1017" s="226">
        <f>E1017*H1017</f>
        <v>2.42816E-2</v>
      </c>
      <c r="J1017" s="225">
        <v>0</v>
      </c>
      <c r="K1017" s="226">
        <f>E1017*J1017</f>
        <v>0</v>
      </c>
      <c r="O1017" s="218">
        <v>2</v>
      </c>
      <c r="AA1017" s="191">
        <v>1</v>
      </c>
      <c r="AB1017" s="191">
        <v>7</v>
      </c>
      <c r="AC1017" s="191">
        <v>7</v>
      </c>
      <c r="AZ1017" s="191">
        <v>2</v>
      </c>
      <c r="BA1017" s="191">
        <f>IF(AZ1017=1,G1017,0)</f>
        <v>0</v>
      </c>
      <c r="BB1017" s="191">
        <f>IF(AZ1017=2,G1017,0)</f>
        <v>0</v>
      </c>
      <c r="BC1017" s="191">
        <f>IF(AZ1017=3,G1017,0)</f>
        <v>0</v>
      </c>
      <c r="BD1017" s="191">
        <f>IF(AZ1017=4,G1017,0)</f>
        <v>0</v>
      </c>
      <c r="BE1017" s="191">
        <f>IF(AZ1017=5,G1017,0)</f>
        <v>0</v>
      </c>
      <c r="CA1017" s="218">
        <v>1</v>
      </c>
      <c r="CB1017" s="218">
        <v>7</v>
      </c>
    </row>
    <row r="1018" spans="1:80">
      <c r="A1018" s="227"/>
      <c r="B1018" s="231"/>
      <c r="C1018" s="301" t="s">
        <v>565</v>
      </c>
      <c r="D1018" s="302"/>
      <c r="E1018" s="232">
        <v>0</v>
      </c>
      <c r="F1018" s="233"/>
      <c r="G1018" s="234"/>
      <c r="H1018" s="235"/>
      <c r="I1018" s="229"/>
      <c r="J1018" s="236"/>
      <c r="K1018" s="229"/>
      <c r="M1018" s="230" t="s">
        <v>565</v>
      </c>
      <c r="O1018" s="218"/>
    </row>
    <row r="1019" spans="1:80">
      <c r="A1019" s="227"/>
      <c r="B1019" s="231"/>
      <c r="C1019" s="301" t="s">
        <v>566</v>
      </c>
      <c r="D1019" s="302"/>
      <c r="E1019" s="232">
        <v>0</v>
      </c>
      <c r="F1019" s="233"/>
      <c r="G1019" s="234"/>
      <c r="H1019" s="235"/>
      <c r="I1019" s="229"/>
      <c r="J1019" s="236"/>
      <c r="K1019" s="229"/>
      <c r="M1019" s="230" t="s">
        <v>566</v>
      </c>
      <c r="O1019" s="218"/>
    </row>
    <row r="1020" spans="1:80">
      <c r="A1020" s="227"/>
      <c r="B1020" s="231"/>
      <c r="C1020" s="301" t="s">
        <v>1094</v>
      </c>
      <c r="D1020" s="302"/>
      <c r="E1020" s="232">
        <v>9.58</v>
      </c>
      <c r="F1020" s="233"/>
      <c r="G1020" s="234"/>
      <c r="H1020" s="235"/>
      <c r="I1020" s="229"/>
      <c r="J1020" s="236"/>
      <c r="K1020" s="229"/>
      <c r="M1020" s="230" t="s">
        <v>1094</v>
      </c>
      <c r="O1020" s="218"/>
    </row>
    <row r="1021" spans="1:80">
      <c r="A1021" s="227"/>
      <c r="B1021" s="231"/>
      <c r="C1021" s="301" t="s">
        <v>136</v>
      </c>
      <c r="D1021" s="302"/>
      <c r="E1021" s="232">
        <v>0</v>
      </c>
      <c r="F1021" s="233"/>
      <c r="G1021" s="234"/>
      <c r="H1021" s="235"/>
      <c r="I1021" s="229"/>
      <c r="J1021" s="236"/>
      <c r="K1021" s="229"/>
      <c r="M1021" s="230" t="s">
        <v>136</v>
      </c>
      <c r="O1021" s="218"/>
    </row>
    <row r="1022" spans="1:80">
      <c r="A1022" s="227"/>
      <c r="B1022" s="231"/>
      <c r="C1022" s="301" t="s">
        <v>137</v>
      </c>
      <c r="D1022" s="302"/>
      <c r="E1022" s="232">
        <v>0</v>
      </c>
      <c r="F1022" s="233"/>
      <c r="G1022" s="234"/>
      <c r="H1022" s="235"/>
      <c r="I1022" s="229"/>
      <c r="J1022" s="236"/>
      <c r="K1022" s="229"/>
      <c r="M1022" s="230" t="s">
        <v>137</v>
      </c>
      <c r="O1022" s="218"/>
    </row>
    <row r="1023" spans="1:80">
      <c r="A1023" s="227"/>
      <c r="B1023" s="231"/>
      <c r="C1023" s="301" t="s">
        <v>1095</v>
      </c>
      <c r="D1023" s="302"/>
      <c r="E1023" s="232">
        <v>8.6999999999999993</v>
      </c>
      <c r="F1023" s="233"/>
      <c r="G1023" s="234"/>
      <c r="H1023" s="235"/>
      <c r="I1023" s="229"/>
      <c r="J1023" s="236"/>
      <c r="K1023" s="229"/>
      <c r="M1023" s="230" t="s">
        <v>1095</v>
      </c>
      <c r="O1023" s="218"/>
    </row>
    <row r="1024" spans="1:80">
      <c r="A1024" s="227"/>
      <c r="B1024" s="231"/>
      <c r="C1024" s="301" t="s">
        <v>1096</v>
      </c>
      <c r="D1024" s="302"/>
      <c r="E1024" s="232">
        <v>-2.4</v>
      </c>
      <c r="F1024" s="233"/>
      <c r="G1024" s="234"/>
      <c r="H1024" s="235"/>
      <c r="I1024" s="229"/>
      <c r="J1024" s="236"/>
      <c r="K1024" s="229"/>
      <c r="M1024" s="230" t="s">
        <v>1096</v>
      </c>
      <c r="O1024" s="218"/>
    </row>
    <row r="1025" spans="1:80">
      <c r="A1025" s="227"/>
      <c r="B1025" s="231"/>
      <c r="C1025" s="301" t="s">
        <v>1097</v>
      </c>
      <c r="D1025" s="302"/>
      <c r="E1025" s="232">
        <v>11.2</v>
      </c>
      <c r="F1025" s="233"/>
      <c r="G1025" s="234"/>
      <c r="H1025" s="235"/>
      <c r="I1025" s="229"/>
      <c r="J1025" s="236"/>
      <c r="K1025" s="229"/>
      <c r="M1025" s="230" t="s">
        <v>1097</v>
      </c>
      <c r="O1025" s="218"/>
    </row>
    <row r="1026" spans="1:80">
      <c r="A1026" s="227"/>
      <c r="B1026" s="231"/>
      <c r="C1026" s="301" t="s">
        <v>1098</v>
      </c>
      <c r="D1026" s="302"/>
      <c r="E1026" s="232">
        <v>0.6</v>
      </c>
      <c r="F1026" s="233"/>
      <c r="G1026" s="234"/>
      <c r="H1026" s="235"/>
      <c r="I1026" s="229"/>
      <c r="J1026" s="236"/>
      <c r="K1026" s="229"/>
      <c r="M1026" s="230" t="s">
        <v>1098</v>
      </c>
      <c r="O1026" s="218"/>
    </row>
    <row r="1027" spans="1:80">
      <c r="A1027" s="227"/>
      <c r="B1027" s="231"/>
      <c r="C1027" s="301" t="s">
        <v>1099</v>
      </c>
      <c r="D1027" s="302"/>
      <c r="E1027" s="232">
        <v>-0.8</v>
      </c>
      <c r="F1027" s="233"/>
      <c r="G1027" s="234"/>
      <c r="H1027" s="235"/>
      <c r="I1027" s="229"/>
      <c r="J1027" s="236"/>
      <c r="K1027" s="229"/>
      <c r="M1027" s="230" t="s">
        <v>1099</v>
      </c>
      <c r="O1027" s="218"/>
    </row>
    <row r="1028" spans="1:80">
      <c r="A1028" s="227"/>
      <c r="B1028" s="231"/>
      <c r="C1028" s="301" t="s">
        <v>1100</v>
      </c>
      <c r="D1028" s="302"/>
      <c r="E1028" s="232">
        <v>-0.7</v>
      </c>
      <c r="F1028" s="233"/>
      <c r="G1028" s="234"/>
      <c r="H1028" s="235"/>
      <c r="I1028" s="229"/>
      <c r="J1028" s="236"/>
      <c r="K1028" s="229"/>
      <c r="M1028" s="230" t="s">
        <v>1100</v>
      </c>
      <c r="O1028" s="218"/>
    </row>
    <row r="1029" spans="1:80">
      <c r="A1029" s="227"/>
      <c r="B1029" s="231"/>
      <c r="C1029" s="301" t="s">
        <v>1101</v>
      </c>
      <c r="D1029" s="302"/>
      <c r="E1029" s="232">
        <v>13.4</v>
      </c>
      <c r="F1029" s="233"/>
      <c r="G1029" s="234"/>
      <c r="H1029" s="235"/>
      <c r="I1029" s="229"/>
      <c r="J1029" s="236"/>
      <c r="K1029" s="229"/>
      <c r="M1029" s="230" t="s">
        <v>1101</v>
      </c>
      <c r="O1029" s="218"/>
    </row>
    <row r="1030" spans="1:80">
      <c r="A1030" s="227"/>
      <c r="B1030" s="231"/>
      <c r="C1030" s="301" t="s">
        <v>1102</v>
      </c>
      <c r="D1030" s="302"/>
      <c r="E1030" s="232">
        <v>2.6</v>
      </c>
      <c r="F1030" s="233"/>
      <c r="G1030" s="234"/>
      <c r="H1030" s="235"/>
      <c r="I1030" s="229"/>
      <c r="J1030" s="236"/>
      <c r="K1030" s="229"/>
      <c r="M1030" s="230" t="s">
        <v>1102</v>
      </c>
      <c r="O1030" s="218"/>
    </row>
    <row r="1031" spans="1:80">
      <c r="A1031" s="227"/>
      <c r="B1031" s="231"/>
      <c r="C1031" s="301" t="s">
        <v>1103</v>
      </c>
      <c r="D1031" s="302"/>
      <c r="E1031" s="232">
        <v>1.2</v>
      </c>
      <c r="F1031" s="233"/>
      <c r="G1031" s="234"/>
      <c r="H1031" s="235"/>
      <c r="I1031" s="229"/>
      <c r="J1031" s="236"/>
      <c r="K1031" s="229"/>
      <c r="M1031" s="230" t="s">
        <v>1103</v>
      </c>
      <c r="O1031" s="218"/>
    </row>
    <row r="1032" spans="1:80">
      <c r="A1032" s="227"/>
      <c r="B1032" s="231"/>
      <c r="C1032" s="301" t="s">
        <v>1104</v>
      </c>
      <c r="D1032" s="302"/>
      <c r="E1032" s="232">
        <v>12.8</v>
      </c>
      <c r="F1032" s="233"/>
      <c r="G1032" s="234"/>
      <c r="H1032" s="235"/>
      <c r="I1032" s="229"/>
      <c r="J1032" s="236"/>
      <c r="K1032" s="229"/>
      <c r="M1032" s="230" t="s">
        <v>1104</v>
      </c>
      <c r="O1032" s="218"/>
    </row>
    <row r="1033" spans="1:80">
      <c r="A1033" s="227"/>
      <c r="B1033" s="231"/>
      <c r="C1033" s="301" t="s">
        <v>1096</v>
      </c>
      <c r="D1033" s="302"/>
      <c r="E1033" s="232">
        <v>-2.4</v>
      </c>
      <c r="F1033" s="233"/>
      <c r="G1033" s="234"/>
      <c r="H1033" s="235"/>
      <c r="I1033" s="229"/>
      <c r="J1033" s="236"/>
      <c r="K1033" s="229"/>
      <c r="M1033" s="230" t="s">
        <v>1096</v>
      </c>
      <c r="O1033" s="218"/>
    </row>
    <row r="1034" spans="1:80">
      <c r="A1034" s="227"/>
      <c r="B1034" s="231"/>
      <c r="C1034" s="301" t="s">
        <v>1105</v>
      </c>
      <c r="D1034" s="302"/>
      <c r="E1034" s="232">
        <v>7.3</v>
      </c>
      <c r="F1034" s="233"/>
      <c r="G1034" s="234"/>
      <c r="H1034" s="235"/>
      <c r="I1034" s="229"/>
      <c r="J1034" s="236"/>
      <c r="K1034" s="229"/>
      <c r="M1034" s="230" t="s">
        <v>1105</v>
      </c>
      <c r="O1034" s="218"/>
    </row>
    <row r="1035" spans="1:80">
      <c r="A1035" s="227"/>
      <c r="B1035" s="231"/>
      <c r="C1035" s="301" t="s">
        <v>1106</v>
      </c>
      <c r="D1035" s="302"/>
      <c r="E1035" s="232">
        <v>-1.8</v>
      </c>
      <c r="F1035" s="233"/>
      <c r="G1035" s="234"/>
      <c r="H1035" s="235"/>
      <c r="I1035" s="229"/>
      <c r="J1035" s="236"/>
      <c r="K1035" s="229"/>
      <c r="M1035" s="230" t="s">
        <v>1106</v>
      </c>
      <c r="O1035" s="218"/>
    </row>
    <row r="1036" spans="1:80">
      <c r="A1036" s="227"/>
      <c r="B1036" s="231"/>
      <c r="C1036" s="301" t="s">
        <v>1099</v>
      </c>
      <c r="D1036" s="302"/>
      <c r="E1036" s="232">
        <v>-0.8</v>
      </c>
      <c r="F1036" s="233"/>
      <c r="G1036" s="234"/>
      <c r="H1036" s="235"/>
      <c r="I1036" s="229"/>
      <c r="J1036" s="236"/>
      <c r="K1036" s="229"/>
      <c r="M1036" s="230" t="s">
        <v>1099</v>
      </c>
      <c r="O1036" s="218"/>
    </row>
    <row r="1037" spans="1:80">
      <c r="A1037" s="227"/>
      <c r="B1037" s="231"/>
      <c r="C1037" s="301" t="s">
        <v>1107</v>
      </c>
      <c r="D1037" s="302"/>
      <c r="E1037" s="232">
        <v>-1.2</v>
      </c>
      <c r="F1037" s="233"/>
      <c r="G1037" s="234"/>
      <c r="H1037" s="235"/>
      <c r="I1037" s="229"/>
      <c r="J1037" s="236"/>
      <c r="K1037" s="229"/>
      <c r="M1037" s="230" t="s">
        <v>1107</v>
      </c>
      <c r="O1037" s="218"/>
    </row>
    <row r="1038" spans="1:80">
      <c r="A1038" s="227"/>
      <c r="B1038" s="231"/>
      <c r="C1038" s="301" t="s">
        <v>1108</v>
      </c>
      <c r="D1038" s="302"/>
      <c r="E1038" s="232">
        <v>24.8</v>
      </c>
      <c r="F1038" s="233"/>
      <c r="G1038" s="234"/>
      <c r="H1038" s="235"/>
      <c r="I1038" s="229"/>
      <c r="J1038" s="236"/>
      <c r="K1038" s="229"/>
      <c r="M1038" s="230" t="s">
        <v>1108</v>
      </c>
      <c r="O1038" s="218"/>
    </row>
    <row r="1039" spans="1:80">
      <c r="A1039" s="227"/>
      <c r="B1039" s="231"/>
      <c r="C1039" s="301" t="s">
        <v>1109</v>
      </c>
      <c r="D1039" s="302"/>
      <c r="E1039" s="232">
        <v>-6.2</v>
      </c>
      <c r="F1039" s="233"/>
      <c r="G1039" s="234"/>
      <c r="H1039" s="235"/>
      <c r="I1039" s="229"/>
      <c r="J1039" s="236"/>
      <c r="K1039" s="229"/>
      <c r="M1039" s="230" t="s">
        <v>1109</v>
      </c>
      <c r="O1039" s="218"/>
    </row>
    <row r="1040" spans="1:80">
      <c r="A1040" s="219">
        <v>87</v>
      </c>
      <c r="B1040" s="220" t="s">
        <v>1110</v>
      </c>
      <c r="C1040" s="221" t="s">
        <v>1111</v>
      </c>
      <c r="D1040" s="222" t="s">
        <v>177</v>
      </c>
      <c r="E1040" s="223">
        <v>7.4405000000000001</v>
      </c>
      <c r="F1040" s="223"/>
      <c r="G1040" s="224">
        <f>E1040*F1040</f>
        <v>0</v>
      </c>
      <c r="H1040" s="225">
        <v>3.2000000000000003E-4</v>
      </c>
      <c r="I1040" s="226">
        <f>E1040*H1040</f>
        <v>2.3809600000000001E-3</v>
      </c>
      <c r="J1040" s="225">
        <v>0</v>
      </c>
      <c r="K1040" s="226">
        <f>E1040*J1040</f>
        <v>0</v>
      </c>
      <c r="O1040" s="218">
        <v>2</v>
      </c>
      <c r="AA1040" s="191">
        <v>1</v>
      </c>
      <c r="AB1040" s="191">
        <v>7</v>
      </c>
      <c r="AC1040" s="191">
        <v>7</v>
      </c>
      <c r="AZ1040" s="191">
        <v>2</v>
      </c>
      <c r="BA1040" s="191">
        <f>IF(AZ1040=1,G1040,0)</f>
        <v>0</v>
      </c>
      <c r="BB1040" s="191">
        <f>IF(AZ1040=2,G1040,0)</f>
        <v>0</v>
      </c>
      <c r="BC1040" s="191">
        <f>IF(AZ1040=3,G1040,0)</f>
        <v>0</v>
      </c>
      <c r="BD1040" s="191">
        <f>IF(AZ1040=4,G1040,0)</f>
        <v>0</v>
      </c>
      <c r="BE1040" s="191">
        <f>IF(AZ1040=5,G1040,0)</f>
        <v>0</v>
      </c>
      <c r="CA1040" s="218">
        <v>1</v>
      </c>
      <c r="CB1040" s="218">
        <v>7</v>
      </c>
    </row>
    <row r="1041" spans="1:80">
      <c r="A1041" s="227"/>
      <c r="B1041" s="231"/>
      <c r="C1041" s="301" t="s">
        <v>565</v>
      </c>
      <c r="D1041" s="302"/>
      <c r="E1041" s="232">
        <v>0</v>
      </c>
      <c r="F1041" s="233"/>
      <c r="G1041" s="234"/>
      <c r="H1041" s="235"/>
      <c r="I1041" s="229"/>
      <c r="J1041" s="236"/>
      <c r="K1041" s="229"/>
      <c r="M1041" s="230" t="s">
        <v>565</v>
      </c>
      <c r="O1041" s="218"/>
    </row>
    <row r="1042" spans="1:80">
      <c r="A1042" s="227"/>
      <c r="B1042" s="231"/>
      <c r="C1042" s="301" t="s">
        <v>566</v>
      </c>
      <c r="D1042" s="302"/>
      <c r="E1042" s="232">
        <v>0</v>
      </c>
      <c r="F1042" s="233"/>
      <c r="G1042" s="234"/>
      <c r="H1042" s="235"/>
      <c r="I1042" s="229"/>
      <c r="J1042" s="236"/>
      <c r="K1042" s="229"/>
      <c r="M1042" s="230" t="s">
        <v>566</v>
      </c>
      <c r="O1042" s="218"/>
    </row>
    <row r="1043" spans="1:80">
      <c r="A1043" s="227"/>
      <c r="B1043" s="231"/>
      <c r="C1043" s="301" t="s">
        <v>882</v>
      </c>
      <c r="D1043" s="302"/>
      <c r="E1043" s="232">
        <v>1.2024999999999999</v>
      </c>
      <c r="F1043" s="233"/>
      <c r="G1043" s="234"/>
      <c r="H1043" s="235"/>
      <c r="I1043" s="229"/>
      <c r="J1043" s="236"/>
      <c r="K1043" s="229"/>
      <c r="M1043" s="230" t="s">
        <v>882</v>
      </c>
      <c r="O1043" s="218"/>
    </row>
    <row r="1044" spans="1:80">
      <c r="A1044" s="227"/>
      <c r="B1044" s="231"/>
      <c r="C1044" s="301" t="s">
        <v>883</v>
      </c>
      <c r="D1044" s="302"/>
      <c r="E1044" s="232">
        <v>0.94169999999999998</v>
      </c>
      <c r="F1044" s="233"/>
      <c r="G1044" s="234"/>
      <c r="H1044" s="235"/>
      <c r="I1044" s="229"/>
      <c r="J1044" s="236"/>
      <c r="K1044" s="229"/>
      <c r="M1044" s="230" t="s">
        <v>883</v>
      </c>
      <c r="O1044" s="218"/>
    </row>
    <row r="1045" spans="1:80">
      <c r="A1045" s="227"/>
      <c r="B1045" s="231"/>
      <c r="C1045" s="301" t="s">
        <v>884</v>
      </c>
      <c r="D1045" s="302"/>
      <c r="E1045" s="232">
        <v>0.68630000000000002</v>
      </c>
      <c r="F1045" s="233"/>
      <c r="G1045" s="234"/>
      <c r="H1045" s="235"/>
      <c r="I1045" s="229"/>
      <c r="J1045" s="236"/>
      <c r="K1045" s="229"/>
      <c r="M1045" s="230" t="s">
        <v>884</v>
      </c>
      <c r="O1045" s="218"/>
    </row>
    <row r="1046" spans="1:80">
      <c r="A1046" s="227"/>
      <c r="B1046" s="231"/>
      <c r="C1046" s="301" t="s">
        <v>885</v>
      </c>
      <c r="D1046" s="302"/>
      <c r="E1046" s="232">
        <v>3.84</v>
      </c>
      <c r="F1046" s="233"/>
      <c r="G1046" s="234"/>
      <c r="H1046" s="235"/>
      <c r="I1046" s="229"/>
      <c r="J1046" s="236"/>
      <c r="K1046" s="229"/>
      <c r="M1046" s="230" t="s">
        <v>885</v>
      </c>
      <c r="O1046" s="218"/>
    </row>
    <row r="1047" spans="1:80">
      <c r="A1047" s="227"/>
      <c r="B1047" s="231"/>
      <c r="C1047" s="301" t="s">
        <v>886</v>
      </c>
      <c r="D1047" s="302"/>
      <c r="E1047" s="232">
        <v>0.77</v>
      </c>
      <c r="F1047" s="233"/>
      <c r="G1047" s="234"/>
      <c r="H1047" s="235"/>
      <c r="I1047" s="229"/>
      <c r="J1047" s="236"/>
      <c r="K1047" s="229"/>
      <c r="M1047" s="230" t="s">
        <v>886</v>
      </c>
      <c r="O1047" s="218"/>
    </row>
    <row r="1048" spans="1:80">
      <c r="A1048" s="219">
        <v>88</v>
      </c>
      <c r="B1048" s="220" t="s">
        <v>1112</v>
      </c>
      <c r="C1048" s="221" t="s">
        <v>1113</v>
      </c>
      <c r="D1048" s="222" t="s">
        <v>580</v>
      </c>
      <c r="E1048" s="223">
        <v>283.52879999999999</v>
      </c>
      <c r="F1048" s="223"/>
      <c r="G1048" s="224">
        <f>E1048*F1048</f>
        <v>0</v>
      </c>
      <c r="H1048" s="225">
        <v>4.7499999999999999E-3</v>
      </c>
      <c r="I1048" s="226">
        <f>E1048*H1048</f>
        <v>1.3467617999999999</v>
      </c>
      <c r="J1048" s="225">
        <v>0</v>
      </c>
      <c r="K1048" s="226">
        <f>E1048*J1048</f>
        <v>0</v>
      </c>
      <c r="O1048" s="218">
        <v>2</v>
      </c>
      <c r="AA1048" s="191">
        <v>1</v>
      </c>
      <c r="AB1048" s="191">
        <v>7</v>
      </c>
      <c r="AC1048" s="191">
        <v>7</v>
      </c>
      <c r="AZ1048" s="191">
        <v>2</v>
      </c>
      <c r="BA1048" s="191">
        <f>IF(AZ1048=1,G1048,0)</f>
        <v>0</v>
      </c>
      <c r="BB1048" s="191">
        <f>IF(AZ1048=2,G1048,0)</f>
        <v>0</v>
      </c>
      <c r="BC1048" s="191">
        <f>IF(AZ1048=3,G1048,0)</f>
        <v>0</v>
      </c>
      <c r="BD1048" s="191">
        <f>IF(AZ1048=4,G1048,0)</f>
        <v>0</v>
      </c>
      <c r="BE1048" s="191">
        <f>IF(AZ1048=5,G1048,0)</f>
        <v>0</v>
      </c>
      <c r="CA1048" s="218">
        <v>1</v>
      </c>
      <c r="CB1048" s="218">
        <v>7</v>
      </c>
    </row>
    <row r="1049" spans="1:80">
      <c r="A1049" s="227"/>
      <c r="B1049" s="231"/>
      <c r="C1049" s="301" t="s">
        <v>565</v>
      </c>
      <c r="D1049" s="302"/>
      <c r="E1049" s="232">
        <v>0</v>
      </c>
      <c r="F1049" s="233"/>
      <c r="G1049" s="234"/>
      <c r="H1049" s="235"/>
      <c r="I1049" s="229"/>
      <c r="J1049" s="236"/>
      <c r="K1049" s="229"/>
      <c r="M1049" s="230" t="s">
        <v>565</v>
      </c>
      <c r="O1049" s="218"/>
    </row>
    <row r="1050" spans="1:80">
      <c r="A1050" s="227"/>
      <c r="B1050" s="231"/>
      <c r="C1050" s="301" t="s">
        <v>566</v>
      </c>
      <c r="D1050" s="302"/>
      <c r="E1050" s="232">
        <v>0</v>
      </c>
      <c r="F1050" s="233"/>
      <c r="G1050" s="234"/>
      <c r="H1050" s="235"/>
      <c r="I1050" s="229"/>
      <c r="J1050" s="236"/>
      <c r="K1050" s="229"/>
      <c r="M1050" s="230" t="s">
        <v>566</v>
      </c>
      <c r="O1050" s="218"/>
    </row>
    <row r="1051" spans="1:80">
      <c r="A1051" s="227"/>
      <c r="B1051" s="231"/>
      <c r="C1051" s="301" t="s">
        <v>581</v>
      </c>
      <c r="D1051" s="302"/>
      <c r="E1051" s="232">
        <v>8.8149999999999995</v>
      </c>
      <c r="F1051" s="233"/>
      <c r="G1051" s="234"/>
      <c r="H1051" s="235"/>
      <c r="I1051" s="229"/>
      <c r="J1051" s="236"/>
      <c r="K1051" s="229"/>
      <c r="M1051" s="230" t="s">
        <v>581</v>
      </c>
      <c r="O1051" s="218"/>
    </row>
    <row r="1052" spans="1:80">
      <c r="A1052" s="227"/>
      <c r="B1052" s="231"/>
      <c r="C1052" s="301" t="s">
        <v>582</v>
      </c>
      <c r="D1052" s="302"/>
      <c r="E1052" s="232">
        <v>1.56</v>
      </c>
      <c r="F1052" s="233"/>
      <c r="G1052" s="234"/>
      <c r="H1052" s="235"/>
      <c r="I1052" s="229"/>
      <c r="J1052" s="236"/>
      <c r="K1052" s="229"/>
      <c r="M1052" s="230" t="s">
        <v>582</v>
      </c>
      <c r="O1052" s="218"/>
    </row>
    <row r="1053" spans="1:80">
      <c r="A1053" s="227"/>
      <c r="B1053" s="231"/>
      <c r="C1053" s="301" t="s">
        <v>583</v>
      </c>
      <c r="D1053" s="302"/>
      <c r="E1053" s="232">
        <v>0.61199999999999999</v>
      </c>
      <c r="F1053" s="233"/>
      <c r="G1053" s="234"/>
      <c r="H1053" s="235"/>
      <c r="I1053" s="229"/>
      <c r="J1053" s="236"/>
      <c r="K1053" s="229"/>
      <c r="M1053" s="230" t="s">
        <v>583</v>
      </c>
      <c r="O1053" s="218"/>
    </row>
    <row r="1054" spans="1:80">
      <c r="A1054" s="227"/>
      <c r="B1054" s="231"/>
      <c r="C1054" s="301" t="s">
        <v>874</v>
      </c>
      <c r="D1054" s="302"/>
      <c r="E1054" s="232">
        <v>-0.94169999999999998</v>
      </c>
      <c r="F1054" s="233"/>
      <c r="G1054" s="234"/>
      <c r="H1054" s="235"/>
      <c r="I1054" s="229"/>
      <c r="J1054" s="236"/>
      <c r="K1054" s="229"/>
      <c r="M1054" s="230" t="s">
        <v>874</v>
      </c>
      <c r="O1054" s="218"/>
    </row>
    <row r="1055" spans="1:80">
      <c r="A1055" s="227"/>
      <c r="B1055" s="231"/>
      <c r="C1055" s="301" t="s">
        <v>584</v>
      </c>
      <c r="D1055" s="302"/>
      <c r="E1055" s="232">
        <v>18.3675</v>
      </c>
      <c r="F1055" s="233"/>
      <c r="G1055" s="234"/>
      <c r="H1055" s="235"/>
      <c r="I1055" s="229"/>
      <c r="J1055" s="236"/>
      <c r="K1055" s="229"/>
      <c r="M1055" s="230" t="s">
        <v>584</v>
      </c>
      <c r="O1055" s="218"/>
    </row>
    <row r="1056" spans="1:80">
      <c r="A1056" s="227"/>
      <c r="B1056" s="231"/>
      <c r="C1056" s="301" t="s">
        <v>586</v>
      </c>
      <c r="D1056" s="302"/>
      <c r="E1056" s="232">
        <v>24.66</v>
      </c>
      <c r="F1056" s="233"/>
      <c r="G1056" s="234"/>
      <c r="H1056" s="235"/>
      <c r="I1056" s="229"/>
      <c r="J1056" s="236"/>
      <c r="K1056" s="229"/>
      <c r="M1056" s="230" t="s">
        <v>586</v>
      </c>
      <c r="O1056" s="218"/>
    </row>
    <row r="1057" spans="1:15">
      <c r="A1057" s="227"/>
      <c r="B1057" s="231"/>
      <c r="C1057" s="301" t="s">
        <v>587</v>
      </c>
      <c r="D1057" s="302"/>
      <c r="E1057" s="232">
        <v>0.64800000000000002</v>
      </c>
      <c r="F1057" s="233"/>
      <c r="G1057" s="234"/>
      <c r="H1057" s="235"/>
      <c r="I1057" s="229"/>
      <c r="J1057" s="236"/>
      <c r="K1057" s="229"/>
      <c r="M1057" s="230" t="s">
        <v>587</v>
      </c>
      <c r="O1057" s="218"/>
    </row>
    <row r="1058" spans="1:15">
      <c r="A1058" s="227"/>
      <c r="B1058" s="231"/>
      <c r="C1058" s="301" t="s">
        <v>588</v>
      </c>
      <c r="D1058" s="302"/>
      <c r="E1058" s="232">
        <v>0.36799999999999999</v>
      </c>
      <c r="F1058" s="233"/>
      <c r="G1058" s="234"/>
      <c r="H1058" s="235"/>
      <c r="I1058" s="229"/>
      <c r="J1058" s="236"/>
      <c r="K1058" s="229"/>
      <c r="M1058" s="230" t="s">
        <v>588</v>
      </c>
      <c r="O1058" s="218"/>
    </row>
    <row r="1059" spans="1:15">
      <c r="A1059" s="227"/>
      <c r="B1059" s="231"/>
      <c r="C1059" s="301" t="s">
        <v>589</v>
      </c>
      <c r="D1059" s="302"/>
      <c r="E1059" s="232">
        <v>20.55</v>
      </c>
      <c r="F1059" s="233"/>
      <c r="G1059" s="234"/>
      <c r="H1059" s="235"/>
      <c r="I1059" s="229"/>
      <c r="J1059" s="236"/>
      <c r="K1059" s="229"/>
      <c r="M1059" s="230" t="s">
        <v>589</v>
      </c>
      <c r="O1059" s="218"/>
    </row>
    <row r="1060" spans="1:15">
      <c r="A1060" s="227"/>
      <c r="B1060" s="231"/>
      <c r="C1060" s="301" t="s">
        <v>136</v>
      </c>
      <c r="D1060" s="302"/>
      <c r="E1060" s="232">
        <v>0</v>
      </c>
      <c r="F1060" s="233"/>
      <c r="G1060" s="234"/>
      <c r="H1060" s="235"/>
      <c r="I1060" s="229"/>
      <c r="J1060" s="236"/>
      <c r="K1060" s="229"/>
      <c r="M1060" s="230" t="s">
        <v>136</v>
      </c>
      <c r="O1060" s="218"/>
    </row>
    <row r="1061" spans="1:15">
      <c r="A1061" s="227"/>
      <c r="B1061" s="231"/>
      <c r="C1061" s="301" t="s">
        <v>137</v>
      </c>
      <c r="D1061" s="302"/>
      <c r="E1061" s="232">
        <v>0</v>
      </c>
      <c r="F1061" s="233"/>
      <c r="G1061" s="234"/>
      <c r="H1061" s="235"/>
      <c r="I1061" s="229"/>
      <c r="J1061" s="236"/>
      <c r="K1061" s="229"/>
      <c r="M1061" s="230" t="s">
        <v>137</v>
      </c>
      <c r="O1061" s="218"/>
    </row>
    <row r="1062" spans="1:15">
      <c r="A1062" s="227"/>
      <c r="B1062" s="231"/>
      <c r="C1062" s="301" t="s">
        <v>731</v>
      </c>
      <c r="D1062" s="302"/>
      <c r="E1062" s="232">
        <v>3.22</v>
      </c>
      <c r="F1062" s="233"/>
      <c r="G1062" s="234"/>
      <c r="H1062" s="235"/>
      <c r="I1062" s="229"/>
      <c r="J1062" s="236"/>
      <c r="K1062" s="229"/>
      <c r="M1062" s="230" t="s">
        <v>731</v>
      </c>
      <c r="O1062" s="218"/>
    </row>
    <row r="1063" spans="1:15">
      <c r="A1063" s="227"/>
      <c r="B1063" s="231"/>
      <c r="C1063" s="301" t="s">
        <v>868</v>
      </c>
      <c r="D1063" s="302"/>
      <c r="E1063" s="232">
        <v>0.7</v>
      </c>
      <c r="F1063" s="233"/>
      <c r="G1063" s="234"/>
      <c r="H1063" s="235"/>
      <c r="I1063" s="229"/>
      <c r="J1063" s="236"/>
      <c r="K1063" s="229"/>
      <c r="M1063" s="230" t="s">
        <v>868</v>
      </c>
      <c r="O1063" s="218"/>
    </row>
    <row r="1064" spans="1:15">
      <c r="A1064" s="227"/>
      <c r="B1064" s="231"/>
      <c r="C1064" s="301" t="s">
        <v>733</v>
      </c>
      <c r="D1064" s="302"/>
      <c r="E1064" s="232">
        <v>8.68</v>
      </c>
      <c r="F1064" s="233"/>
      <c r="G1064" s="234"/>
      <c r="H1064" s="235"/>
      <c r="I1064" s="229"/>
      <c r="J1064" s="236"/>
      <c r="K1064" s="229"/>
      <c r="M1064" s="230" t="s">
        <v>733</v>
      </c>
      <c r="O1064" s="218"/>
    </row>
    <row r="1065" spans="1:15">
      <c r="A1065" s="227"/>
      <c r="B1065" s="231"/>
      <c r="C1065" s="301" t="s">
        <v>735</v>
      </c>
      <c r="D1065" s="302"/>
      <c r="E1065" s="232">
        <v>5.5</v>
      </c>
      <c r="F1065" s="233"/>
      <c r="G1065" s="234"/>
      <c r="H1065" s="235"/>
      <c r="I1065" s="229"/>
      <c r="J1065" s="236"/>
      <c r="K1065" s="229"/>
      <c r="M1065" s="230" t="s">
        <v>735</v>
      </c>
      <c r="O1065" s="218"/>
    </row>
    <row r="1066" spans="1:15">
      <c r="A1066" s="227"/>
      <c r="B1066" s="231"/>
      <c r="C1066" s="301" t="s">
        <v>737</v>
      </c>
      <c r="D1066" s="302"/>
      <c r="E1066" s="232">
        <v>1.22</v>
      </c>
      <c r="F1066" s="233"/>
      <c r="G1066" s="234"/>
      <c r="H1066" s="235"/>
      <c r="I1066" s="229"/>
      <c r="J1066" s="236"/>
      <c r="K1066" s="229"/>
      <c r="M1066" s="230" t="s">
        <v>737</v>
      </c>
      <c r="O1066" s="218"/>
    </row>
    <row r="1067" spans="1:15">
      <c r="A1067" s="227"/>
      <c r="B1067" s="231"/>
      <c r="C1067" s="301" t="s">
        <v>739</v>
      </c>
      <c r="D1067" s="302"/>
      <c r="E1067" s="232">
        <v>7.7</v>
      </c>
      <c r="F1067" s="233"/>
      <c r="G1067" s="234"/>
      <c r="H1067" s="235"/>
      <c r="I1067" s="229"/>
      <c r="J1067" s="236"/>
      <c r="K1067" s="229"/>
      <c r="M1067" s="230" t="s">
        <v>739</v>
      </c>
      <c r="O1067" s="218"/>
    </row>
    <row r="1068" spans="1:15">
      <c r="A1068" s="227"/>
      <c r="B1068" s="231"/>
      <c r="C1068" s="301" t="s">
        <v>742</v>
      </c>
      <c r="D1068" s="302"/>
      <c r="E1068" s="232">
        <v>1.22</v>
      </c>
      <c r="F1068" s="233"/>
      <c r="G1068" s="234"/>
      <c r="H1068" s="235"/>
      <c r="I1068" s="229"/>
      <c r="J1068" s="236"/>
      <c r="K1068" s="229"/>
      <c r="M1068" s="230" t="s">
        <v>742</v>
      </c>
      <c r="O1068" s="218"/>
    </row>
    <row r="1069" spans="1:15">
      <c r="A1069" s="227"/>
      <c r="B1069" s="231"/>
      <c r="C1069" s="301" t="s">
        <v>744</v>
      </c>
      <c r="D1069" s="302"/>
      <c r="E1069" s="232">
        <v>14.85</v>
      </c>
      <c r="F1069" s="233"/>
      <c r="G1069" s="234"/>
      <c r="H1069" s="235"/>
      <c r="I1069" s="229"/>
      <c r="J1069" s="236"/>
      <c r="K1069" s="229"/>
      <c r="M1069" s="230" t="s">
        <v>744</v>
      </c>
      <c r="O1069" s="218"/>
    </row>
    <row r="1070" spans="1:15">
      <c r="A1070" s="227"/>
      <c r="B1070" s="231"/>
      <c r="C1070" s="301" t="s">
        <v>746</v>
      </c>
      <c r="D1070" s="302"/>
      <c r="E1070" s="232">
        <v>15.83</v>
      </c>
      <c r="F1070" s="233"/>
      <c r="G1070" s="234"/>
      <c r="H1070" s="235"/>
      <c r="I1070" s="229"/>
      <c r="J1070" s="236"/>
      <c r="K1070" s="229"/>
      <c r="M1070" s="230" t="s">
        <v>746</v>
      </c>
      <c r="O1070" s="218"/>
    </row>
    <row r="1071" spans="1:15">
      <c r="A1071" s="227"/>
      <c r="B1071" s="231"/>
      <c r="C1071" s="301" t="s">
        <v>663</v>
      </c>
      <c r="D1071" s="302"/>
      <c r="E1071" s="232">
        <v>6.45</v>
      </c>
      <c r="F1071" s="233"/>
      <c r="G1071" s="234"/>
      <c r="H1071" s="235"/>
      <c r="I1071" s="229"/>
      <c r="J1071" s="236"/>
      <c r="K1071" s="229"/>
      <c r="M1071" s="230" t="s">
        <v>663</v>
      </c>
      <c r="O1071" s="218"/>
    </row>
    <row r="1072" spans="1:15">
      <c r="A1072" s="227"/>
      <c r="B1072" s="231"/>
      <c r="C1072" s="301" t="s">
        <v>749</v>
      </c>
      <c r="D1072" s="302"/>
      <c r="E1072" s="232">
        <v>4.2</v>
      </c>
      <c r="F1072" s="233"/>
      <c r="G1072" s="234"/>
      <c r="H1072" s="235"/>
      <c r="I1072" s="229"/>
      <c r="J1072" s="236"/>
      <c r="K1072" s="229"/>
      <c r="M1072" s="230" t="s">
        <v>749</v>
      </c>
      <c r="O1072" s="218"/>
    </row>
    <row r="1073" spans="1:80">
      <c r="A1073" s="227"/>
      <c r="B1073" s="231"/>
      <c r="C1073" s="301" t="s">
        <v>664</v>
      </c>
      <c r="D1073" s="302"/>
      <c r="E1073" s="232">
        <v>5.4</v>
      </c>
      <c r="F1073" s="233"/>
      <c r="G1073" s="234"/>
      <c r="H1073" s="235"/>
      <c r="I1073" s="229"/>
      <c r="J1073" s="236"/>
      <c r="K1073" s="229"/>
      <c r="M1073" s="230" t="s">
        <v>664</v>
      </c>
      <c r="O1073" s="218"/>
    </row>
    <row r="1074" spans="1:80">
      <c r="A1074" s="227"/>
      <c r="B1074" s="231"/>
      <c r="C1074" s="301" t="s">
        <v>752</v>
      </c>
      <c r="D1074" s="302"/>
      <c r="E1074" s="232">
        <v>16.2</v>
      </c>
      <c r="F1074" s="233"/>
      <c r="G1074" s="234"/>
      <c r="H1074" s="235"/>
      <c r="I1074" s="229"/>
      <c r="J1074" s="236"/>
      <c r="K1074" s="229"/>
      <c r="M1074" s="230" t="s">
        <v>752</v>
      </c>
      <c r="O1074" s="218"/>
    </row>
    <row r="1075" spans="1:80">
      <c r="A1075" s="227"/>
      <c r="B1075" s="231"/>
      <c r="C1075" s="301" t="s">
        <v>754</v>
      </c>
      <c r="D1075" s="302"/>
      <c r="E1075" s="232">
        <v>3.66</v>
      </c>
      <c r="F1075" s="233"/>
      <c r="G1075" s="234"/>
      <c r="H1075" s="235"/>
      <c r="I1075" s="229"/>
      <c r="J1075" s="236"/>
      <c r="K1075" s="229"/>
      <c r="M1075" s="230" t="s">
        <v>754</v>
      </c>
      <c r="O1075" s="218"/>
    </row>
    <row r="1076" spans="1:80">
      <c r="A1076" s="227"/>
      <c r="B1076" s="231"/>
      <c r="C1076" s="301" t="s">
        <v>756</v>
      </c>
      <c r="D1076" s="302"/>
      <c r="E1076" s="232">
        <v>6.45</v>
      </c>
      <c r="F1076" s="233"/>
      <c r="G1076" s="234"/>
      <c r="H1076" s="235"/>
      <c r="I1076" s="229"/>
      <c r="J1076" s="236"/>
      <c r="K1076" s="229"/>
      <c r="M1076" s="230" t="s">
        <v>756</v>
      </c>
      <c r="O1076" s="218"/>
    </row>
    <row r="1077" spans="1:80">
      <c r="A1077" s="227"/>
      <c r="B1077" s="231"/>
      <c r="C1077" s="301" t="s">
        <v>758</v>
      </c>
      <c r="D1077" s="302"/>
      <c r="E1077" s="232">
        <v>6.5</v>
      </c>
      <c r="F1077" s="233"/>
      <c r="G1077" s="234"/>
      <c r="H1077" s="235"/>
      <c r="I1077" s="229"/>
      <c r="J1077" s="236"/>
      <c r="K1077" s="229"/>
      <c r="M1077" s="230" t="s">
        <v>758</v>
      </c>
      <c r="O1077" s="218"/>
    </row>
    <row r="1078" spans="1:80">
      <c r="A1078" s="227"/>
      <c r="B1078" s="231"/>
      <c r="C1078" s="301" t="s">
        <v>760</v>
      </c>
      <c r="D1078" s="302"/>
      <c r="E1078" s="232">
        <v>2.33</v>
      </c>
      <c r="F1078" s="233"/>
      <c r="G1078" s="234"/>
      <c r="H1078" s="235"/>
      <c r="I1078" s="229"/>
      <c r="J1078" s="236"/>
      <c r="K1078" s="229"/>
      <c r="M1078" s="230" t="s">
        <v>760</v>
      </c>
      <c r="O1078" s="218"/>
    </row>
    <row r="1079" spans="1:80">
      <c r="A1079" s="227"/>
      <c r="B1079" s="231"/>
      <c r="C1079" s="301" t="s">
        <v>762</v>
      </c>
      <c r="D1079" s="302"/>
      <c r="E1079" s="232">
        <v>11.87</v>
      </c>
      <c r="F1079" s="233"/>
      <c r="G1079" s="234"/>
      <c r="H1079" s="235"/>
      <c r="I1079" s="229"/>
      <c r="J1079" s="236"/>
      <c r="K1079" s="229"/>
      <c r="M1079" s="230" t="s">
        <v>762</v>
      </c>
      <c r="O1079" s="218"/>
    </row>
    <row r="1080" spans="1:80">
      <c r="A1080" s="227"/>
      <c r="B1080" s="231"/>
      <c r="C1080" s="301" t="s">
        <v>620</v>
      </c>
      <c r="D1080" s="302"/>
      <c r="E1080" s="232">
        <v>0</v>
      </c>
      <c r="F1080" s="233"/>
      <c r="G1080" s="234"/>
      <c r="H1080" s="235"/>
      <c r="I1080" s="229"/>
      <c r="J1080" s="236"/>
      <c r="K1080" s="229"/>
      <c r="M1080" s="230" t="s">
        <v>620</v>
      </c>
      <c r="O1080" s="218"/>
    </row>
    <row r="1081" spans="1:80">
      <c r="A1081" s="227"/>
      <c r="B1081" s="231"/>
      <c r="C1081" s="301" t="s">
        <v>697</v>
      </c>
      <c r="D1081" s="302"/>
      <c r="E1081" s="232">
        <v>0</v>
      </c>
      <c r="F1081" s="233"/>
      <c r="G1081" s="234"/>
      <c r="H1081" s="235"/>
      <c r="I1081" s="229"/>
      <c r="J1081" s="236"/>
      <c r="K1081" s="229"/>
      <c r="M1081" s="230" t="s">
        <v>697</v>
      </c>
      <c r="O1081" s="218"/>
    </row>
    <row r="1082" spans="1:80">
      <c r="A1082" s="227"/>
      <c r="B1082" s="231"/>
      <c r="C1082" s="301" t="s">
        <v>708</v>
      </c>
      <c r="D1082" s="302"/>
      <c r="E1082" s="232">
        <v>14.1</v>
      </c>
      <c r="F1082" s="233"/>
      <c r="G1082" s="234"/>
      <c r="H1082" s="235"/>
      <c r="I1082" s="229"/>
      <c r="J1082" s="236"/>
      <c r="K1082" s="229"/>
      <c r="M1082" s="230" t="s">
        <v>708</v>
      </c>
      <c r="O1082" s="218"/>
    </row>
    <row r="1083" spans="1:80">
      <c r="A1083" s="227"/>
      <c r="B1083" s="231"/>
      <c r="C1083" s="301" t="s">
        <v>712</v>
      </c>
      <c r="D1083" s="302"/>
      <c r="E1083" s="232">
        <v>2.82</v>
      </c>
      <c r="F1083" s="233"/>
      <c r="G1083" s="234"/>
      <c r="H1083" s="235"/>
      <c r="I1083" s="229"/>
      <c r="J1083" s="236"/>
      <c r="K1083" s="229"/>
      <c r="M1083" s="230" t="s">
        <v>712</v>
      </c>
      <c r="O1083" s="218"/>
    </row>
    <row r="1084" spans="1:80">
      <c r="A1084" s="227"/>
      <c r="B1084" s="231"/>
      <c r="C1084" s="301" t="s">
        <v>714</v>
      </c>
      <c r="D1084" s="302"/>
      <c r="E1084" s="232">
        <v>16.399999999999999</v>
      </c>
      <c r="F1084" s="233"/>
      <c r="G1084" s="234"/>
      <c r="H1084" s="235"/>
      <c r="I1084" s="229"/>
      <c r="J1084" s="236"/>
      <c r="K1084" s="229"/>
      <c r="M1084" s="230" t="s">
        <v>714</v>
      </c>
      <c r="O1084" s="218"/>
    </row>
    <row r="1085" spans="1:80">
      <c r="A1085" s="227"/>
      <c r="B1085" s="231"/>
      <c r="C1085" s="301" t="s">
        <v>716</v>
      </c>
      <c r="D1085" s="302"/>
      <c r="E1085" s="232">
        <v>38.409999999999997</v>
      </c>
      <c r="F1085" s="233"/>
      <c r="G1085" s="234"/>
      <c r="H1085" s="235"/>
      <c r="I1085" s="229"/>
      <c r="J1085" s="236"/>
      <c r="K1085" s="229"/>
      <c r="M1085" s="230" t="s">
        <v>716</v>
      </c>
      <c r="O1085" s="218"/>
    </row>
    <row r="1086" spans="1:80">
      <c r="A1086" s="227"/>
      <c r="B1086" s="231"/>
      <c r="C1086" s="301" t="s">
        <v>718</v>
      </c>
      <c r="D1086" s="302"/>
      <c r="E1086" s="232">
        <v>15.18</v>
      </c>
      <c r="F1086" s="233"/>
      <c r="G1086" s="234"/>
      <c r="H1086" s="235"/>
      <c r="I1086" s="229"/>
      <c r="J1086" s="236"/>
      <c r="K1086" s="229"/>
      <c r="M1086" s="230" t="s">
        <v>718</v>
      </c>
      <c r="O1086" s="218"/>
    </row>
    <row r="1087" spans="1:80">
      <c r="A1087" s="219">
        <v>89</v>
      </c>
      <c r="B1087" s="220" t="s">
        <v>1034</v>
      </c>
      <c r="C1087" s="221" t="s">
        <v>1114</v>
      </c>
      <c r="D1087" s="222" t="s">
        <v>580</v>
      </c>
      <c r="E1087" s="223">
        <v>8.4986999999999995</v>
      </c>
      <c r="F1087" s="223"/>
      <c r="G1087" s="224">
        <f>E1087*F1087</f>
        <v>0</v>
      </c>
      <c r="H1087" s="225">
        <v>0</v>
      </c>
      <c r="I1087" s="226">
        <f>E1087*H1087</f>
        <v>0</v>
      </c>
      <c r="J1087" s="225"/>
      <c r="K1087" s="226">
        <f>E1087*J1087</f>
        <v>0</v>
      </c>
      <c r="O1087" s="218">
        <v>2</v>
      </c>
      <c r="AA1087" s="191">
        <v>12</v>
      </c>
      <c r="AB1087" s="191">
        <v>0</v>
      </c>
      <c r="AC1087" s="191">
        <v>43</v>
      </c>
      <c r="AZ1087" s="191">
        <v>2</v>
      </c>
      <c r="BA1087" s="191">
        <f>IF(AZ1087=1,G1087,0)</f>
        <v>0</v>
      </c>
      <c r="BB1087" s="191">
        <f>IF(AZ1087=2,G1087,0)</f>
        <v>0</v>
      </c>
      <c r="BC1087" s="191">
        <f>IF(AZ1087=3,G1087,0)</f>
        <v>0</v>
      </c>
      <c r="BD1087" s="191">
        <f>IF(AZ1087=4,G1087,0)</f>
        <v>0</v>
      </c>
      <c r="BE1087" s="191">
        <f>IF(AZ1087=5,G1087,0)</f>
        <v>0</v>
      </c>
      <c r="CA1087" s="218">
        <v>12</v>
      </c>
      <c r="CB1087" s="218">
        <v>0</v>
      </c>
    </row>
    <row r="1088" spans="1:80">
      <c r="A1088" s="227"/>
      <c r="B1088" s="231"/>
      <c r="C1088" s="303" t="s">
        <v>625</v>
      </c>
      <c r="D1088" s="302"/>
      <c r="E1088" s="257">
        <v>0</v>
      </c>
      <c r="F1088" s="233"/>
      <c r="G1088" s="234"/>
      <c r="H1088" s="235"/>
      <c r="I1088" s="229"/>
      <c r="J1088" s="236"/>
      <c r="K1088" s="229"/>
      <c r="M1088" s="230" t="s">
        <v>625</v>
      </c>
      <c r="O1088" s="218"/>
    </row>
    <row r="1089" spans="1:15">
      <c r="A1089" s="227"/>
      <c r="B1089" s="231"/>
      <c r="C1089" s="303" t="s">
        <v>565</v>
      </c>
      <c r="D1089" s="302"/>
      <c r="E1089" s="257">
        <v>0</v>
      </c>
      <c r="F1089" s="233"/>
      <c r="G1089" s="234"/>
      <c r="H1089" s="235"/>
      <c r="I1089" s="229"/>
      <c r="J1089" s="236"/>
      <c r="K1089" s="229"/>
      <c r="M1089" s="230" t="s">
        <v>565</v>
      </c>
      <c r="O1089" s="218"/>
    </row>
    <row r="1090" spans="1:15">
      <c r="A1090" s="227"/>
      <c r="B1090" s="231"/>
      <c r="C1090" s="303" t="s">
        <v>566</v>
      </c>
      <c r="D1090" s="302"/>
      <c r="E1090" s="257">
        <v>0</v>
      </c>
      <c r="F1090" s="233"/>
      <c r="G1090" s="234"/>
      <c r="H1090" s="235"/>
      <c r="I1090" s="229"/>
      <c r="J1090" s="236"/>
      <c r="K1090" s="229"/>
      <c r="M1090" s="230" t="s">
        <v>566</v>
      </c>
      <c r="O1090" s="218"/>
    </row>
    <row r="1091" spans="1:15">
      <c r="A1091" s="227"/>
      <c r="B1091" s="231"/>
      <c r="C1091" s="303" t="s">
        <v>882</v>
      </c>
      <c r="D1091" s="302"/>
      <c r="E1091" s="257">
        <v>1.2024999999999999</v>
      </c>
      <c r="F1091" s="233"/>
      <c r="G1091" s="234"/>
      <c r="H1091" s="235"/>
      <c r="I1091" s="229"/>
      <c r="J1091" s="236"/>
      <c r="K1091" s="229"/>
      <c r="M1091" s="230" t="s">
        <v>882</v>
      </c>
      <c r="O1091" s="218"/>
    </row>
    <row r="1092" spans="1:15">
      <c r="A1092" s="227"/>
      <c r="B1092" s="231"/>
      <c r="C1092" s="303" t="s">
        <v>883</v>
      </c>
      <c r="D1092" s="302"/>
      <c r="E1092" s="257">
        <v>0.94169999999999998</v>
      </c>
      <c r="F1092" s="233"/>
      <c r="G1092" s="234"/>
      <c r="H1092" s="235"/>
      <c r="I1092" s="229"/>
      <c r="J1092" s="236"/>
      <c r="K1092" s="229"/>
      <c r="M1092" s="230" t="s">
        <v>883</v>
      </c>
      <c r="O1092" s="218"/>
    </row>
    <row r="1093" spans="1:15">
      <c r="A1093" s="227"/>
      <c r="B1093" s="231"/>
      <c r="C1093" s="303" t="s">
        <v>884</v>
      </c>
      <c r="D1093" s="302"/>
      <c r="E1093" s="257">
        <v>0.68630000000000002</v>
      </c>
      <c r="F1093" s="233"/>
      <c r="G1093" s="234"/>
      <c r="H1093" s="235"/>
      <c r="I1093" s="229"/>
      <c r="J1093" s="236"/>
      <c r="K1093" s="229"/>
      <c r="M1093" s="230" t="s">
        <v>884</v>
      </c>
      <c r="O1093" s="218"/>
    </row>
    <row r="1094" spans="1:15">
      <c r="A1094" s="227"/>
      <c r="B1094" s="231"/>
      <c r="C1094" s="303" t="s">
        <v>885</v>
      </c>
      <c r="D1094" s="302"/>
      <c r="E1094" s="257">
        <v>3.84</v>
      </c>
      <c r="F1094" s="233"/>
      <c r="G1094" s="234"/>
      <c r="H1094" s="235"/>
      <c r="I1094" s="229"/>
      <c r="J1094" s="236"/>
      <c r="K1094" s="229"/>
      <c r="M1094" s="230" t="s">
        <v>885</v>
      </c>
      <c r="O1094" s="218"/>
    </row>
    <row r="1095" spans="1:15">
      <c r="A1095" s="227"/>
      <c r="B1095" s="231"/>
      <c r="C1095" s="303" t="s">
        <v>886</v>
      </c>
      <c r="D1095" s="302"/>
      <c r="E1095" s="257">
        <v>0.77</v>
      </c>
      <c r="F1095" s="233"/>
      <c r="G1095" s="234"/>
      <c r="H1095" s="235"/>
      <c r="I1095" s="229"/>
      <c r="J1095" s="236"/>
      <c r="K1095" s="229"/>
      <c r="M1095" s="230" t="s">
        <v>886</v>
      </c>
      <c r="O1095" s="218"/>
    </row>
    <row r="1096" spans="1:15">
      <c r="A1096" s="227"/>
      <c r="B1096" s="231"/>
      <c r="C1096" s="303" t="s">
        <v>565</v>
      </c>
      <c r="D1096" s="302"/>
      <c r="E1096" s="257">
        <v>0</v>
      </c>
      <c r="F1096" s="233"/>
      <c r="G1096" s="234"/>
      <c r="H1096" s="235"/>
      <c r="I1096" s="229"/>
      <c r="J1096" s="236"/>
      <c r="K1096" s="229"/>
      <c r="M1096" s="230" t="s">
        <v>565</v>
      </c>
      <c r="O1096" s="218"/>
    </row>
    <row r="1097" spans="1:15">
      <c r="A1097" s="227"/>
      <c r="B1097" s="231"/>
      <c r="C1097" s="303" t="s">
        <v>566</v>
      </c>
      <c r="D1097" s="302"/>
      <c r="E1097" s="257">
        <v>0</v>
      </c>
      <c r="F1097" s="233"/>
      <c r="G1097" s="234"/>
      <c r="H1097" s="235"/>
      <c r="I1097" s="229"/>
      <c r="J1097" s="236"/>
      <c r="K1097" s="229"/>
      <c r="M1097" s="230" t="s">
        <v>566</v>
      </c>
      <c r="O1097" s="218"/>
    </row>
    <row r="1098" spans="1:15">
      <c r="A1098" s="227"/>
      <c r="B1098" s="231"/>
      <c r="C1098" s="303" t="s">
        <v>1094</v>
      </c>
      <c r="D1098" s="302"/>
      <c r="E1098" s="257">
        <v>9.58</v>
      </c>
      <c r="F1098" s="233"/>
      <c r="G1098" s="234"/>
      <c r="H1098" s="235"/>
      <c r="I1098" s="229"/>
      <c r="J1098" s="236"/>
      <c r="K1098" s="229"/>
      <c r="M1098" s="230" t="s">
        <v>1094</v>
      </c>
      <c r="O1098" s="218"/>
    </row>
    <row r="1099" spans="1:15">
      <c r="A1099" s="227"/>
      <c r="B1099" s="231"/>
      <c r="C1099" s="303" t="s">
        <v>136</v>
      </c>
      <c r="D1099" s="302"/>
      <c r="E1099" s="257">
        <v>0</v>
      </c>
      <c r="F1099" s="233"/>
      <c r="G1099" s="234"/>
      <c r="H1099" s="235"/>
      <c r="I1099" s="229"/>
      <c r="J1099" s="236"/>
      <c r="K1099" s="229"/>
      <c r="M1099" s="230" t="s">
        <v>136</v>
      </c>
      <c r="O1099" s="218"/>
    </row>
    <row r="1100" spans="1:15">
      <c r="A1100" s="227"/>
      <c r="B1100" s="231"/>
      <c r="C1100" s="303" t="s">
        <v>137</v>
      </c>
      <c r="D1100" s="302"/>
      <c r="E1100" s="257">
        <v>0</v>
      </c>
      <c r="F1100" s="233"/>
      <c r="G1100" s="234"/>
      <c r="H1100" s="235"/>
      <c r="I1100" s="229"/>
      <c r="J1100" s="236"/>
      <c r="K1100" s="229"/>
      <c r="M1100" s="230" t="s">
        <v>137</v>
      </c>
      <c r="O1100" s="218"/>
    </row>
    <row r="1101" spans="1:15">
      <c r="A1101" s="227"/>
      <c r="B1101" s="231"/>
      <c r="C1101" s="303" t="s">
        <v>1095</v>
      </c>
      <c r="D1101" s="302"/>
      <c r="E1101" s="257">
        <v>8.6999999999999993</v>
      </c>
      <c r="F1101" s="233"/>
      <c r="G1101" s="234"/>
      <c r="H1101" s="235"/>
      <c r="I1101" s="229"/>
      <c r="J1101" s="236"/>
      <c r="K1101" s="229"/>
      <c r="M1101" s="230" t="s">
        <v>1095</v>
      </c>
      <c r="O1101" s="218"/>
    </row>
    <row r="1102" spans="1:15">
      <c r="A1102" s="227"/>
      <c r="B1102" s="231"/>
      <c r="C1102" s="303" t="s">
        <v>1096</v>
      </c>
      <c r="D1102" s="302"/>
      <c r="E1102" s="257">
        <v>-2.4</v>
      </c>
      <c r="F1102" s="233"/>
      <c r="G1102" s="234"/>
      <c r="H1102" s="235"/>
      <c r="I1102" s="229"/>
      <c r="J1102" s="236"/>
      <c r="K1102" s="229"/>
      <c r="M1102" s="230" t="s">
        <v>1096</v>
      </c>
      <c r="O1102" s="218"/>
    </row>
    <row r="1103" spans="1:15">
      <c r="A1103" s="227"/>
      <c r="B1103" s="231"/>
      <c r="C1103" s="303" t="s">
        <v>1097</v>
      </c>
      <c r="D1103" s="302"/>
      <c r="E1103" s="257">
        <v>11.2</v>
      </c>
      <c r="F1103" s="233"/>
      <c r="G1103" s="234"/>
      <c r="H1103" s="235"/>
      <c r="I1103" s="229"/>
      <c r="J1103" s="236"/>
      <c r="K1103" s="229"/>
      <c r="M1103" s="230" t="s">
        <v>1097</v>
      </c>
      <c r="O1103" s="218"/>
    </row>
    <row r="1104" spans="1:15">
      <c r="A1104" s="227"/>
      <c r="B1104" s="231"/>
      <c r="C1104" s="303" t="s">
        <v>1098</v>
      </c>
      <c r="D1104" s="302"/>
      <c r="E1104" s="257">
        <v>0.6</v>
      </c>
      <c r="F1104" s="233"/>
      <c r="G1104" s="234"/>
      <c r="H1104" s="235"/>
      <c r="I1104" s="229"/>
      <c r="J1104" s="236"/>
      <c r="K1104" s="229"/>
      <c r="M1104" s="230" t="s">
        <v>1098</v>
      </c>
      <c r="O1104" s="218"/>
    </row>
    <row r="1105" spans="1:80">
      <c r="A1105" s="227"/>
      <c r="B1105" s="231"/>
      <c r="C1105" s="303" t="s">
        <v>1099</v>
      </c>
      <c r="D1105" s="302"/>
      <c r="E1105" s="257">
        <v>-0.8</v>
      </c>
      <c r="F1105" s="233"/>
      <c r="G1105" s="234"/>
      <c r="H1105" s="235"/>
      <c r="I1105" s="229"/>
      <c r="J1105" s="236"/>
      <c r="K1105" s="229"/>
      <c r="M1105" s="230" t="s">
        <v>1099</v>
      </c>
      <c r="O1105" s="218"/>
    </row>
    <row r="1106" spans="1:80">
      <c r="A1106" s="227"/>
      <c r="B1106" s="231"/>
      <c r="C1106" s="303" t="s">
        <v>1100</v>
      </c>
      <c r="D1106" s="302"/>
      <c r="E1106" s="257">
        <v>-0.7</v>
      </c>
      <c r="F1106" s="233"/>
      <c r="G1106" s="234"/>
      <c r="H1106" s="235"/>
      <c r="I1106" s="229"/>
      <c r="J1106" s="236"/>
      <c r="K1106" s="229"/>
      <c r="M1106" s="230" t="s">
        <v>1100</v>
      </c>
      <c r="O1106" s="218"/>
    </row>
    <row r="1107" spans="1:80">
      <c r="A1107" s="227"/>
      <c r="B1107" s="231"/>
      <c r="C1107" s="303" t="s">
        <v>1101</v>
      </c>
      <c r="D1107" s="302"/>
      <c r="E1107" s="257">
        <v>13.4</v>
      </c>
      <c r="F1107" s="233"/>
      <c r="G1107" s="234"/>
      <c r="H1107" s="235"/>
      <c r="I1107" s="229"/>
      <c r="J1107" s="236"/>
      <c r="K1107" s="229"/>
      <c r="M1107" s="230" t="s">
        <v>1101</v>
      </c>
      <c r="O1107" s="218"/>
    </row>
    <row r="1108" spans="1:80">
      <c r="A1108" s="227"/>
      <c r="B1108" s="231"/>
      <c r="C1108" s="303" t="s">
        <v>1102</v>
      </c>
      <c r="D1108" s="302"/>
      <c r="E1108" s="257">
        <v>2.6</v>
      </c>
      <c r="F1108" s="233"/>
      <c r="G1108" s="234"/>
      <c r="H1108" s="235"/>
      <c r="I1108" s="229"/>
      <c r="J1108" s="236"/>
      <c r="K1108" s="229"/>
      <c r="M1108" s="230" t="s">
        <v>1102</v>
      </c>
      <c r="O1108" s="218"/>
    </row>
    <row r="1109" spans="1:80">
      <c r="A1109" s="227"/>
      <c r="B1109" s="231"/>
      <c r="C1109" s="303" t="s">
        <v>1103</v>
      </c>
      <c r="D1109" s="302"/>
      <c r="E1109" s="257">
        <v>1.2</v>
      </c>
      <c r="F1109" s="233"/>
      <c r="G1109" s="234"/>
      <c r="H1109" s="235"/>
      <c r="I1109" s="229"/>
      <c r="J1109" s="236"/>
      <c r="K1109" s="229"/>
      <c r="M1109" s="230" t="s">
        <v>1103</v>
      </c>
      <c r="O1109" s="218"/>
    </row>
    <row r="1110" spans="1:80">
      <c r="A1110" s="227"/>
      <c r="B1110" s="231"/>
      <c r="C1110" s="303" t="s">
        <v>1104</v>
      </c>
      <c r="D1110" s="302"/>
      <c r="E1110" s="257">
        <v>12.8</v>
      </c>
      <c r="F1110" s="233"/>
      <c r="G1110" s="234"/>
      <c r="H1110" s="235"/>
      <c r="I1110" s="229"/>
      <c r="J1110" s="236"/>
      <c r="K1110" s="229"/>
      <c r="M1110" s="230" t="s">
        <v>1104</v>
      </c>
      <c r="O1110" s="218"/>
    </row>
    <row r="1111" spans="1:80">
      <c r="A1111" s="227"/>
      <c r="B1111" s="231"/>
      <c r="C1111" s="303" t="s">
        <v>1096</v>
      </c>
      <c r="D1111" s="302"/>
      <c r="E1111" s="257">
        <v>-2.4</v>
      </c>
      <c r="F1111" s="233"/>
      <c r="G1111" s="234"/>
      <c r="H1111" s="235"/>
      <c r="I1111" s="229"/>
      <c r="J1111" s="236"/>
      <c r="K1111" s="229"/>
      <c r="M1111" s="230" t="s">
        <v>1096</v>
      </c>
      <c r="O1111" s="218"/>
    </row>
    <row r="1112" spans="1:80">
      <c r="A1112" s="227"/>
      <c r="B1112" s="231"/>
      <c r="C1112" s="303" t="s">
        <v>1105</v>
      </c>
      <c r="D1112" s="302"/>
      <c r="E1112" s="257">
        <v>7.3</v>
      </c>
      <c r="F1112" s="233"/>
      <c r="G1112" s="234"/>
      <c r="H1112" s="235"/>
      <c r="I1112" s="229"/>
      <c r="J1112" s="236"/>
      <c r="K1112" s="229"/>
      <c r="M1112" s="230" t="s">
        <v>1105</v>
      </c>
      <c r="O1112" s="218"/>
    </row>
    <row r="1113" spans="1:80">
      <c r="A1113" s="227"/>
      <c r="B1113" s="231"/>
      <c r="C1113" s="303" t="s">
        <v>1106</v>
      </c>
      <c r="D1113" s="302"/>
      <c r="E1113" s="257">
        <v>-1.8</v>
      </c>
      <c r="F1113" s="233"/>
      <c r="G1113" s="234"/>
      <c r="H1113" s="235"/>
      <c r="I1113" s="229"/>
      <c r="J1113" s="236"/>
      <c r="K1113" s="229"/>
      <c r="M1113" s="230" t="s">
        <v>1106</v>
      </c>
      <c r="O1113" s="218"/>
    </row>
    <row r="1114" spans="1:80">
      <c r="A1114" s="227"/>
      <c r="B1114" s="231"/>
      <c r="C1114" s="303" t="s">
        <v>1099</v>
      </c>
      <c r="D1114" s="302"/>
      <c r="E1114" s="257">
        <v>-0.8</v>
      </c>
      <c r="F1114" s="233"/>
      <c r="G1114" s="234"/>
      <c r="H1114" s="235"/>
      <c r="I1114" s="229"/>
      <c r="J1114" s="236"/>
      <c r="K1114" s="229"/>
      <c r="M1114" s="230" t="s">
        <v>1099</v>
      </c>
      <c r="O1114" s="218"/>
    </row>
    <row r="1115" spans="1:80">
      <c r="A1115" s="227"/>
      <c r="B1115" s="231"/>
      <c r="C1115" s="303" t="s">
        <v>1107</v>
      </c>
      <c r="D1115" s="302"/>
      <c r="E1115" s="257">
        <v>-1.2</v>
      </c>
      <c r="F1115" s="233"/>
      <c r="G1115" s="234"/>
      <c r="H1115" s="235"/>
      <c r="I1115" s="229"/>
      <c r="J1115" s="236"/>
      <c r="K1115" s="229"/>
      <c r="M1115" s="230" t="s">
        <v>1107</v>
      </c>
      <c r="O1115" s="218"/>
    </row>
    <row r="1116" spans="1:80">
      <c r="A1116" s="227"/>
      <c r="B1116" s="231"/>
      <c r="C1116" s="303" t="s">
        <v>1108</v>
      </c>
      <c r="D1116" s="302"/>
      <c r="E1116" s="257">
        <v>24.8</v>
      </c>
      <c r="F1116" s="233"/>
      <c r="G1116" s="234"/>
      <c r="H1116" s="235"/>
      <c r="I1116" s="229"/>
      <c r="J1116" s="236"/>
      <c r="K1116" s="229"/>
      <c r="M1116" s="230" t="s">
        <v>1108</v>
      </c>
      <c r="O1116" s="218"/>
    </row>
    <row r="1117" spans="1:80">
      <c r="A1117" s="227"/>
      <c r="B1117" s="231"/>
      <c r="C1117" s="303" t="s">
        <v>1109</v>
      </c>
      <c r="D1117" s="302"/>
      <c r="E1117" s="257">
        <v>-6.2</v>
      </c>
      <c r="F1117" s="233"/>
      <c r="G1117" s="234"/>
      <c r="H1117" s="235"/>
      <c r="I1117" s="229"/>
      <c r="J1117" s="236"/>
      <c r="K1117" s="229"/>
      <c r="M1117" s="230" t="s">
        <v>1109</v>
      </c>
      <c r="O1117" s="218"/>
    </row>
    <row r="1118" spans="1:80">
      <c r="A1118" s="227"/>
      <c r="B1118" s="231"/>
      <c r="C1118" s="303" t="s">
        <v>633</v>
      </c>
      <c r="D1118" s="302"/>
      <c r="E1118" s="257">
        <v>83.32050000000001</v>
      </c>
      <c r="F1118" s="233"/>
      <c r="G1118" s="234"/>
      <c r="H1118" s="235"/>
      <c r="I1118" s="229"/>
      <c r="J1118" s="236"/>
      <c r="K1118" s="229"/>
      <c r="M1118" s="230" t="s">
        <v>633</v>
      </c>
      <c r="O1118" s="218"/>
    </row>
    <row r="1119" spans="1:80">
      <c r="A1119" s="227"/>
      <c r="B1119" s="231"/>
      <c r="C1119" s="301" t="s">
        <v>1115</v>
      </c>
      <c r="D1119" s="302"/>
      <c r="E1119" s="232">
        <v>8.4986999999999995</v>
      </c>
      <c r="F1119" s="233"/>
      <c r="G1119" s="234"/>
      <c r="H1119" s="235"/>
      <c r="I1119" s="229"/>
      <c r="J1119" s="236"/>
      <c r="K1119" s="229"/>
      <c r="M1119" s="230" t="s">
        <v>1115</v>
      </c>
      <c r="O1119" s="218"/>
    </row>
    <row r="1120" spans="1:80">
      <c r="A1120" s="219">
        <v>90</v>
      </c>
      <c r="B1120" s="220" t="s">
        <v>1034</v>
      </c>
      <c r="C1120" s="221" t="s">
        <v>1116</v>
      </c>
      <c r="D1120" s="222" t="s">
        <v>580</v>
      </c>
      <c r="E1120" s="223">
        <v>10.954800000000001</v>
      </c>
      <c r="F1120" s="223"/>
      <c r="G1120" s="224">
        <f>E1120*F1120</f>
        <v>0</v>
      </c>
      <c r="H1120" s="225">
        <v>0</v>
      </c>
      <c r="I1120" s="226">
        <f>E1120*H1120</f>
        <v>0</v>
      </c>
      <c r="J1120" s="225"/>
      <c r="K1120" s="226">
        <f>E1120*J1120</f>
        <v>0</v>
      </c>
      <c r="O1120" s="218">
        <v>2</v>
      </c>
      <c r="AA1120" s="191">
        <v>12</v>
      </c>
      <c r="AB1120" s="191">
        <v>0</v>
      </c>
      <c r="AC1120" s="191">
        <v>42</v>
      </c>
      <c r="AZ1120" s="191">
        <v>2</v>
      </c>
      <c r="BA1120" s="191">
        <f>IF(AZ1120=1,G1120,0)</f>
        <v>0</v>
      </c>
      <c r="BB1120" s="191">
        <f>IF(AZ1120=2,G1120,0)</f>
        <v>0</v>
      </c>
      <c r="BC1120" s="191">
        <f>IF(AZ1120=3,G1120,0)</f>
        <v>0</v>
      </c>
      <c r="BD1120" s="191">
        <f>IF(AZ1120=4,G1120,0)</f>
        <v>0</v>
      </c>
      <c r="BE1120" s="191">
        <f>IF(AZ1120=5,G1120,0)</f>
        <v>0</v>
      </c>
      <c r="CA1120" s="218">
        <v>12</v>
      </c>
      <c r="CB1120" s="218">
        <v>0</v>
      </c>
    </row>
    <row r="1121" spans="1:80">
      <c r="A1121" s="227"/>
      <c r="B1121" s="231"/>
      <c r="C1121" s="303" t="s">
        <v>625</v>
      </c>
      <c r="D1121" s="302"/>
      <c r="E1121" s="257">
        <v>0</v>
      </c>
      <c r="F1121" s="233"/>
      <c r="G1121" s="234"/>
      <c r="H1121" s="235"/>
      <c r="I1121" s="229"/>
      <c r="J1121" s="236"/>
      <c r="K1121" s="229"/>
      <c r="M1121" s="230" t="s">
        <v>625</v>
      </c>
      <c r="O1121" s="218"/>
    </row>
    <row r="1122" spans="1:80">
      <c r="A1122" s="227"/>
      <c r="B1122" s="231"/>
      <c r="C1122" s="303" t="s">
        <v>565</v>
      </c>
      <c r="D1122" s="302"/>
      <c r="E1122" s="257">
        <v>0</v>
      </c>
      <c r="F1122" s="233"/>
      <c r="G1122" s="234"/>
      <c r="H1122" s="235"/>
      <c r="I1122" s="229"/>
      <c r="J1122" s="236"/>
      <c r="K1122" s="229"/>
      <c r="M1122" s="230" t="s">
        <v>565</v>
      </c>
      <c r="O1122" s="218"/>
    </row>
    <row r="1123" spans="1:80">
      <c r="A1123" s="227"/>
      <c r="B1123" s="231"/>
      <c r="C1123" s="303" t="s">
        <v>566</v>
      </c>
      <c r="D1123" s="302"/>
      <c r="E1123" s="257">
        <v>0</v>
      </c>
      <c r="F1123" s="233"/>
      <c r="G1123" s="234"/>
      <c r="H1123" s="235"/>
      <c r="I1123" s="229"/>
      <c r="J1123" s="236"/>
      <c r="K1123" s="229"/>
      <c r="M1123" s="230" t="s">
        <v>566</v>
      </c>
      <c r="O1123" s="218"/>
    </row>
    <row r="1124" spans="1:80">
      <c r="A1124" s="227"/>
      <c r="B1124" s="231"/>
      <c r="C1124" s="303" t="s">
        <v>882</v>
      </c>
      <c r="D1124" s="302"/>
      <c r="E1124" s="257">
        <v>1.2024999999999999</v>
      </c>
      <c r="F1124" s="233"/>
      <c r="G1124" s="234"/>
      <c r="H1124" s="235"/>
      <c r="I1124" s="229"/>
      <c r="J1124" s="236"/>
      <c r="K1124" s="229"/>
      <c r="M1124" s="230" t="s">
        <v>882</v>
      </c>
      <c r="O1124" s="218"/>
    </row>
    <row r="1125" spans="1:80">
      <c r="A1125" s="227"/>
      <c r="B1125" s="231"/>
      <c r="C1125" s="303" t="s">
        <v>883</v>
      </c>
      <c r="D1125" s="302"/>
      <c r="E1125" s="257">
        <v>0.94169999999999998</v>
      </c>
      <c r="F1125" s="233"/>
      <c r="G1125" s="234"/>
      <c r="H1125" s="235"/>
      <c r="I1125" s="229"/>
      <c r="J1125" s="236"/>
      <c r="K1125" s="229"/>
      <c r="M1125" s="230" t="s">
        <v>883</v>
      </c>
      <c r="O1125" s="218"/>
    </row>
    <row r="1126" spans="1:80">
      <c r="A1126" s="227"/>
      <c r="B1126" s="231"/>
      <c r="C1126" s="303" t="s">
        <v>884</v>
      </c>
      <c r="D1126" s="302"/>
      <c r="E1126" s="257">
        <v>0.68630000000000002</v>
      </c>
      <c r="F1126" s="233"/>
      <c r="G1126" s="234"/>
      <c r="H1126" s="235"/>
      <c r="I1126" s="229"/>
      <c r="J1126" s="236"/>
      <c r="K1126" s="229"/>
      <c r="M1126" s="230" t="s">
        <v>884</v>
      </c>
      <c r="O1126" s="218"/>
    </row>
    <row r="1127" spans="1:80">
      <c r="A1127" s="227"/>
      <c r="B1127" s="231"/>
      <c r="C1127" s="303" t="s">
        <v>885</v>
      </c>
      <c r="D1127" s="302"/>
      <c r="E1127" s="257">
        <v>3.84</v>
      </c>
      <c r="F1127" s="233"/>
      <c r="G1127" s="234"/>
      <c r="H1127" s="235"/>
      <c r="I1127" s="229"/>
      <c r="J1127" s="236"/>
      <c r="K1127" s="229"/>
      <c r="M1127" s="230" t="s">
        <v>885</v>
      </c>
      <c r="O1127" s="218"/>
    </row>
    <row r="1128" spans="1:80">
      <c r="A1128" s="227"/>
      <c r="B1128" s="231"/>
      <c r="C1128" s="303" t="s">
        <v>886</v>
      </c>
      <c r="D1128" s="302"/>
      <c r="E1128" s="257">
        <v>0.77</v>
      </c>
      <c r="F1128" s="233"/>
      <c r="G1128" s="234"/>
      <c r="H1128" s="235"/>
      <c r="I1128" s="229"/>
      <c r="J1128" s="236"/>
      <c r="K1128" s="229"/>
      <c r="M1128" s="230" t="s">
        <v>886</v>
      </c>
      <c r="O1128" s="218"/>
    </row>
    <row r="1129" spans="1:80">
      <c r="A1129" s="227"/>
      <c r="B1129" s="231"/>
      <c r="C1129" s="303" t="s">
        <v>887</v>
      </c>
      <c r="D1129" s="302"/>
      <c r="E1129" s="257">
        <v>3.3</v>
      </c>
      <c r="F1129" s="233"/>
      <c r="G1129" s="234"/>
      <c r="H1129" s="235"/>
      <c r="I1129" s="229"/>
      <c r="J1129" s="236"/>
      <c r="K1129" s="229"/>
      <c r="M1129" s="230" t="s">
        <v>887</v>
      </c>
      <c r="O1129" s="218"/>
    </row>
    <row r="1130" spans="1:80">
      <c r="A1130" s="227"/>
      <c r="B1130" s="231"/>
      <c r="C1130" s="303" t="s">
        <v>633</v>
      </c>
      <c r="D1130" s="302"/>
      <c r="E1130" s="257">
        <v>10.740500000000001</v>
      </c>
      <c r="F1130" s="233"/>
      <c r="G1130" s="234"/>
      <c r="H1130" s="235"/>
      <c r="I1130" s="229"/>
      <c r="J1130" s="236"/>
      <c r="K1130" s="229"/>
      <c r="M1130" s="230" t="s">
        <v>633</v>
      </c>
      <c r="O1130" s="218"/>
    </row>
    <row r="1131" spans="1:80">
      <c r="A1131" s="227"/>
      <c r="B1131" s="231"/>
      <c r="C1131" s="301" t="s">
        <v>1117</v>
      </c>
      <c r="D1131" s="302"/>
      <c r="E1131" s="232">
        <v>10.954800000000001</v>
      </c>
      <c r="F1131" s="233"/>
      <c r="G1131" s="234"/>
      <c r="H1131" s="235"/>
      <c r="I1131" s="229"/>
      <c r="J1131" s="236"/>
      <c r="K1131" s="229"/>
      <c r="M1131" s="230" t="s">
        <v>1117</v>
      </c>
      <c r="O1131" s="218"/>
    </row>
    <row r="1132" spans="1:80">
      <c r="A1132" s="219">
        <v>91</v>
      </c>
      <c r="B1132" s="220" t="s">
        <v>1034</v>
      </c>
      <c r="C1132" s="221" t="s">
        <v>1118</v>
      </c>
      <c r="D1132" s="222" t="s">
        <v>580</v>
      </c>
      <c r="E1132" s="223">
        <v>289.19940000000003</v>
      </c>
      <c r="F1132" s="223"/>
      <c r="G1132" s="224">
        <f>E1132*F1132</f>
        <v>0</v>
      </c>
      <c r="H1132" s="225">
        <v>0</v>
      </c>
      <c r="I1132" s="226">
        <f>E1132*H1132</f>
        <v>0</v>
      </c>
      <c r="J1132" s="225"/>
      <c r="K1132" s="226">
        <f>E1132*J1132</f>
        <v>0</v>
      </c>
      <c r="O1132" s="218">
        <v>2</v>
      </c>
      <c r="AA1132" s="191">
        <v>12</v>
      </c>
      <c r="AB1132" s="191">
        <v>0</v>
      </c>
      <c r="AC1132" s="191">
        <v>38</v>
      </c>
      <c r="AZ1132" s="191">
        <v>2</v>
      </c>
      <c r="BA1132" s="191">
        <f>IF(AZ1132=1,G1132,0)</f>
        <v>0</v>
      </c>
      <c r="BB1132" s="191">
        <f>IF(AZ1132=2,G1132,0)</f>
        <v>0</v>
      </c>
      <c r="BC1132" s="191">
        <f>IF(AZ1132=3,G1132,0)</f>
        <v>0</v>
      </c>
      <c r="BD1132" s="191">
        <f>IF(AZ1132=4,G1132,0)</f>
        <v>0</v>
      </c>
      <c r="BE1132" s="191">
        <f>IF(AZ1132=5,G1132,0)</f>
        <v>0</v>
      </c>
      <c r="CA1132" s="218">
        <v>12</v>
      </c>
      <c r="CB1132" s="218">
        <v>0</v>
      </c>
    </row>
    <row r="1133" spans="1:80">
      <c r="A1133" s="227"/>
      <c r="B1133" s="231"/>
      <c r="C1133" s="303" t="s">
        <v>625</v>
      </c>
      <c r="D1133" s="302"/>
      <c r="E1133" s="257">
        <v>0</v>
      </c>
      <c r="F1133" s="233"/>
      <c r="G1133" s="234"/>
      <c r="H1133" s="235"/>
      <c r="I1133" s="229"/>
      <c r="J1133" s="236"/>
      <c r="K1133" s="229"/>
      <c r="M1133" s="230" t="s">
        <v>625</v>
      </c>
      <c r="O1133" s="218"/>
    </row>
    <row r="1134" spans="1:80">
      <c r="A1134" s="227"/>
      <c r="B1134" s="231"/>
      <c r="C1134" s="303" t="s">
        <v>565</v>
      </c>
      <c r="D1134" s="302"/>
      <c r="E1134" s="257">
        <v>0</v>
      </c>
      <c r="F1134" s="233"/>
      <c r="G1134" s="234"/>
      <c r="H1134" s="235"/>
      <c r="I1134" s="229"/>
      <c r="J1134" s="236"/>
      <c r="K1134" s="229"/>
      <c r="M1134" s="230" t="s">
        <v>565</v>
      </c>
      <c r="O1134" s="218"/>
    </row>
    <row r="1135" spans="1:80">
      <c r="A1135" s="227"/>
      <c r="B1135" s="231"/>
      <c r="C1135" s="303" t="s">
        <v>566</v>
      </c>
      <c r="D1135" s="302"/>
      <c r="E1135" s="257">
        <v>0</v>
      </c>
      <c r="F1135" s="233"/>
      <c r="G1135" s="234"/>
      <c r="H1135" s="235"/>
      <c r="I1135" s="229"/>
      <c r="J1135" s="236"/>
      <c r="K1135" s="229"/>
      <c r="M1135" s="230" t="s">
        <v>566</v>
      </c>
      <c r="O1135" s="218"/>
    </row>
    <row r="1136" spans="1:80">
      <c r="A1136" s="227"/>
      <c r="B1136" s="231"/>
      <c r="C1136" s="303" t="s">
        <v>581</v>
      </c>
      <c r="D1136" s="302"/>
      <c r="E1136" s="257">
        <v>8.8149999999999995</v>
      </c>
      <c r="F1136" s="233"/>
      <c r="G1136" s="234"/>
      <c r="H1136" s="235"/>
      <c r="I1136" s="229"/>
      <c r="J1136" s="236"/>
      <c r="K1136" s="229"/>
      <c r="M1136" s="230" t="s">
        <v>581</v>
      </c>
      <c r="O1136" s="218"/>
    </row>
    <row r="1137" spans="1:15">
      <c r="A1137" s="227"/>
      <c r="B1137" s="231"/>
      <c r="C1137" s="303" t="s">
        <v>582</v>
      </c>
      <c r="D1137" s="302"/>
      <c r="E1137" s="257">
        <v>1.56</v>
      </c>
      <c r="F1137" s="233"/>
      <c r="G1137" s="234"/>
      <c r="H1137" s="235"/>
      <c r="I1137" s="229"/>
      <c r="J1137" s="236"/>
      <c r="K1137" s="229"/>
      <c r="M1137" s="230" t="s">
        <v>582</v>
      </c>
      <c r="O1137" s="218"/>
    </row>
    <row r="1138" spans="1:15">
      <c r="A1138" s="227"/>
      <c r="B1138" s="231"/>
      <c r="C1138" s="303" t="s">
        <v>583</v>
      </c>
      <c r="D1138" s="302"/>
      <c r="E1138" s="257">
        <v>0.61199999999999999</v>
      </c>
      <c r="F1138" s="233"/>
      <c r="G1138" s="234"/>
      <c r="H1138" s="235"/>
      <c r="I1138" s="229"/>
      <c r="J1138" s="236"/>
      <c r="K1138" s="229"/>
      <c r="M1138" s="230" t="s">
        <v>583</v>
      </c>
      <c r="O1138" s="218"/>
    </row>
    <row r="1139" spans="1:15">
      <c r="A1139" s="227"/>
      <c r="B1139" s="231"/>
      <c r="C1139" s="303" t="s">
        <v>874</v>
      </c>
      <c r="D1139" s="302"/>
      <c r="E1139" s="257">
        <v>-0.94169999999999998</v>
      </c>
      <c r="F1139" s="233"/>
      <c r="G1139" s="234"/>
      <c r="H1139" s="235"/>
      <c r="I1139" s="229"/>
      <c r="J1139" s="236"/>
      <c r="K1139" s="229"/>
      <c r="M1139" s="230" t="s">
        <v>874</v>
      </c>
      <c r="O1139" s="218"/>
    </row>
    <row r="1140" spans="1:15">
      <c r="A1140" s="227"/>
      <c r="B1140" s="231"/>
      <c r="C1140" s="303" t="s">
        <v>584</v>
      </c>
      <c r="D1140" s="302"/>
      <c r="E1140" s="257">
        <v>18.3675</v>
      </c>
      <c r="F1140" s="233"/>
      <c r="G1140" s="234"/>
      <c r="H1140" s="235"/>
      <c r="I1140" s="229"/>
      <c r="J1140" s="236"/>
      <c r="K1140" s="229"/>
      <c r="M1140" s="230" t="s">
        <v>584</v>
      </c>
      <c r="O1140" s="218"/>
    </row>
    <row r="1141" spans="1:15">
      <c r="A1141" s="227"/>
      <c r="B1141" s="231"/>
      <c r="C1141" s="303" t="s">
        <v>586</v>
      </c>
      <c r="D1141" s="302"/>
      <c r="E1141" s="257">
        <v>24.66</v>
      </c>
      <c r="F1141" s="233"/>
      <c r="G1141" s="234"/>
      <c r="H1141" s="235"/>
      <c r="I1141" s="229"/>
      <c r="J1141" s="236"/>
      <c r="K1141" s="229"/>
      <c r="M1141" s="230" t="s">
        <v>586</v>
      </c>
      <c r="O1141" s="218"/>
    </row>
    <row r="1142" spans="1:15">
      <c r="A1142" s="227"/>
      <c r="B1142" s="231"/>
      <c r="C1142" s="303" t="s">
        <v>587</v>
      </c>
      <c r="D1142" s="302"/>
      <c r="E1142" s="257">
        <v>0.64800000000000002</v>
      </c>
      <c r="F1142" s="233"/>
      <c r="G1142" s="234"/>
      <c r="H1142" s="235"/>
      <c r="I1142" s="229"/>
      <c r="J1142" s="236"/>
      <c r="K1142" s="229"/>
      <c r="M1142" s="230" t="s">
        <v>587</v>
      </c>
      <c r="O1142" s="218"/>
    </row>
    <row r="1143" spans="1:15">
      <c r="A1143" s="227"/>
      <c r="B1143" s="231"/>
      <c r="C1143" s="303" t="s">
        <v>588</v>
      </c>
      <c r="D1143" s="302"/>
      <c r="E1143" s="257">
        <v>0.36799999999999999</v>
      </c>
      <c r="F1143" s="233"/>
      <c r="G1143" s="234"/>
      <c r="H1143" s="235"/>
      <c r="I1143" s="229"/>
      <c r="J1143" s="236"/>
      <c r="K1143" s="229"/>
      <c r="M1143" s="230" t="s">
        <v>588</v>
      </c>
      <c r="O1143" s="218"/>
    </row>
    <row r="1144" spans="1:15">
      <c r="A1144" s="227"/>
      <c r="B1144" s="231"/>
      <c r="C1144" s="303" t="s">
        <v>589</v>
      </c>
      <c r="D1144" s="302"/>
      <c r="E1144" s="257">
        <v>20.55</v>
      </c>
      <c r="F1144" s="233"/>
      <c r="G1144" s="234"/>
      <c r="H1144" s="235"/>
      <c r="I1144" s="229"/>
      <c r="J1144" s="236"/>
      <c r="K1144" s="229"/>
      <c r="M1144" s="230" t="s">
        <v>589</v>
      </c>
      <c r="O1144" s="218"/>
    </row>
    <row r="1145" spans="1:15">
      <c r="A1145" s="227"/>
      <c r="B1145" s="231"/>
      <c r="C1145" s="303" t="s">
        <v>136</v>
      </c>
      <c r="D1145" s="302"/>
      <c r="E1145" s="257">
        <v>0</v>
      </c>
      <c r="F1145" s="233"/>
      <c r="G1145" s="234"/>
      <c r="H1145" s="235"/>
      <c r="I1145" s="229"/>
      <c r="J1145" s="236"/>
      <c r="K1145" s="229"/>
      <c r="M1145" s="230" t="s">
        <v>136</v>
      </c>
      <c r="O1145" s="218"/>
    </row>
    <row r="1146" spans="1:15">
      <c r="A1146" s="227"/>
      <c r="B1146" s="231"/>
      <c r="C1146" s="303" t="s">
        <v>137</v>
      </c>
      <c r="D1146" s="302"/>
      <c r="E1146" s="257">
        <v>0</v>
      </c>
      <c r="F1146" s="233"/>
      <c r="G1146" s="234"/>
      <c r="H1146" s="235"/>
      <c r="I1146" s="229"/>
      <c r="J1146" s="236"/>
      <c r="K1146" s="229"/>
      <c r="M1146" s="230" t="s">
        <v>137</v>
      </c>
      <c r="O1146" s="218"/>
    </row>
    <row r="1147" spans="1:15">
      <c r="A1147" s="227"/>
      <c r="B1147" s="231"/>
      <c r="C1147" s="303" t="s">
        <v>731</v>
      </c>
      <c r="D1147" s="302"/>
      <c r="E1147" s="257">
        <v>3.22</v>
      </c>
      <c r="F1147" s="233"/>
      <c r="G1147" s="234"/>
      <c r="H1147" s="235"/>
      <c r="I1147" s="229"/>
      <c r="J1147" s="236"/>
      <c r="K1147" s="229"/>
      <c r="M1147" s="230" t="s">
        <v>731</v>
      </c>
      <c r="O1147" s="218"/>
    </row>
    <row r="1148" spans="1:15">
      <c r="A1148" s="227"/>
      <c r="B1148" s="231"/>
      <c r="C1148" s="303" t="s">
        <v>868</v>
      </c>
      <c r="D1148" s="302"/>
      <c r="E1148" s="257">
        <v>0.7</v>
      </c>
      <c r="F1148" s="233"/>
      <c r="G1148" s="234"/>
      <c r="H1148" s="235"/>
      <c r="I1148" s="229"/>
      <c r="J1148" s="236"/>
      <c r="K1148" s="229"/>
      <c r="M1148" s="230" t="s">
        <v>868</v>
      </c>
      <c r="O1148" s="218"/>
    </row>
    <row r="1149" spans="1:15">
      <c r="A1149" s="227"/>
      <c r="B1149" s="231"/>
      <c r="C1149" s="303" t="s">
        <v>733</v>
      </c>
      <c r="D1149" s="302"/>
      <c r="E1149" s="257">
        <v>8.68</v>
      </c>
      <c r="F1149" s="233"/>
      <c r="G1149" s="234"/>
      <c r="H1149" s="235"/>
      <c r="I1149" s="229"/>
      <c r="J1149" s="236"/>
      <c r="K1149" s="229"/>
      <c r="M1149" s="230" t="s">
        <v>733</v>
      </c>
      <c r="O1149" s="218"/>
    </row>
    <row r="1150" spans="1:15">
      <c r="A1150" s="227"/>
      <c r="B1150" s="231"/>
      <c r="C1150" s="303" t="s">
        <v>735</v>
      </c>
      <c r="D1150" s="302"/>
      <c r="E1150" s="257">
        <v>5.5</v>
      </c>
      <c r="F1150" s="233"/>
      <c r="G1150" s="234"/>
      <c r="H1150" s="235"/>
      <c r="I1150" s="229"/>
      <c r="J1150" s="236"/>
      <c r="K1150" s="229"/>
      <c r="M1150" s="230" t="s">
        <v>735</v>
      </c>
      <c r="O1150" s="218"/>
    </row>
    <row r="1151" spans="1:15">
      <c r="A1151" s="227"/>
      <c r="B1151" s="231"/>
      <c r="C1151" s="303" t="s">
        <v>737</v>
      </c>
      <c r="D1151" s="302"/>
      <c r="E1151" s="257">
        <v>1.22</v>
      </c>
      <c r="F1151" s="233"/>
      <c r="G1151" s="234"/>
      <c r="H1151" s="235"/>
      <c r="I1151" s="229"/>
      <c r="J1151" s="236"/>
      <c r="K1151" s="229"/>
      <c r="M1151" s="230" t="s">
        <v>737</v>
      </c>
      <c r="O1151" s="218"/>
    </row>
    <row r="1152" spans="1:15">
      <c r="A1152" s="227"/>
      <c r="B1152" s="231"/>
      <c r="C1152" s="303" t="s">
        <v>739</v>
      </c>
      <c r="D1152" s="302"/>
      <c r="E1152" s="257">
        <v>7.7</v>
      </c>
      <c r="F1152" s="233"/>
      <c r="G1152" s="234"/>
      <c r="H1152" s="235"/>
      <c r="I1152" s="229"/>
      <c r="J1152" s="236"/>
      <c r="K1152" s="229"/>
      <c r="M1152" s="230" t="s">
        <v>739</v>
      </c>
      <c r="O1152" s="218"/>
    </row>
    <row r="1153" spans="1:15">
      <c r="A1153" s="227"/>
      <c r="B1153" s="231"/>
      <c r="C1153" s="303" t="s">
        <v>742</v>
      </c>
      <c r="D1153" s="302"/>
      <c r="E1153" s="257">
        <v>1.22</v>
      </c>
      <c r="F1153" s="233"/>
      <c r="G1153" s="234"/>
      <c r="H1153" s="235"/>
      <c r="I1153" s="229"/>
      <c r="J1153" s="236"/>
      <c r="K1153" s="229"/>
      <c r="M1153" s="230" t="s">
        <v>742</v>
      </c>
      <c r="O1153" s="218"/>
    </row>
    <row r="1154" spans="1:15">
      <c r="A1154" s="227"/>
      <c r="B1154" s="231"/>
      <c r="C1154" s="303" t="s">
        <v>744</v>
      </c>
      <c r="D1154" s="302"/>
      <c r="E1154" s="257">
        <v>14.85</v>
      </c>
      <c r="F1154" s="233"/>
      <c r="G1154" s="234"/>
      <c r="H1154" s="235"/>
      <c r="I1154" s="229"/>
      <c r="J1154" s="236"/>
      <c r="K1154" s="229"/>
      <c r="M1154" s="230" t="s">
        <v>744</v>
      </c>
      <c r="O1154" s="218"/>
    </row>
    <row r="1155" spans="1:15">
      <c r="A1155" s="227"/>
      <c r="B1155" s="231"/>
      <c r="C1155" s="303" t="s">
        <v>746</v>
      </c>
      <c r="D1155" s="302"/>
      <c r="E1155" s="257">
        <v>15.83</v>
      </c>
      <c r="F1155" s="233"/>
      <c r="G1155" s="234"/>
      <c r="H1155" s="235"/>
      <c r="I1155" s="229"/>
      <c r="J1155" s="236"/>
      <c r="K1155" s="229"/>
      <c r="M1155" s="230" t="s">
        <v>746</v>
      </c>
      <c r="O1155" s="218"/>
    </row>
    <row r="1156" spans="1:15">
      <c r="A1156" s="227"/>
      <c r="B1156" s="231"/>
      <c r="C1156" s="303" t="s">
        <v>663</v>
      </c>
      <c r="D1156" s="302"/>
      <c r="E1156" s="257">
        <v>6.45</v>
      </c>
      <c r="F1156" s="233"/>
      <c r="G1156" s="234"/>
      <c r="H1156" s="235"/>
      <c r="I1156" s="229"/>
      <c r="J1156" s="236"/>
      <c r="K1156" s="229"/>
      <c r="M1156" s="230" t="s">
        <v>663</v>
      </c>
      <c r="O1156" s="218"/>
    </row>
    <row r="1157" spans="1:15">
      <c r="A1157" s="227"/>
      <c r="B1157" s="231"/>
      <c r="C1157" s="303" t="s">
        <v>749</v>
      </c>
      <c r="D1157" s="302"/>
      <c r="E1157" s="257">
        <v>4.2</v>
      </c>
      <c r="F1157" s="233"/>
      <c r="G1157" s="234"/>
      <c r="H1157" s="235"/>
      <c r="I1157" s="229"/>
      <c r="J1157" s="236"/>
      <c r="K1157" s="229"/>
      <c r="M1157" s="230" t="s">
        <v>749</v>
      </c>
      <c r="O1157" s="218"/>
    </row>
    <row r="1158" spans="1:15">
      <c r="A1158" s="227"/>
      <c r="B1158" s="231"/>
      <c r="C1158" s="303" t="s">
        <v>664</v>
      </c>
      <c r="D1158" s="302"/>
      <c r="E1158" s="257">
        <v>5.4</v>
      </c>
      <c r="F1158" s="233"/>
      <c r="G1158" s="234"/>
      <c r="H1158" s="235"/>
      <c r="I1158" s="229"/>
      <c r="J1158" s="236"/>
      <c r="K1158" s="229"/>
      <c r="M1158" s="230" t="s">
        <v>664</v>
      </c>
      <c r="O1158" s="218"/>
    </row>
    <row r="1159" spans="1:15">
      <c r="A1159" s="227"/>
      <c r="B1159" s="231"/>
      <c r="C1159" s="303" t="s">
        <v>752</v>
      </c>
      <c r="D1159" s="302"/>
      <c r="E1159" s="257">
        <v>16.2</v>
      </c>
      <c r="F1159" s="233"/>
      <c r="G1159" s="234"/>
      <c r="H1159" s="235"/>
      <c r="I1159" s="229"/>
      <c r="J1159" s="236"/>
      <c r="K1159" s="229"/>
      <c r="M1159" s="230" t="s">
        <v>752</v>
      </c>
      <c r="O1159" s="218"/>
    </row>
    <row r="1160" spans="1:15">
      <c r="A1160" s="227"/>
      <c r="B1160" s="231"/>
      <c r="C1160" s="303" t="s">
        <v>754</v>
      </c>
      <c r="D1160" s="302"/>
      <c r="E1160" s="257">
        <v>3.66</v>
      </c>
      <c r="F1160" s="233"/>
      <c r="G1160" s="234"/>
      <c r="H1160" s="235"/>
      <c r="I1160" s="229"/>
      <c r="J1160" s="236"/>
      <c r="K1160" s="229"/>
      <c r="M1160" s="230" t="s">
        <v>754</v>
      </c>
      <c r="O1160" s="218"/>
    </row>
    <row r="1161" spans="1:15">
      <c r="A1161" s="227"/>
      <c r="B1161" s="231"/>
      <c r="C1161" s="303" t="s">
        <v>756</v>
      </c>
      <c r="D1161" s="302"/>
      <c r="E1161" s="257">
        <v>6.45</v>
      </c>
      <c r="F1161" s="233"/>
      <c r="G1161" s="234"/>
      <c r="H1161" s="235"/>
      <c r="I1161" s="229"/>
      <c r="J1161" s="236"/>
      <c r="K1161" s="229"/>
      <c r="M1161" s="230" t="s">
        <v>756</v>
      </c>
      <c r="O1161" s="218"/>
    </row>
    <row r="1162" spans="1:15">
      <c r="A1162" s="227"/>
      <c r="B1162" s="231"/>
      <c r="C1162" s="303" t="s">
        <v>758</v>
      </c>
      <c r="D1162" s="302"/>
      <c r="E1162" s="257">
        <v>6.5</v>
      </c>
      <c r="F1162" s="233"/>
      <c r="G1162" s="234"/>
      <c r="H1162" s="235"/>
      <c r="I1162" s="229"/>
      <c r="J1162" s="236"/>
      <c r="K1162" s="229"/>
      <c r="M1162" s="230" t="s">
        <v>758</v>
      </c>
      <c r="O1162" s="218"/>
    </row>
    <row r="1163" spans="1:15">
      <c r="A1163" s="227"/>
      <c r="B1163" s="231"/>
      <c r="C1163" s="303" t="s">
        <v>760</v>
      </c>
      <c r="D1163" s="302"/>
      <c r="E1163" s="257">
        <v>2.33</v>
      </c>
      <c r="F1163" s="233"/>
      <c r="G1163" s="234"/>
      <c r="H1163" s="235"/>
      <c r="I1163" s="229"/>
      <c r="J1163" s="236"/>
      <c r="K1163" s="229"/>
      <c r="M1163" s="230" t="s">
        <v>760</v>
      </c>
      <c r="O1163" s="218"/>
    </row>
    <row r="1164" spans="1:15">
      <c r="A1164" s="227"/>
      <c r="B1164" s="231"/>
      <c r="C1164" s="303" t="s">
        <v>762</v>
      </c>
      <c r="D1164" s="302"/>
      <c r="E1164" s="257">
        <v>11.87</v>
      </c>
      <c r="F1164" s="233"/>
      <c r="G1164" s="234"/>
      <c r="H1164" s="235"/>
      <c r="I1164" s="229"/>
      <c r="J1164" s="236"/>
      <c r="K1164" s="229"/>
      <c r="M1164" s="230" t="s">
        <v>762</v>
      </c>
      <c r="O1164" s="218"/>
    </row>
    <row r="1165" spans="1:15">
      <c r="A1165" s="227"/>
      <c r="B1165" s="231"/>
      <c r="C1165" s="303" t="s">
        <v>620</v>
      </c>
      <c r="D1165" s="302"/>
      <c r="E1165" s="257">
        <v>0</v>
      </c>
      <c r="F1165" s="233"/>
      <c r="G1165" s="234"/>
      <c r="H1165" s="235"/>
      <c r="I1165" s="229"/>
      <c r="J1165" s="236"/>
      <c r="K1165" s="229"/>
      <c r="M1165" s="230" t="s">
        <v>620</v>
      </c>
      <c r="O1165" s="218"/>
    </row>
    <row r="1166" spans="1:15">
      <c r="A1166" s="227"/>
      <c r="B1166" s="231"/>
      <c r="C1166" s="303" t="s">
        <v>697</v>
      </c>
      <c r="D1166" s="302"/>
      <c r="E1166" s="257">
        <v>0</v>
      </c>
      <c r="F1166" s="233"/>
      <c r="G1166" s="234"/>
      <c r="H1166" s="235"/>
      <c r="I1166" s="229"/>
      <c r="J1166" s="236"/>
      <c r="K1166" s="229"/>
      <c r="M1166" s="230" t="s">
        <v>697</v>
      </c>
      <c r="O1166" s="218"/>
    </row>
    <row r="1167" spans="1:15">
      <c r="A1167" s="227"/>
      <c r="B1167" s="231"/>
      <c r="C1167" s="303" t="s">
        <v>708</v>
      </c>
      <c r="D1167" s="302"/>
      <c r="E1167" s="257">
        <v>14.1</v>
      </c>
      <c r="F1167" s="233"/>
      <c r="G1167" s="234"/>
      <c r="H1167" s="235"/>
      <c r="I1167" s="229"/>
      <c r="J1167" s="236"/>
      <c r="K1167" s="229"/>
      <c r="M1167" s="230" t="s">
        <v>708</v>
      </c>
      <c r="O1167" s="218"/>
    </row>
    <row r="1168" spans="1:15">
      <c r="A1168" s="227"/>
      <c r="B1168" s="231"/>
      <c r="C1168" s="303" t="s">
        <v>712</v>
      </c>
      <c r="D1168" s="302"/>
      <c r="E1168" s="257">
        <v>2.82</v>
      </c>
      <c r="F1168" s="233"/>
      <c r="G1168" s="234"/>
      <c r="H1168" s="235"/>
      <c r="I1168" s="229"/>
      <c r="J1168" s="236"/>
      <c r="K1168" s="229"/>
      <c r="M1168" s="230" t="s">
        <v>712</v>
      </c>
      <c r="O1168" s="218"/>
    </row>
    <row r="1169" spans="1:80">
      <c r="A1169" s="227"/>
      <c r="B1169" s="231"/>
      <c r="C1169" s="303" t="s">
        <v>714</v>
      </c>
      <c r="D1169" s="302"/>
      <c r="E1169" s="257">
        <v>16.399999999999999</v>
      </c>
      <c r="F1169" s="233"/>
      <c r="G1169" s="234"/>
      <c r="H1169" s="235"/>
      <c r="I1169" s="229"/>
      <c r="J1169" s="236"/>
      <c r="K1169" s="229"/>
      <c r="M1169" s="230" t="s">
        <v>714</v>
      </c>
      <c r="O1169" s="218"/>
    </row>
    <row r="1170" spans="1:80">
      <c r="A1170" s="227"/>
      <c r="B1170" s="231"/>
      <c r="C1170" s="303" t="s">
        <v>716</v>
      </c>
      <c r="D1170" s="302"/>
      <c r="E1170" s="257">
        <v>38.409999999999997</v>
      </c>
      <c r="F1170" s="233"/>
      <c r="G1170" s="234"/>
      <c r="H1170" s="235"/>
      <c r="I1170" s="229"/>
      <c r="J1170" s="236"/>
      <c r="K1170" s="229"/>
      <c r="M1170" s="230" t="s">
        <v>716</v>
      </c>
      <c r="O1170" s="218"/>
    </row>
    <row r="1171" spans="1:80">
      <c r="A1171" s="227"/>
      <c r="B1171" s="231"/>
      <c r="C1171" s="303" t="s">
        <v>718</v>
      </c>
      <c r="D1171" s="302"/>
      <c r="E1171" s="257">
        <v>15.18</v>
      </c>
      <c r="F1171" s="233"/>
      <c r="G1171" s="234"/>
      <c r="H1171" s="235"/>
      <c r="I1171" s="229"/>
      <c r="J1171" s="236"/>
      <c r="K1171" s="229"/>
      <c r="M1171" s="230" t="s">
        <v>718</v>
      </c>
      <c r="O1171" s="218"/>
    </row>
    <row r="1172" spans="1:80">
      <c r="A1172" s="227"/>
      <c r="B1172" s="231"/>
      <c r="C1172" s="303" t="s">
        <v>633</v>
      </c>
      <c r="D1172" s="302"/>
      <c r="E1172" s="257">
        <v>283.52879999999999</v>
      </c>
      <c r="F1172" s="233"/>
      <c r="G1172" s="234"/>
      <c r="H1172" s="235"/>
      <c r="I1172" s="229"/>
      <c r="J1172" s="236"/>
      <c r="K1172" s="229"/>
      <c r="M1172" s="230" t="s">
        <v>633</v>
      </c>
      <c r="O1172" s="218"/>
    </row>
    <row r="1173" spans="1:80">
      <c r="A1173" s="227"/>
      <c r="B1173" s="231"/>
      <c r="C1173" s="301" t="s">
        <v>1119</v>
      </c>
      <c r="D1173" s="302"/>
      <c r="E1173" s="232">
        <v>289.19940000000003</v>
      </c>
      <c r="F1173" s="233"/>
      <c r="G1173" s="234"/>
      <c r="H1173" s="235"/>
      <c r="I1173" s="229"/>
      <c r="J1173" s="236"/>
      <c r="K1173" s="229"/>
      <c r="M1173" s="230" t="s">
        <v>1119</v>
      </c>
      <c r="O1173" s="218"/>
    </row>
    <row r="1174" spans="1:80">
      <c r="A1174" s="219">
        <v>92</v>
      </c>
      <c r="B1174" s="220" t="s">
        <v>1120</v>
      </c>
      <c r="C1174" s="221" t="s">
        <v>1121</v>
      </c>
      <c r="D1174" s="222" t="s">
        <v>11</v>
      </c>
      <c r="E1174" s="223"/>
      <c r="F1174" s="223"/>
      <c r="G1174" s="224">
        <f>E1174*F1174</f>
        <v>0</v>
      </c>
      <c r="H1174" s="225">
        <v>0</v>
      </c>
      <c r="I1174" s="226">
        <f>E1174*H1174</f>
        <v>0</v>
      </c>
      <c r="J1174" s="225"/>
      <c r="K1174" s="226">
        <f>E1174*J1174</f>
        <v>0</v>
      </c>
      <c r="O1174" s="218">
        <v>2</v>
      </c>
      <c r="AA1174" s="191">
        <v>7</v>
      </c>
      <c r="AB1174" s="191">
        <v>1002</v>
      </c>
      <c r="AC1174" s="191">
        <v>5</v>
      </c>
      <c r="AZ1174" s="191">
        <v>2</v>
      </c>
      <c r="BA1174" s="191">
        <f>IF(AZ1174=1,G1174,0)</f>
        <v>0</v>
      </c>
      <c r="BB1174" s="191">
        <f>IF(AZ1174=2,G1174,0)</f>
        <v>0</v>
      </c>
      <c r="BC1174" s="191">
        <f>IF(AZ1174=3,G1174,0)</f>
        <v>0</v>
      </c>
      <c r="BD1174" s="191">
        <f>IF(AZ1174=4,G1174,0)</f>
        <v>0</v>
      </c>
      <c r="BE1174" s="191">
        <f>IF(AZ1174=5,G1174,0)</f>
        <v>0</v>
      </c>
      <c r="CA1174" s="218">
        <v>7</v>
      </c>
      <c r="CB1174" s="218">
        <v>1002</v>
      </c>
    </row>
    <row r="1175" spans="1:80">
      <c r="A1175" s="237"/>
      <c r="B1175" s="238" t="s">
        <v>90</v>
      </c>
      <c r="C1175" s="239" t="s">
        <v>1089</v>
      </c>
      <c r="D1175" s="240"/>
      <c r="E1175" s="241"/>
      <c r="F1175" s="242"/>
      <c r="G1175" s="243">
        <f>SUM(G1007:G1174)</f>
        <v>0</v>
      </c>
      <c r="H1175" s="244"/>
      <c r="I1175" s="245">
        <f>SUM(I1007:I1174)</f>
        <v>1.4052162399999999</v>
      </c>
      <c r="J1175" s="244"/>
      <c r="K1175" s="245">
        <f>SUM(K1007:K1174)</f>
        <v>0</v>
      </c>
      <c r="O1175" s="218">
        <v>4</v>
      </c>
      <c r="BA1175" s="246">
        <f>SUM(BA1007:BA1174)</f>
        <v>0</v>
      </c>
      <c r="BB1175" s="246">
        <f>SUM(BB1007:BB1174)</f>
        <v>0</v>
      </c>
      <c r="BC1175" s="246">
        <f>SUM(BC1007:BC1174)</f>
        <v>0</v>
      </c>
      <c r="BD1175" s="246">
        <f>SUM(BD1007:BD1174)</f>
        <v>0</v>
      </c>
      <c r="BE1175" s="246">
        <f>SUM(BE1007:BE1174)</f>
        <v>0</v>
      </c>
    </row>
    <row r="1176" spans="1:80">
      <c r="A1176" s="208" t="s">
        <v>86</v>
      </c>
      <c r="B1176" s="209" t="s">
        <v>1122</v>
      </c>
      <c r="C1176" s="210" t="s">
        <v>1123</v>
      </c>
      <c r="D1176" s="211"/>
      <c r="E1176" s="212"/>
      <c r="F1176" s="212"/>
      <c r="G1176" s="213"/>
      <c r="H1176" s="214"/>
      <c r="I1176" s="215"/>
      <c r="J1176" s="216"/>
      <c r="K1176" s="217"/>
      <c r="O1176" s="218">
        <v>1</v>
      </c>
    </row>
    <row r="1177" spans="1:80">
      <c r="A1177" s="219">
        <v>93</v>
      </c>
      <c r="B1177" s="220" t="s">
        <v>1125</v>
      </c>
      <c r="C1177" s="221" t="s">
        <v>1492</v>
      </c>
      <c r="D1177" s="222" t="s">
        <v>580</v>
      </c>
      <c r="E1177" s="223">
        <v>72.7</v>
      </c>
      <c r="F1177" s="223"/>
      <c r="G1177" s="224">
        <f>E1177*F1177</f>
        <v>0</v>
      </c>
      <c r="H1177" s="225">
        <v>1.0000000000000001E-5</v>
      </c>
      <c r="I1177" s="226">
        <f>E1177*H1177</f>
        <v>7.2700000000000011E-4</v>
      </c>
      <c r="J1177" s="225">
        <v>0</v>
      </c>
      <c r="K1177" s="226">
        <f>E1177*J1177</f>
        <v>0</v>
      </c>
      <c r="O1177" s="218">
        <v>2</v>
      </c>
      <c r="AA1177" s="191">
        <v>1</v>
      </c>
      <c r="AB1177" s="191">
        <v>7</v>
      </c>
      <c r="AC1177" s="191">
        <v>7</v>
      </c>
      <c r="AZ1177" s="191">
        <v>2</v>
      </c>
      <c r="BA1177" s="191">
        <f>IF(AZ1177=1,G1177,0)</f>
        <v>0</v>
      </c>
      <c r="BB1177" s="191">
        <f>IF(AZ1177=2,G1177,0)</f>
        <v>0</v>
      </c>
      <c r="BC1177" s="191">
        <f>IF(AZ1177=3,G1177,0)</f>
        <v>0</v>
      </c>
      <c r="BD1177" s="191">
        <f>IF(AZ1177=4,G1177,0)</f>
        <v>0</v>
      </c>
      <c r="BE1177" s="191">
        <f>IF(AZ1177=5,G1177,0)</f>
        <v>0</v>
      </c>
      <c r="CA1177" s="218">
        <v>1</v>
      </c>
      <c r="CB1177" s="218">
        <v>7</v>
      </c>
    </row>
    <row r="1178" spans="1:80">
      <c r="A1178" s="227"/>
      <c r="B1178" s="231"/>
      <c r="C1178" s="301" t="s">
        <v>136</v>
      </c>
      <c r="D1178" s="302"/>
      <c r="E1178" s="232">
        <v>0</v>
      </c>
      <c r="F1178" s="233"/>
      <c r="G1178" s="234"/>
      <c r="H1178" s="235"/>
      <c r="I1178" s="229"/>
      <c r="J1178" s="236"/>
      <c r="K1178" s="229"/>
      <c r="M1178" s="230" t="s">
        <v>136</v>
      </c>
      <c r="O1178" s="218"/>
    </row>
    <row r="1179" spans="1:80">
      <c r="A1179" s="227"/>
      <c r="B1179" s="231"/>
      <c r="C1179" s="301" t="s">
        <v>137</v>
      </c>
      <c r="D1179" s="302"/>
      <c r="E1179" s="232">
        <v>0</v>
      </c>
      <c r="F1179" s="233"/>
      <c r="G1179" s="234"/>
      <c r="H1179" s="235"/>
      <c r="I1179" s="229"/>
      <c r="J1179" s="236"/>
      <c r="K1179" s="229"/>
      <c r="M1179" s="230" t="s">
        <v>137</v>
      </c>
      <c r="O1179" s="218"/>
    </row>
    <row r="1180" spans="1:80">
      <c r="A1180" s="227"/>
      <c r="B1180" s="231"/>
      <c r="C1180" s="301" t="s">
        <v>727</v>
      </c>
      <c r="D1180" s="302"/>
      <c r="E1180" s="232">
        <v>72.7</v>
      </c>
      <c r="F1180" s="233"/>
      <c r="G1180" s="234"/>
      <c r="H1180" s="235"/>
      <c r="I1180" s="229"/>
      <c r="J1180" s="236"/>
      <c r="K1180" s="229"/>
      <c r="M1180" s="230" t="s">
        <v>727</v>
      </c>
      <c r="O1180" s="218"/>
    </row>
    <row r="1181" spans="1:80">
      <c r="A1181" s="219">
        <v>94</v>
      </c>
      <c r="B1181" s="220" t="s">
        <v>1126</v>
      </c>
      <c r="C1181" s="221" t="s">
        <v>1127</v>
      </c>
      <c r="D1181" s="222" t="s">
        <v>11</v>
      </c>
      <c r="E1181" s="223"/>
      <c r="F1181" s="223"/>
      <c r="G1181" s="224">
        <f>E1181*F1181</f>
        <v>0</v>
      </c>
      <c r="H1181" s="225">
        <v>0</v>
      </c>
      <c r="I1181" s="226">
        <f>E1181*H1181</f>
        <v>0</v>
      </c>
      <c r="J1181" s="225"/>
      <c r="K1181" s="226">
        <f>E1181*J1181</f>
        <v>0</v>
      </c>
      <c r="O1181" s="218">
        <v>2</v>
      </c>
      <c r="AA1181" s="191">
        <v>7</v>
      </c>
      <c r="AB1181" s="191">
        <v>1002</v>
      </c>
      <c r="AC1181" s="191">
        <v>5</v>
      </c>
      <c r="AZ1181" s="191">
        <v>2</v>
      </c>
      <c r="BA1181" s="191">
        <f>IF(AZ1181=1,G1181,0)</f>
        <v>0</v>
      </c>
      <c r="BB1181" s="191">
        <f>IF(AZ1181=2,G1181,0)</f>
        <v>0</v>
      </c>
      <c r="BC1181" s="191">
        <f>IF(AZ1181=3,G1181,0)</f>
        <v>0</v>
      </c>
      <c r="BD1181" s="191">
        <f>IF(AZ1181=4,G1181,0)</f>
        <v>0</v>
      </c>
      <c r="BE1181" s="191">
        <f>IF(AZ1181=5,G1181,0)</f>
        <v>0</v>
      </c>
      <c r="CA1181" s="218">
        <v>7</v>
      </c>
      <c r="CB1181" s="218">
        <v>1002</v>
      </c>
    </row>
    <row r="1182" spans="1:80">
      <c r="A1182" s="237"/>
      <c r="B1182" s="238" t="s">
        <v>90</v>
      </c>
      <c r="C1182" s="239" t="s">
        <v>1124</v>
      </c>
      <c r="D1182" s="240"/>
      <c r="E1182" s="241"/>
      <c r="F1182" s="242"/>
      <c r="G1182" s="243">
        <f>SUM(G1176:G1181)</f>
        <v>0</v>
      </c>
      <c r="H1182" s="244"/>
      <c r="I1182" s="245">
        <f>SUM(I1176:I1181)</f>
        <v>7.2700000000000011E-4</v>
      </c>
      <c r="J1182" s="244"/>
      <c r="K1182" s="245">
        <f>SUM(K1176:K1181)</f>
        <v>0</v>
      </c>
      <c r="O1182" s="218">
        <v>4</v>
      </c>
      <c r="BA1182" s="246">
        <f>SUM(BA1176:BA1181)</f>
        <v>0</v>
      </c>
      <c r="BB1182" s="246">
        <f>SUM(BB1176:BB1181)</f>
        <v>0</v>
      </c>
      <c r="BC1182" s="246">
        <f>SUM(BC1176:BC1181)</f>
        <v>0</v>
      </c>
      <c r="BD1182" s="246">
        <f>SUM(BD1176:BD1181)</f>
        <v>0</v>
      </c>
      <c r="BE1182" s="246">
        <f>SUM(BE1176:BE1181)</f>
        <v>0</v>
      </c>
    </row>
    <row r="1183" spans="1:80">
      <c r="A1183" s="208" t="s">
        <v>86</v>
      </c>
      <c r="B1183" s="209" t="s">
        <v>1128</v>
      </c>
      <c r="C1183" s="210" t="s">
        <v>1129</v>
      </c>
      <c r="D1183" s="211"/>
      <c r="E1183" s="212"/>
      <c r="F1183" s="212"/>
      <c r="G1183" s="213"/>
      <c r="H1183" s="214"/>
      <c r="I1183" s="215"/>
      <c r="J1183" s="216"/>
      <c r="K1183" s="217"/>
      <c r="O1183" s="218">
        <v>1</v>
      </c>
    </row>
    <row r="1184" spans="1:80">
      <c r="A1184" s="219">
        <v>95</v>
      </c>
      <c r="B1184" s="220" t="s">
        <v>1131</v>
      </c>
      <c r="C1184" s="221" t="s">
        <v>1132</v>
      </c>
      <c r="D1184" s="222" t="s">
        <v>580</v>
      </c>
      <c r="E1184" s="223">
        <v>68.27</v>
      </c>
      <c r="F1184" s="223"/>
      <c r="G1184" s="224">
        <f>E1184*F1184</f>
        <v>0</v>
      </c>
      <c r="H1184" s="225">
        <v>0</v>
      </c>
      <c r="I1184" s="226">
        <f>E1184*H1184</f>
        <v>0</v>
      </c>
      <c r="J1184" s="225">
        <v>0</v>
      </c>
      <c r="K1184" s="226">
        <f>E1184*J1184</f>
        <v>0</v>
      </c>
      <c r="O1184" s="218">
        <v>2</v>
      </c>
      <c r="AA1184" s="191">
        <v>1</v>
      </c>
      <c r="AB1184" s="191">
        <v>7</v>
      </c>
      <c r="AC1184" s="191">
        <v>7</v>
      </c>
      <c r="AZ1184" s="191">
        <v>2</v>
      </c>
      <c r="BA1184" s="191">
        <f>IF(AZ1184=1,G1184,0)</f>
        <v>0</v>
      </c>
      <c r="BB1184" s="191">
        <f>IF(AZ1184=2,G1184,0)</f>
        <v>0</v>
      </c>
      <c r="BC1184" s="191">
        <f>IF(AZ1184=3,G1184,0)</f>
        <v>0</v>
      </c>
      <c r="BD1184" s="191">
        <f>IF(AZ1184=4,G1184,0)</f>
        <v>0</v>
      </c>
      <c r="BE1184" s="191">
        <f>IF(AZ1184=5,G1184,0)</f>
        <v>0</v>
      </c>
      <c r="CA1184" s="218">
        <v>1</v>
      </c>
      <c r="CB1184" s="218">
        <v>7</v>
      </c>
    </row>
    <row r="1185" spans="1:80">
      <c r="A1185" s="227"/>
      <c r="B1185" s="231"/>
      <c r="C1185" s="301" t="s">
        <v>620</v>
      </c>
      <c r="D1185" s="302"/>
      <c r="E1185" s="232">
        <v>0</v>
      </c>
      <c r="F1185" s="233"/>
      <c r="G1185" s="234"/>
      <c r="H1185" s="235"/>
      <c r="I1185" s="229"/>
      <c r="J1185" s="236"/>
      <c r="K1185" s="229"/>
      <c r="M1185" s="230" t="s">
        <v>620</v>
      </c>
      <c r="O1185" s="218"/>
    </row>
    <row r="1186" spans="1:80">
      <c r="A1186" s="227"/>
      <c r="B1186" s="231"/>
      <c r="C1186" s="301" t="s">
        <v>697</v>
      </c>
      <c r="D1186" s="302"/>
      <c r="E1186" s="232">
        <v>0</v>
      </c>
      <c r="F1186" s="233"/>
      <c r="G1186" s="234"/>
      <c r="H1186" s="235"/>
      <c r="I1186" s="229"/>
      <c r="J1186" s="236"/>
      <c r="K1186" s="229"/>
      <c r="M1186" s="230" t="s">
        <v>697</v>
      </c>
      <c r="O1186" s="218"/>
    </row>
    <row r="1187" spans="1:80">
      <c r="A1187" s="227"/>
      <c r="B1187" s="231"/>
      <c r="C1187" s="301" t="s">
        <v>702</v>
      </c>
      <c r="D1187" s="302"/>
      <c r="E1187" s="232">
        <v>22.9</v>
      </c>
      <c r="F1187" s="233"/>
      <c r="G1187" s="234"/>
      <c r="H1187" s="235"/>
      <c r="I1187" s="229"/>
      <c r="J1187" s="236"/>
      <c r="K1187" s="229"/>
      <c r="M1187" s="230" t="s">
        <v>702</v>
      </c>
      <c r="O1187" s="218"/>
    </row>
    <row r="1188" spans="1:80">
      <c r="A1188" s="227"/>
      <c r="B1188" s="231"/>
      <c r="C1188" s="301" t="s">
        <v>706</v>
      </c>
      <c r="D1188" s="302"/>
      <c r="E1188" s="232">
        <v>29.32</v>
      </c>
      <c r="F1188" s="233"/>
      <c r="G1188" s="234"/>
      <c r="H1188" s="235"/>
      <c r="I1188" s="229"/>
      <c r="J1188" s="236"/>
      <c r="K1188" s="229"/>
      <c r="M1188" s="230" t="s">
        <v>706</v>
      </c>
      <c r="O1188" s="218"/>
    </row>
    <row r="1189" spans="1:80">
      <c r="A1189" s="227"/>
      <c r="B1189" s="231"/>
      <c r="C1189" s="301" t="s">
        <v>720</v>
      </c>
      <c r="D1189" s="302"/>
      <c r="E1189" s="232">
        <v>16.05</v>
      </c>
      <c r="F1189" s="233"/>
      <c r="G1189" s="234"/>
      <c r="H1189" s="235"/>
      <c r="I1189" s="229"/>
      <c r="J1189" s="236"/>
      <c r="K1189" s="229"/>
      <c r="M1189" s="230" t="s">
        <v>720</v>
      </c>
      <c r="O1189" s="218"/>
    </row>
    <row r="1190" spans="1:80">
      <c r="A1190" s="219">
        <v>96</v>
      </c>
      <c r="B1190" s="220" t="s">
        <v>1133</v>
      </c>
      <c r="C1190" s="221" t="s">
        <v>1134</v>
      </c>
      <c r="D1190" s="222" t="s">
        <v>580</v>
      </c>
      <c r="E1190" s="223">
        <v>68.27</v>
      </c>
      <c r="F1190" s="223"/>
      <c r="G1190" s="224">
        <f>E1190*F1190</f>
        <v>0</v>
      </c>
      <c r="H1190" s="225">
        <v>0</v>
      </c>
      <c r="I1190" s="226">
        <f>E1190*H1190</f>
        <v>0</v>
      </c>
      <c r="J1190" s="225">
        <v>-1E-3</v>
      </c>
      <c r="K1190" s="226">
        <f>E1190*J1190</f>
        <v>-6.8269999999999997E-2</v>
      </c>
      <c r="O1190" s="218">
        <v>2</v>
      </c>
      <c r="AA1190" s="191">
        <v>1</v>
      </c>
      <c r="AB1190" s="191">
        <v>7</v>
      </c>
      <c r="AC1190" s="191">
        <v>7</v>
      </c>
      <c r="AZ1190" s="191">
        <v>2</v>
      </c>
      <c r="BA1190" s="191">
        <f>IF(AZ1190=1,G1190,0)</f>
        <v>0</v>
      </c>
      <c r="BB1190" s="191">
        <f>IF(AZ1190=2,G1190,0)</f>
        <v>0</v>
      </c>
      <c r="BC1190" s="191">
        <f>IF(AZ1190=3,G1190,0)</f>
        <v>0</v>
      </c>
      <c r="BD1190" s="191">
        <f>IF(AZ1190=4,G1190,0)</f>
        <v>0</v>
      </c>
      <c r="BE1190" s="191">
        <f>IF(AZ1190=5,G1190,0)</f>
        <v>0</v>
      </c>
      <c r="CA1190" s="218">
        <v>1</v>
      </c>
      <c r="CB1190" s="218">
        <v>7</v>
      </c>
    </row>
    <row r="1191" spans="1:80">
      <c r="A1191" s="227"/>
      <c r="B1191" s="231"/>
      <c r="C1191" s="301" t="s">
        <v>620</v>
      </c>
      <c r="D1191" s="302"/>
      <c r="E1191" s="232">
        <v>0</v>
      </c>
      <c r="F1191" s="233"/>
      <c r="G1191" s="234"/>
      <c r="H1191" s="235"/>
      <c r="I1191" s="229"/>
      <c r="J1191" s="236"/>
      <c r="K1191" s="229"/>
      <c r="M1191" s="230" t="s">
        <v>620</v>
      </c>
      <c r="O1191" s="218"/>
    </row>
    <row r="1192" spans="1:80">
      <c r="A1192" s="227"/>
      <c r="B1192" s="231"/>
      <c r="C1192" s="301" t="s">
        <v>697</v>
      </c>
      <c r="D1192" s="302"/>
      <c r="E1192" s="232">
        <v>0</v>
      </c>
      <c r="F1192" s="233"/>
      <c r="G1192" s="234"/>
      <c r="H1192" s="235"/>
      <c r="I1192" s="229"/>
      <c r="J1192" s="236"/>
      <c r="K1192" s="229"/>
      <c r="M1192" s="230" t="s">
        <v>697</v>
      </c>
      <c r="O1192" s="218"/>
    </row>
    <row r="1193" spans="1:80">
      <c r="A1193" s="227"/>
      <c r="B1193" s="231"/>
      <c r="C1193" s="301" t="s">
        <v>702</v>
      </c>
      <c r="D1193" s="302"/>
      <c r="E1193" s="232">
        <v>22.9</v>
      </c>
      <c r="F1193" s="233"/>
      <c r="G1193" s="234"/>
      <c r="H1193" s="235"/>
      <c r="I1193" s="229"/>
      <c r="J1193" s="236"/>
      <c r="K1193" s="229"/>
      <c r="M1193" s="230" t="s">
        <v>702</v>
      </c>
      <c r="O1193" s="218"/>
    </row>
    <row r="1194" spans="1:80">
      <c r="A1194" s="227"/>
      <c r="B1194" s="231"/>
      <c r="C1194" s="301" t="s">
        <v>706</v>
      </c>
      <c r="D1194" s="302"/>
      <c r="E1194" s="232">
        <v>29.32</v>
      </c>
      <c r="F1194" s="233"/>
      <c r="G1194" s="234"/>
      <c r="H1194" s="235"/>
      <c r="I1194" s="229"/>
      <c r="J1194" s="236"/>
      <c r="K1194" s="229"/>
      <c r="M1194" s="230" t="s">
        <v>706</v>
      </c>
      <c r="O1194" s="218"/>
    </row>
    <row r="1195" spans="1:80">
      <c r="A1195" s="227"/>
      <c r="B1195" s="231"/>
      <c r="C1195" s="301" t="s">
        <v>720</v>
      </c>
      <c r="D1195" s="302"/>
      <c r="E1195" s="232">
        <v>16.05</v>
      </c>
      <c r="F1195" s="233"/>
      <c r="G1195" s="234"/>
      <c r="H1195" s="235"/>
      <c r="I1195" s="229"/>
      <c r="J1195" s="236"/>
      <c r="K1195" s="229"/>
      <c r="M1195" s="230" t="s">
        <v>720</v>
      </c>
      <c r="O1195" s="218"/>
    </row>
    <row r="1196" spans="1:80" ht="22.5">
      <c r="A1196" s="219">
        <v>97</v>
      </c>
      <c r="B1196" s="220" t="s">
        <v>1135</v>
      </c>
      <c r="C1196" s="221" t="s">
        <v>1136</v>
      </c>
      <c r="D1196" s="222" t="s">
        <v>580</v>
      </c>
      <c r="E1196" s="223">
        <v>68.27</v>
      </c>
      <c r="F1196" s="223"/>
      <c r="G1196" s="224">
        <f>E1196*F1196</f>
        <v>0</v>
      </c>
      <c r="H1196" s="225">
        <v>4.62E-3</v>
      </c>
      <c r="I1196" s="226">
        <f>E1196*H1196</f>
        <v>0.3154074</v>
      </c>
      <c r="J1196" s="225">
        <v>0</v>
      </c>
      <c r="K1196" s="226">
        <f>E1196*J1196</f>
        <v>0</v>
      </c>
      <c r="O1196" s="218">
        <v>2</v>
      </c>
      <c r="AA1196" s="191">
        <v>2</v>
      </c>
      <c r="AB1196" s="191">
        <v>7</v>
      </c>
      <c r="AC1196" s="191">
        <v>7</v>
      </c>
      <c r="AZ1196" s="191">
        <v>2</v>
      </c>
      <c r="BA1196" s="191">
        <f>IF(AZ1196=1,G1196,0)</f>
        <v>0</v>
      </c>
      <c r="BB1196" s="191">
        <f>IF(AZ1196=2,G1196,0)</f>
        <v>0</v>
      </c>
      <c r="BC1196" s="191">
        <f>IF(AZ1196=3,G1196,0)</f>
        <v>0</v>
      </c>
      <c r="BD1196" s="191">
        <f>IF(AZ1196=4,G1196,0)</f>
        <v>0</v>
      </c>
      <c r="BE1196" s="191">
        <f>IF(AZ1196=5,G1196,0)</f>
        <v>0</v>
      </c>
      <c r="CA1196" s="218">
        <v>2</v>
      </c>
      <c r="CB1196" s="218">
        <v>7</v>
      </c>
    </row>
    <row r="1197" spans="1:80">
      <c r="A1197" s="227"/>
      <c r="B1197" s="231"/>
      <c r="C1197" s="301" t="s">
        <v>620</v>
      </c>
      <c r="D1197" s="302"/>
      <c r="E1197" s="232">
        <v>0</v>
      </c>
      <c r="F1197" s="233"/>
      <c r="G1197" s="234"/>
      <c r="H1197" s="235"/>
      <c r="I1197" s="229"/>
      <c r="J1197" s="236"/>
      <c r="K1197" s="229"/>
      <c r="M1197" s="230" t="s">
        <v>620</v>
      </c>
      <c r="O1197" s="218"/>
    </row>
    <row r="1198" spans="1:80">
      <c r="A1198" s="227"/>
      <c r="B1198" s="231"/>
      <c r="C1198" s="301" t="s">
        <v>697</v>
      </c>
      <c r="D1198" s="302"/>
      <c r="E1198" s="232">
        <v>0</v>
      </c>
      <c r="F1198" s="233"/>
      <c r="G1198" s="234"/>
      <c r="H1198" s="235"/>
      <c r="I1198" s="229"/>
      <c r="J1198" s="236"/>
      <c r="K1198" s="229"/>
      <c r="M1198" s="230" t="s">
        <v>697</v>
      </c>
      <c r="O1198" s="218"/>
    </row>
    <row r="1199" spans="1:80">
      <c r="A1199" s="227"/>
      <c r="B1199" s="231"/>
      <c r="C1199" s="301" t="s">
        <v>702</v>
      </c>
      <c r="D1199" s="302"/>
      <c r="E1199" s="232">
        <v>22.9</v>
      </c>
      <c r="F1199" s="233"/>
      <c r="G1199" s="234"/>
      <c r="H1199" s="235"/>
      <c r="I1199" s="229"/>
      <c r="J1199" s="236"/>
      <c r="K1199" s="229"/>
      <c r="M1199" s="230" t="s">
        <v>702</v>
      </c>
      <c r="O1199" s="218"/>
    </row>
    <row r="1200" spans="1:80">
      <c r="A1200" s="227"/>
      <c r="B1200" s="231"/>
      <c r="C1200" s="301" t="s">
        <v>706</v>
      </c>
      <c r="D1200" s="302"/>
      <c r="E1200" s="232">
        <v>29.32</v>
      </c>
      <c r="F1200" s="233"/>
      <c r="G1200" s="234"/>
      <c r="H1200" s="235"/>
      <c r="I1200" s="229"/>
      <c r="J1200" s="236"/>
      <c r="K1200" s="229"/>
      <c r="M1200" s="230" t="s">
        <v>706</v>
      </c>
      <c r="O1200" s="218"/>
    </row>
    <row r="1201" spans="1:80">
      <c r="A1201" s="227"/>
      <c r="B1201" s="231"/>
      <c r="C1201" s="301" t="s">
        <v>720</v>
      </c>
      <c r="D1201" s="302"/>
      <c r="E1201" s="232">
        <v>16.05</v>
      </c>
      <c r="F1201" s="233"/>
      <c r="G1201" s="234"/>
      <c r="H1201" s="235"/>
      <c r="I1201" s="229"/>
      <c r="J1201" s="236"/>
      <c r="K1201" s="229"/>
      <c r="M1201" s="230" t="s">
        <v>720</v>
      </c>
      <c r="O1201" s="218"/>
    </row>
    <row r="1202" spans="1:80">
      <c r="A1202" s="219">
        <v>98</v>
      </c>
      <c r="B1202" s="220" t="s">
        <v>1137</v>
      </c>
      <c r="C1202" s="221" t="s">
        <v>1138</v>
      </c>
      <c r="D1202" s="222" t="s">
        <v>11</v>
      </c>
      <c r="E1202" s="223"/>
      <c r="F1202" s="223"/>
      <c r="G1202" s="224">
        <f>E1202*F1202</f>
        <v>0</v>
      </c>
      <c r="H1202" s="225">
        <v>0</v>
      </c>
      <c r="I1202" s="226">
        <f>E1202*H1202</f>
        <v>0</v>
      </c>
      <c r="J1202" s="225"/>
      <c r="K1202" s="226">
        <f>E1202*J1202</f>
        <v>0</v>
      </c>
      <c r="O1202" s="218">
        <v>2</v>
      </c>
      <c r="AA1202" s="191">
        <v>7</v>
      </c>
      <c r="AB1202" s="191">
        <v>1002</v>
      </c>
      <c r="AC1202" s="191">
        <v>5</v>
      </c>
      <c r="AZ1202" s="191">
        <v>2</v>
      </c>
      <c r="BA1202" s="191">
        <f>IF(AZ1202=1,G1202,0)</f>
        <v>0</v>
      </c>
      <c r="BB1202" s="191">
        <f>IF(AZ1202=2,G1202,0)</f>
        <v>0</v>
      </c>
      <c r="BC1202" s="191">
        <f>IF(AZ1202=3,G1202,0)</f>
        <v>0</v>
      </c>
      <c r="BD1202" s="191">
        <f>IF(AZ1202=4,G1202,0)</f>
        <v>0</v>
      </c>
      <c r="BE1202" s="191">
        <f>IF(AZ1202=5,G1202,0)</f>
        <v>0</v>
      </c>
      <c r="CA1202" s="218">
        <v>7</v>
      </c>
      <c r="CB1202" s="218">
        <v>1002</v>
      </c>
    </row>
    <row r="1203" spans="1:80">
      <c r="A1203" s="237"/>
      <c r="B1203" s="238" t="s">
        <v>90</v>
      </c>
      <c r="C1203" s="239" t="s">
        <v>1130</v>
      </c>
      <c r="D1203" s="240"/>
      <c r="E1203" s="241"/>
      <c r="F1203" s="242"/>
      <c r="G1203" s="243">
        <f>SUM(G1183:G1202)</f>
        <v>0</v>
      </c>
      <c r="H1203" s="244"/>
      <c r="I1203" s="245">
        <f>SUM(I1183:I1202)</f>
        <v>0.3154074</v>
      </c>
      <c r="J1203" s="244"/>
      <c r="K1203" s="245">
        <f>SUM(K1183:K1202)</f>
        <v>-6.8269999999999997E-2</v>
      </c>
      <c r="O1203" s="218">
        <v>4</v>
      </c>
      <c r="BA1203" s="246">
        <f>SUM(BA1183:BA1202)</f>
        <v>0</v>
      </c>
      <c r="BB1203" s="246">
        <f>SUM(BB1183:BB1202)</f>
        <v>0</v>
      </c>
      <c r="BC1203" s="246">
        <f>SUM(BC1183:BC1202)</f>
        <v>0</v>
      </c>
      <c r="BD1203" s="246">
        <f>SUM(BD1183:BD1202)</f>
        <v>0</v>
      </c>
      <c r="BE1203" s="246">
        <f>SUM(BE1183:BE1202)</f>
        <v>0</v>
      </c>
    </row>
    <row r="1204" spans="1:80">
      <c r="A1204" s="208" t="s">
        <v>86</v>
      </c>
      <c r="B1204" s="209" t="s">
        <v>1139</v>
      </c>
      <c r="C1204" s="210" t="s">
        <v>1140</v>
      </c>
      <c r="D1204" s="211"/>
      <c r="E1204" s="212"/>
      <c r="F1204" s="212"/>
      <c r="G1204" s="213"/>
      <c r="H1204" s="214"/>
      <c r="I1204" s="215"/>
      <c r="J1204" s="216"/>
      <c r="K1204" s="217"/>
      <c r="O1204" s="218">
        <v>1</v>
      </c>
    </row>
    <row r="1205" spans="1:80">
      <c r="A1205" s="219">
        <v>99</v>
      </c>
      <c r="B1205" s="220" t="s">
        <v>1142</v>
      </c>
      <c r="C1205" s="221" t="s">
        <v>1143</v>
      </c>
      <c r="D1205" s="222" t="s">
        <v>580</v>
      </c>
      <c r="E1205" s="223">
        <v>550.82050000000004</v>
      </c>
      <c r="F1205" s="223"/>
      <c r="G1205" s="224">
        <f>E1205*F1205</f>
        <v>0</v>
      </c>
      <c r="H1205" s="225">
        <v>4.5500000000000002E-3</v>
      </c>
      <c r="I1205" s="226">
        <f>E1205*H1205</f>
        <v>2.5062332750000005</v>
      </c>
      <c r="J1205" s="225">
        <v>0</v>
      </c>
      <c r="K1205" s="226">
        <f>E1205*J1205</f>
        <v>0</v>
      </c>
      <c r="O1205" s="218">
        <v>2</v>
      </c>
      <c r="AA1205" s="191">
        <v>1</v>
      </c>
      <c r="AB1205" s="191">
        <v>7</v>
      </c>
      <c r="AC1205" s="191">
        <v>7</v>
      </c>
      <c r="AZ1205" s="191">
        <v>2</v>
      </c>
      <c r="BA1205" s="191">
        <f>IF(AZ1205=1,G1205,0)</f>
        <v>0</v>
      </c>
      <c r="BB1205" s="191">
        <f>IF(AZ1205=2,G1205,0)</f>
        <v>0</v>
      </c>
      <c r="BC1205" s="191">
        <f>IF(AZ1205=3,G1205,0)</f>
        <v>0</v>
      </c>
      <c r="BD1205" s="191">
        <f>IF(AZ1205=4,G1205,0)</f>
        <v>0</v>
      </c>
      <c r="BE1205" s="191">
        <f>IF(AZ1205=5,G1205,0)</f>
        <v>0</v>
      </c>
      <c r="CA1205" s="218">
        <v>1</v>
      </c>
      <c r="CB1205" s="218">
        <v>7</v>
      </c>
    </row>
    <row r="1206" spans="1:80">
      <c r="A1206" s="227"/>
      <c r="B1206" s="231"/>
      <c r="C1206" s="301" t="s">
        <v>565</v>
      </c>
      <c r="D1206" s="302"/>
      <c r="E1206" s="232">
        <v>0</v>
      </c>
      <c r="F1206" s="233"/>
      <c r="G1206" s="234"/>
      <c r="H1206" s="235"/>
      <c r="I1206" s="229"/>
      <c r="J1206" s="236"/>
      <c r="K1206" s="229"/>
      <c r="M1206" s="230" t="s">
        <v>565</v>
      </c>
      <c r="O1206" s="218"/>
    </row>
    <row r="1207" spans="1:80">
      <c r="A1207" s="227"/>
      <c r="B1207" s="231"/>
      <c r="C1207" s="301" t="s">
        <v>566</v>
      </c>
      <c r="D1207" s="302"/>
      <c r="E1207" s="232">
        <v>0</v>
      </c>
      <c r="F1207" s="233"/>
      <c r="G1207" s="234"/>
      <c r="H1207" s="235"/>
      <c r="I1207" s="229"/>
      <c r="J1207" s="236"/>
      <c r="K1207" s="229"/>
      <c r="M1207" s="230" t="s">
        <v>566</v>
      </c>
      <c r="O1207" s="218"/>
    </row>
    <row r="1208" spans="1:80">
      <c r="A1208" s="227"/>
      <c r="B1208" s="231"/>
      <c r="C1208" s="301" t="s">
        <v>783</v>
      </c>
      <c r="D1208" s="302"/>
      <c r="E1208" s="232">
        <v>30.33</v>
      </c>
      <c r="F1208" s="233"/>
      <c r="G1208" s="234"/>
      <c r="H1208" s="235"/>
      <c r="I1208" s="229"/>
      <c r="J1208" s="236"/>
      <c r="K1208" s="229"/>
      <c r="M1208" s="230" t="s">
        <v>783</v>
      </c>
      <c r="O1208" s="218"/>
    </row>
    <row r="1209" spans="1:80">
      <c r="A1209" s="227"/>
      <c r="B1209" s="231"/>
      <c r="C1209" s="301" t="s">
        <v>784</v>
      </c>
      <c r="D1209" s="302"/>
      <c r="E1209" s="232">
        <v>2.16</v>
      </c>
      <c r="F1209" s="233"/>
      <c r="G1209" s="234"/>
      <c r="H1209" s="235"/>
      <c r="I1209" s="229"/>
      <c r="J1209" s="236"/>
      <c r="K1209" s="229"/>
      <c r="M1209" s="230" t="s">
        <v>784</v>
      </c>
      <c r="O1209" s="218"/>
    </row>
    <row r="1210" spans="1:80">
      <c r="A1210" s="227"/>
      <c r="B1210" s="231"/>
      <c r="C1210" s="301" t="s">
        <v>785</v>
      </c>
      <c r="D1210" s="302"/>
      <c r="E1210" s="232">
        <v>0.96</v>
      </c>
      <c r="F1210" s="233"/>
      <c r="G1210" s="234"/>
      <c r="H1210" s="235"/>
      <c r="I1210" s="229"/>
      <c r="J1210" s="236"/>
      <c r="K1210" s="229"/>
      <c r="M1210" s="230" t="s">
        <v>785</v>
      </c>
      <c r="O1210" s="218"/>
    </row>
    <row r="1211" spans="1:80">
      <c r="A1211" s="227"/>
      <c r="B1211" s="231"/>
      <c r="C1211" s="301" t="s">
        <v>786</v>
      </c>
      <c r="D1211" s="302"/>
      <c r="E1211" s="232">
        <v>2.2799999999999998</v>
      </c>
      <c r="F1211" s="233"/>
      <c r="G1211" s="234"/>
      <c r="H1211" s="235"/>
      <c r="I1211" s="229"/>
      <c r="J1211" s="236"/>
      <c r="K1211" s="229"/>
      <c r="M1211" s="230" t="s">
        <v>786</v>
      </c>
      <c r="O1211" s="218"/>
    </row>
    <row r="1212" spans="1:80">
      <c r="A1212" s="227"/>
      <c r="B1212" s="231"/>
      <c r="C1212" s="301" t="s">
        <v>787</v>
      </c>
      <c r="D1212" s="302"/>
      <c r="E1212" s="232">
        <v>2.1850000000000001</v>
      </c>
      <c r="F1212" s="233"/>
      <c r="G1212" s="234"/>
      <c r="H1212" s="235"/>
      <c r="I1212" s="229"/>
      <c r="J1212" s="236"/>
      <c r="K1212" s="229"/>
      <c r="M1212" s="230" t="s">
        <v>787</v>
      </c>
      <c r="O1212" s="218"/>
    </row>
    <row r="1213" spans="1:80">
      <c r="A1213" s="227"/>
      <c r="B1213" s="231"/>
      <c r="C1213" s="301" t="s">
        <v>788</v>
      </c>
      <c r="D1213" s="302"/>
      <c r="E1213" s="232">
        <v>-1.7250000000000001</v>
      </c>
      <c r="F1213" s="233"/>
      <c r="G1213" s="234"/>
      <c r="H1213" s="235"/>
      <c r="I1213" s="229"/>
      <c r="J1213" s="236"/>
      <c r="K1213" s="229"/>
      <c r="M1213" s="230" t="s">
        <v>788</v>
      </c>
      <c r="O1213" s="218"/>
    </row>
    <row r="1214" spans="1:80">
      <c r="A1214" s="227"/>
      <c r="B1214" s="231"/>
      <c r="C1214" s="301" t="s">
        <v>789</v>
      </c>
      <c r="D1214" s="302"/>
      <c r="E1214" s="232">
        <v>27.33</v>
      </c>
      <c r="F1214" s="233"/>
      <c r="G1214" s="234"/>
      <c r="H1214" s="235"/>
      <c r="I1214" s="229"/>
      <c r="J1214" s="236"/>
      <c r="K1214" s="229"/>
      <c r="M1214" s="230" t="s">
        <v>789</v>
      </c>
      <c r="O1214" s="218"/>
    </row>
    <row r="1215" spans="1:80">
      <c r="A1215" s="227"/>
      <c r="B1215" s="231"/>
      <c r="C1215" s="301" t="s">
        <v>786</v>
      </c>
      <c r="D1215" s="302"/>
      <c r="E1215" s="232">
        <v>2.2799999999999998</v>
      </c>
      <c r="F1215" s="233"/>
      <c r="G1215" s="234"/>
      <c r="H1215" s="235"/>
      <c r="I1215" s="229"/>
      <c r="J1215" s="236"/>
      <c r="K1215" s="229"/>
      <c r="M1215" s="230" t="s">
        <v>786</v>
      </c>
      <c r="O1215" s="218"/>
    </row>
    <row r="1216" spans="1:80">
      <c r="A1216" s="227"/>
      <c r="B1216" s="231"/>
      <c r="C1216" s="301" t="s">
        <v>787</v>
      </c>
      <c r="D1216" s="302"/>
      <c r="E1216" s="232">
        <v>2.1850000000000001</v>
      </c>
      <c r="F1216" s="233"/>
      <c r="G1216" s="234"/>
      <c r="H1216" s="235"/>
      <c r="I1216" s="229"/>
      <c r="J1216" s="236"/>
      <c r="K1216" s="229"/>
      <c r="M1216" s="230" t="s">
        <v>787</v>
      </c>
      <c r="O1216" s="218"/>
    </row>
    <row r="1217" spans="1:15">
      <c r="A1217" s="227"/>
      <c r="B1217" s="231"/>
      <c r="C1217" s="301" t="s">
        <v>788</v>
      </c>
      <c r="D1217" s="302"/>
      <c r="E1217" s="232">
        <v>-1.7250000000000001</v>
      </c>
      <c r="F1217" s="233"/>
      <c r="G1217" s="234"/>
      <c r="H1217" s="235"/>
      <c r="I1217" s="229"/>
      <c r="J1217" s="236"/>
      <c r="K1217" s="229"/>
      <c r="M1217" s="230" t="s">
        <v>788</v>
      </c>
      <c r="O1217" s="218"/>
    </row>
    <row r="1218" spans="1:15">
      <c r="A1218" s="227"/>
      <c r="B1218" s="231"/>
      <c r="C1218" s="301" t="s">
        <v>136</v>
      </c>
      <c r="D1218" s="302"/>
      <c r="E1218" s="232">
        <v>0</v>
      </c>
      <c r="F1218" s="233"/>
      <c r="G1218" s="234"/>
      <c r="H1218" s="235"/>
      <c r="I1218" s="229"/>
      <c r="J1218" s="236"/>
      <c r="K1218" s="229"/>
      <c r="M1218" s="230" t="s">
        <v>136</v>
      </c>
      <c r="O1218" s="218"/>
    </row>
    <row r="1219" spans="1:15">
      <c r="A1219" s="227"/>
      <c r="B1219" s="231"/>
      <c r="C1219" s="301" t="s">
        <v>137</v>
      </c>
      <c r="D1219" s="302"/>
      <c r="E1219" s="232">
        <v>0</v>
      </c>
      <c r="F1219" s="233"/>
      <c r="G1219" s="234"/>
      <c r="H1219" s="235"/>
      <c r="I1219" s="229"/>
      <c r="J1219" s="236"/>
      <c r="K1219" s="229"/>
      <c r="M1219" s="230" t="s">
        <v>137</v>
      </c>
      <c r="O1219" s="218"/>
    </row>
    <row r="1220" spans="1:15">
      <c r="A1220" s="227"/>
      <c r="B1220" s="231"/>
      <c r="C1220" s="301" t="s">
        <v>790</v>
      </c>
      <c r="D1220" s="302"/>
      <c r="E1220" s="232">
        <v>27.6</v>
      </c>
      <c r="F1220" s="233"/>
      <c r="G1220" s="234"/>
      <c r="H1220" s="235"/>
      <c r="I1220" s="229"/>
      <c r="J1220" s="236"/>
      <c r="K1220" s="229"/>
      <c r="M1220" s="230" t="s">
        <v>790</v>
      </c>
      <c r="O1220" s="218"/>
    </row>
    <row r="1221" spans="1:15">
      <c r="A1221" s="227"/>
      <c r="B1221" s="231"/>
      <c r="C1221" s="301" t="s">
        <v>791</v>
      </c>
      <c r="D1221" s="302"/>
      <c r="E1221" s="232">
        <v>1.8</v>
      </c>
      <c r="F1221" s="233"/>
      <c r="G1221" s="234"/>
      <c r="H1221" s="235"/>
      <c r="I1221" s="229"/>
      <c r="J1221" s="236"/>
      <c r="K1221" s="229"/>
      <c r="M1221" s="230" t="s">
        <v>791</v>
      </c>
      <c r="O1221" s="218"/>
    </row>
    <row r="1222" spans="1:15">
      <c r="A1222" s="227"/>
      <c r="B1222" s="231"/>
      <c r="C1222" s="301" t="s">
        <v>792</v>
      </c>
      <c r="D1222" s="302"/>
      <c r="E1222" s="232">
        <v>1.8</v>
      </c>
      <c r="F1222" s="233"/>
      <c r="G1222" s="234"/>
      <c r="H1222" s="235"/>
      <c r="I1222" s="229"/>
      <c r="J1222" s="236"/>
      <c r="K1222" s="229"/>
      <c r="M1222" s="230" t="s">
        <v>792</v>
      </c>
      <c r="O1222" s="218"/>
    </row>
    <row r="1223" spans="1:15">
      <c r="A1223" s="227"/>
      <c r="B1223" s="231"/>
      <c r="C1223" s="301" t="s">
        <v>793</v>
      </c>
      <c r="D1223" s="302"/>
      <c r="E1223" s="232">
        <v>1.29</v>
      </c>
      <c r="F1223" s="233"/>
      <c r="G1223" s="234"/>
      <c r="H1223" s="235"/>
      <c r="I1223" s="229"/>
      <c r="J1223" s="236"/>
      <c r="K1223" s="229"/>
      <c r="M1223" s="230" t="s">
        <v>793</v>
      </c>
      <c r="O1223" s="218"/>
    </row>
    <row r="1224" spans="1:15">
      <c r="A1224" s="227"/>
      <c r="B1224" s="231"/>
      <c r="C1224" s="301" t="s">
        <v>794</v>
      </c>
      <c r="D1224" s="302"/>
      <c r="E1224" s="232">
        <v>-1.2</v>
      </c>
      <c r="F1224" s="233"/>
      <c r="G1224" s="234"/>
      <c r="H1224" s="235"/>
      <c r="I1224" s="229"/>
      <c r="J1224" s="236"/>
      <c r="K1224" s="229"/>
      <c r="M1224" s="230" t="s">
        <v>794</v>
      </c>
      <c r="O1224" s="218"/>
    </row>
    <row r="1225" spans="1:15">
      <c r="A1225" s="227"/>
      <c r="B1225" s="231"/>
      <c r="C1225" s="301" t="s">
        <v>795</v>
      </c>
      <c r="D1225" s="302"/>
      <c r="E1225" s="232">
        <v>-0.47499999999999998</v>
      </c>
      <c r="F1225" s="233"/>
      <c r="G1225" s="234"/>
      <c r="H1225" s="235"/>
      <c r="I1225" s="229"/>
      <c r="J1225" s="236"/>
      <c r="K1225" s="229"/>
      <c r="M1225" s="230" t="s">
        <v>795</v>
      </c>
      <c r="O1225" s="218"/>
    </row>
    <row r="1226" spans="1:15">
      <c r="A1226" s="227"/>
      <c r="B1226" s="231"/>
      <c r="C1226" s="301" t="s">
        <v>796</v>
      </c>
      <c r="D1226" s="302"/>
      <c r="E1226" s="232">
        <v>3.75</v>
      </c>
      <c r="F1226" s="233"/>
      <c r="G1226" s="234"/>
      <c r="H1226" s="235"/>
      <c r="I1226" s="229"/>
      <c r="J1226" s="236"/>
      <c r="K1226" s="229"/>
      <c r="M1226" s="230" t="s">
        <v>796</v>
      </c>
      <c r="O1226" s="218"/>
    </row>
    <row r="1227" spans="1:15">
      <c r="A1227" s="227"/>
      <c r="B1227" s="231"/>
      <c r="C1227" s="301" t="s">
        <v>797</v>
      </c>
      <c r="D1227" s="302"/>
      <c r="E1227" s="232">
        <v>10.8</v>
      </c>
      <c r="F1227" s="233"/>
      <c r="G1227" s="234"/>
      <c r="H1227" s="235"/>
      <c r="I1227" s="229"/>
      <c r="J1227" s="236"/>
      <c r="K1227" s="229"/>
      <c r="M1227" s="230" t="s">
        <v>797</v>
      </c>
      <c r="O1227" s="218"/>
    </row>
    <row r="1228" spans="1:15">
      <c r="A1228" s="227"/>
      <c r="B1228" s="231"/>
      <c r="C1228" s="301" t="s">
        <v>798</v>
      </c>
      <c r="D1228" s="302"/>
      <c r="E1228" s="232">
        <v>-1.379</v>
      </c>
      <c r="F1228" s="233"/>
      <c r="G1228" s="234"/>
      <c r="H1228" s="235"/>
      <c r="I1228" s="229"/>
      <c r="J1228" s="236"/>
      <c r="K1228" s="229"/>
      <c r="M1228" s="230" t="s">
        <v>798</v>
      </c>
      <c r="O1228" s="218"/>
    </row>
    <row r="1229" spans="1:15">
      <c r="A1229" s="227"/>
      <c r="B1229" s="231"/>
      <c r="C1229" s="301" t="s">
        <v>799</v>
      </c>
      <c r="D1229" s="302"/>
      <c r="E1229" s="232">
        <v>6.75</v>
      </c>
      <c r="F1229" s="233"/>
      <c r="G1229" s="234"/>
      <c r="H1229" s="235"/>
      <c r="I1229" s="229"/>
      <c r="J1229" s="236"/>
      <c r="K1229" s="229"/>
      <c r="M1229" s="230" t="s">
        <v>799</v>
      </c>
      <c r="O1229" s="218"/>
    </row>
    <row r="1230" spans="1:15">
      <c r="A1230" s="227"/>
      <c r="B1230" s="231"/>
      <c r="C1230" s="301" t="s">
        <v>800</v>
      </c>
      <c r="D1230" s="302"/>
      <c r="E1230" s="232">
        <v>-1.1819999999999999</v>
      </c>
      <c r="F1230" s="233"/>
      <c r="G1230" s="234"/>
      <c r="H1230" s="235"/>
      <c r="I1230" s="229"/>
      <c r="J1230" s="236"/>
      <c r="K1230" s="229"/>
      <c r="M1230" s="230" t="s">
        <v>800</v>
      </c>
      <c r="O1230" s="218"/>
    </row>
    <row r="1231" spans="1:15">
      <c r="A1231" s="227"/>
      <c r="B1231" s="231"/>
      <c r="C1231" s="301" t="s">
        <v>801</v>
      </c>
      <c r="D1231" s="302"/>
      <c r="E1231" s="232">
        <v>39.984000000000002</v>
      </c>
      <c r="F1231" s="233"/>
      <c r="G1231" s="234"/>
      <c r="H1231" s="235"/>
      <c r="I1231" s="229"/>
      <c r="J1231" s="236"/>
      <c r="K1231" s="229"/>
      <c r="M1231" s="230" t="s">
        <v>801</v>
      </c>
      <c r="O1231" s="218"/>
    </row>
    <row r="1232" spans="1:15">
      <c r="A1232" s="227"/>
      <c r="B1232" s="231"/>
      <c r="C1232" s="301" t="s">
        <v>802</v>
      </c>
      <c r="D1232" s="302"/>
      <c r="E1232" s="232">
        <v>2.04</v>
      </c>
      <c r="F1232" s="233"/>
      <c r="G1232" s="234"/>
      <c r="H1232" s="235"/>
      <c r="I1232" s="229"/>
      <c r="J1232" s="236"/>
      <c r="K1232" s="229"/>
      <c r="M1232" s="230" t="s">
        <v>802</v>
      </c>
      <c r="O1232" s="218"/>
    </row>
    <row r="1233" spans="1:15">
      <c r="A1233" s="227"/>
      <c r="B1233" s="231"/>
      <c r="C1233" s="301" t="s">
        <v>803</v>
      </c>
      <c r="D1233" s="302"/>
      <c r="E1233" s="232">
        <v>1.4350000000000001</v>
      </c>
      <c r="F1233" s="233"/>
      <c r="G1233" s="234"/>
      <c r="H1233" s="235"/>
      <c r="I1233" s="229"/>
      <c r="J1233" s="236"/>
      <c r="K1233" s="229"/>
      <c r="M1233" s="230" t="s">
        <v>803</v>
      </c>
      <c r="O1233" s="218"/>
    </row>
    <row r="1234" spans="1:15">
      <c r="A1234" s="227"/>
      <c r="B1234" s="231"/>
      <c r="C1234" s="301" t="s">
        <v>804</v>
      </c>
      <c r="D1234" s="302"/>
      <c r="E1234" s="232">
        <v>2.46</v>
      </c>
      <c r="F1234" s="233"/>
      <c r="G1234" s="234"/>
      <c r="H1234" s="235"/>
      <c r="I1234" s="229"/>
      <c r="J1234" s="236"/>
      <c r="K1234" s="229"/>
      <c r="M1234" s="230" t="s">
        <v>804</v>
      </c>
      <c r="O1234" s="218"/>
    </row>
    <row r="1235" spans="1:15">
      <c r="A1235" s="227"/>
      <c r="B1235" s="231"/>
      <c r="C1235" s="301" t="s">
        <v>805</v>
      </c>
      <c r="D1235" s="302"/>
      <c r="E1235" s="232">
        <v>2.37</v>
      </c>
      <c r="F1235" s="233"/>
      <c r="G1235" s="234"/>
      <c r="H1235" s="235"/>
      <c r="I1235" s="229"/>
      <c r="J1235" s="236"/>
      <c r="K1235" s="229"/>
      <c r="M1235" s="230" t="s">
        <v>805</v>
      </c>
      <c r="O1235" s="218"/>
    </row>
    <row r="1236" spans="1:15">
      <c r="A1236" s="227"/>
      <c r="B1236" s="231"/>
      <c r="C1236" s="301" t="s">
        <v>806</v>
      </c>
      <c r="D1236" s="302"/>
      <c r="E1236" s="232">
        <v>-6.8</v>
      </c>
      <c r="F1236" s="233"/>
      <c r="G1236" s="234"/>
      <c r="H1236" s="235"/>
      <c r="I1236" s="229"/>
      <c r="J1236" s="236"/>
      <c r="K1236" s="229"/>
      <c r="M1236" s="230" t="s">
        <v>806</v>
      </c>
      <c r="O1236" s="218"/>
    </row>
    <row r="1237" spans="1:15">
      <c r="A1237" s="227"/>
      <c r="B1237" s="231"/>
      <c r="C1237" s="301" t="s">
        <v>807</v>
      </c>
      <c r="D1237" s="302"/>
      <c r="E1237" s="232">
        <v>-3.75</v>
      </c>
      <c r="F1237" s="233"/>
      <c r="G1237" s="234"/>
      <c r="H1237" s="235"/>
      <c r="I1237" s="229"/>
      <c r="J1237" s="236"/>
      <c r="K1237" s="229"/>
      <c r="M1237" s="230" t="s">
        <v>807</v>
      </c>
      <c r="O1237" s="218"/>
    </row>
    <row r="1238" spans="1:15">
      <c r="A1238" s="227"/>
      <c r="B1238" s="231"/>
      <c r="C1238" s="301" t="s">
        <v>808</v>
      </c>
      <c r="D1238" s="302"/>
      <c r="E1238" s="232">
        <v>39.119999999999997</v>
      </c>
      <c r="F1238" s="233"/>
      <c r="G1238" s="234"/>
      <c r="H1238" s="235"/>
      <c r="I1238" s="229"/>
      <c r="J1238" s="236"/>
      <c r="K1238" s="229"/>
      <c r="M1238" s="230" t="s">
        <v>808</v>
      </c>
      <c r="O1238" s="218"/>
    </row>
    <row r="1239" spans="1:15">
      <c r="A1239" s="227"/>
      <c r="B1239" s="231"/>
      <c r="C1239" s="301" t="s">
        <v>809</v>
      </c>
      <c r="D1239" s="302"/>
      <c r="E1239" s="232">
        <v>1.2</v>
      </c>
      <c r="F1239" s="233"/>
      <c r="G1239" s="234"/>
      <c r="H1239" s="235"/>
      <c r="I1239" s="229"/>
      <c r="J1239" s="236"/>
      <c r="K1239" s="229"/>
      <c r="M1239" s="230" t="s">
        <v>809</v>
      </c>
      <c r="O1239" s="218"/>
    </row>
    <row r="1240" spans="1:15">
      <c r="A1240" s="227"/>
      <c r="B1240" s="231"/>
      <c r="C1240" s="301" t="s">
        <v>810</v>
      </c>
      <c r="D1240" s="302"/>
      <c r="E1240" s="232">
        <v>2.87</v>
      </c>
      <c r="F1240" s="233"/>
      <c r="G1240" s="234"/>
      <c r="H1240" s="235"/>
      <c r="I1240" s="229"/>
      <c r="J1240" s="236"/>
      <c r="K1240" s="229"/>
      <c r="M1240" s="230" t="s">
        <v>810</v>
      </c>
      <c r="O1240" s="218"/>
    </row>
    <row r="1241" spans="1:15">
      <c r="A1241" s="227"/>
      <c r="B1241" s="231"/>
      <c r="C1241" s="301" t="s">
        <v>805</v>
      </c>
      <c r="D1241" s="302"/>
      <c r="E1241" s="232">
        <v>2.37</v>
      </c>
      <c r="F1241" s="233"/>
      <c r="G1241" s="234"/>
      <c r="H1241" s="235"/>
      <c r="I1241" s="229"/>
      <c r="J1241" s="236"/>
      <c r="K1241" s="229"/>
      <c r="M1241" s="230" t="s">
        <v>805</v>
      </c>
      <c r="O1241" s="218"/>
    </row>
    <row r="1242" spans="1:15">
      <c r="A1242" s="227"/>
      <c r="B1242" s="231"/>
      <c r="C1242" s="301" t="s">
        <v>811</v>
      </c>
      <c r="D1242" s="302"/>
      <c r="E1242" s="232">
        <v>-2.46</v>
      </c>
      <c r="F1242" s="233"/>
      <c r="G1242" s="234"/>
      <c r="H1242" s="235"/>
      <c r="I1242" s="229"/>
      <c r="J1242" s="236"/>
      <c r="K1242" s="229"/>
      <c r="M1242" s="230" t="s">
        <v>811</v>
      </c>
      <c r="O1242" s="218"/>
    </row>
    <row r="1243" spans="1:15">
      <c r="A1243" s="227"/>
      <c r="B1243" s="231"/>
      <c r="C1243" s="301" t="s">
        <v>812</v>
      </c>
      <c r="D1243" s="302"/>
      <c r="E1243" s="232">
        <v>24.803999999999998</v>
      </c>
      <c r="F1243" s="233"/>
      <c r="G1243" s="234"/>
      <c r="H1243" s="235"/>
      <c r="I1243" s="229"/>
      <c r="J1243" s="236"/>
      <c r="K1243" s="229"/>
      <c r="M1243" s="230" t="s">
        <v>812</v>
      </c>
      <c r="O1243" s="218"/>
    </row>
    <row r="1244" spans="1:15">
      <c r="A1244" s="227"/>
      <c r="B1244" s="231"/>
      <c r="C1244" s="301" t="s">
        <v>649</v>
      </c>
      <c r="D1244" s="302"/>
      <c r="E1244" s="232">
        <v>-2.1669999999999998</v>
      </c>
      <c r="F1244" s="233"/>
      <c r="G1244" s="234"/>
      <c r="H1244" s="235"/>
      <c r="I1244" s="229"/>
      <c r="J1244" s="236"/>
      <c r="K1244" s="229"/>
      <c r="M1244" s="230" t="s">
        <v>649</v>
      </c>
      <c r="O1244" s="218"/>
    </row>
    <row r="1245" spans="1:15">
      <c r="A1245" s="227"/>
      <c r="B1245" s="231"/>
      <c r="C1245" s="301" t="s">
        <v>813</v>
      </c>
      <c r="D1245" s="302"/>
      <c r="E1245" s="232">
        <v>22.88</v>
      </c>
      <c r="F1245" s="233"/>
      <c r="G1245" s="234"/>
      <c r="H1245" s="235"/>
      <c r="I1245" s="229"/>
      <c r="J1245" s="236"/>
      <c r="K1245" s="229"/>
      <c r="M1245" s="230" t="s">
        <v>813</v>
      </c>
      <c r="O1245" s="218"/>
    </row>
    <row r="1246" spans="1:15">
      <c r="A1246" s="227"/>
      <c r="B1246" s="231"/>
      <c r="C1246" s="301" t="s">
        <v>805</v>
      </c>
      <c r="D1246" s="302"/>
      <c r="E1246" s="232">
        <v>2.37</v>
      </c>
      <c r="F1246" s="233"/>
      <c r="G1246" s="234"/>
      <c r="H1246" s="235"/>
      <c r="I1246" s="229"/>
      <c r="J1246" s="236"/>
      <c r="K1246" s="229"/>
      <c r="M1246" s="230" t="s">
        <v>805</v>
      </c>
      <c r="O1246" s="218"/>
    </row>
    <row r="1247" spans="1:15">
      <c r="A1247" s="227"/>
      <c r="B1247" s="231"/>
      <c r="C1247" s="301" t="s">
        <v>814</v>
      </c>
      <c r="D1247" s="302"/>
      <c r="E1247" s="232">
        <v>-1.61</v>
      </c>
      <c r="F1247" s="233"/>
      <c r="G1247" s="234"/>
      <c r="H1247" s="235"/>
      <c r="I1247" s="229"/>
      <c r="J1247" s="236"/>
      <c r="K1247" s="229"/>
      <c r="M1247" s="230" t="s">
        <v>814</v>
      </c>
      <c r="O1247" s="218"/>
    </row>
    <row r="1248" spans="1:15">
      <c r="A1248" s="227"/>
      <c r="B1248" s="231"/>
      <c r="C1248" s="301" t="s">
        <v>649</v>
      </c>
      <c r="D1248" s="302"/>
      <c r="E1248" s="232">
        <v>-2.1669999999999998</v>
      </c>
      <c r="F1248" s="233"/>
      <c r="G1248" s="234"/>
      <c r="H1248" s="235"/>
      <c r="I1248" s="229"/>
      <c r="J1248" s="236"/>
      <c r="K1248" s="229"/>
      <c r="M1248" s="230" t="s">
        <v>649</v>
      </c>
      <c r="O1248" s="218"/>
    </row>
    <row r="1249" spans="1:15">
      <c r="A1249" s="227"/>
      <c r="B1249" s="231"/>
      <c r="C1249" s="301" t="s">
        <v>815</v>
      </c>
      <c r="D1249" s="302"/>
      <c r="E1249" s="232">
        <v>12.6</v>
      </c>
      <c r="F1249" s="233"/>
      <c r="G1249" s="234"/>
      <c r="H1249" s="235"/>
      <c r="I1249" s="229"/>
      <c r="J1249" s="236"/>
      <c r="K1249" s="229"/>
      <c r="M1249" s="230" t="s">
        <v>815</v>
      </c>
      <c r="O1249" s="218"/>
    </row>
    <row r="1250" spans="1:15">
      <c r="A1250" s="227"/>
      <c r="B1250" s="231"/>
      <c r="C1250" s="301" t="s">
        <v>816</v>
      </c>
      <c r="D1250" s="302"/>
      <c r="E1250" s="232">
        <v>-4.3339999999999996</v>
      </c>
      <c r="F1250" s="233"/>
      <c r="G1250" s="234"/>
      <c r="H1250" s="235"/>
      <c r="I1250" s="229"/>
      <c r="J1250" s="236"/>
      <c r="K1250" s="229"/>
      <c r="M1250" s="230" t="s">
        <v>816</v>
      </c>
      <c r="O1250" s="218"/>
    </row>
    <row r="1251" spans="1:15">
      <c r="A1251" s="227"/>
      <c r="B1251" s="231"/>
      <c r="C1251" s="301" t="s">
        <v>817</v>
      </c>
      <c r="D1251" s="302"/>
      <c r="E1251" s="232">
        <v>35.28</v>
      </c>
      <c r="F1251" s="233"/>
      <c r="G1251" s="234"/>
      <c r="H1251" s="235"/>
      <c r="I1251" s="229"/>
      <c r="J1251" s="236"/>
      <c r="K1251" s="229"/>
      <c r="M1251" s="230" t="s">
        <v>817</v>
      </c>
      <c r="O1251" s="218"/>
    </row>
    <row r="1252" spans="1:15">
      <c r="A1252" s="227"/>
      <c r="B1252" s="231"/>
      <c r="C1252" s="301" t="s">
        <v>818</v>
      </c>
      <c r="D1252" s="302"/>
      <c r="E1252" s="232">
        <v>2.4</v>
      </c>
      <c r="F1252" s="233"/>
      <c r="G1252" s="234"/>
      <c r="H1252" s="235"/>
      <c r="I1252" s="229"/>
      <c r="J1252" s="236"/>
      <c r="K1252" s="229"/>
      <c r="M1252" s="230" t="s">
        <v>818</v>
      </c>
      <c r="O1252" s="218"/>
    </row>
    <row r="1253" spans="1:15">
      <c r="A1253" s="227"/>
      <c r="B1253" s="231"/>
      <c r="C1253" s="301" t="s">
        <v>819</v>
      </c>
      <c r="D1253" s="302"/>
      <c r="E1253" s="232">
        <v>4.0199999999999996</v>
      </c>
      <c r="F1253" s="233"/>
      <c r="G1253" s="234"/>
      <c r="H1253" s="235"/>
      <c r="I1253" s="229"/>
      <c r="J1253" s="236"/>
      <c r="K1253" s="229"/>
      <c r="M1253" s="230" t="s">
        <v>819</v>
      </c>
      <c r="O1253" s="218"/>
    </row>
    <row r="1254" spans="1:15">
      <c r="A1254" s="227"/>
      <c r="B1254" s="231"/>
      <c r="C1254" s="301" t="s">
        <v>820</v>
      </c>
      <c r="D1254" s="302"/>
      <c r="E1254" s="232">
        <v>-2.5299999999999998</v>
      </c>
      <c r="F1254" s="233"/>
      <c r="G1254" s="234"/>
      <c r="H1254" s="235"/>
      <c r="I1254" s="229"/>
      <c r="J1254" s="236"/>
      <c r="K1254" s="229"/>
      <c r="M1254" s="230" t="s">
        <v>820</v>
      </c>
      <c r="O1254" s="218"/>
    </row>
    <row r="1255" spans="1:15">
      <c r="A1255" s="227"/>
      <c r="B1255" s="231"/>
      <c r="C1255" s="301" t="s">
        <v>641</v>
      </c>
      <c r="D1255" s="302"/>
      <c r="E1255" s="232">
        <v>-3.5459999999999998</v>
      </c>
      <c r="F1255" s="233"/>
      <c r="G1255" s="234"/>
      <c r="H1255" s="235"/>
      <c r="I1255" s="229"/>
      <c r="J1255" s="236"/>
      <c r="K1255" s="229"/>
      <c r="M1255" s="230" t="s">
        <v>641</v>
      </c>
      <c r="O1255" s="218"/>
    </row>
    <row r="1256" spans="1:15">
      <c r="A1256" s="227"/>
      <c r="B1256" s="231"/>
      <c r="C1256" s="301" t="s">
        <v>821</v>
      </c>
      <c r="D1256" s="302"/>
      <c r="E1256" s="232">
        <v>16.170000000000002</v>
      </c>
      <c r="F1256" s="233"/>
      <c r="G1256" s="234"/>
      <c r="H1256" s="235"/>
      <c r="I1256" s="229"/>
      <c r="J1256" s="236"/>
      <c r="K1256" s="229"/>
      <c r="M1256" s="230" t="s">
        <v>821</v>
      </c>
      <c r="O1256" s="218"/>
    </row>
    <row r="1257" spans="1:15">
      <c r="A1257" s="227"/>
      <c r="B1257" s="231"/>
      <c r="C1257" s="301" t="s">
        <v>643</v>
      </c>
      <c r="D1257" s="302"/>
      <c r="E1257" s="232">
        <v>-1.5760000000000001</v>
      </c>
      <c r="F1257" s="233"/>
      <c r="G1257" s="234"/>
      <c r="H1257" s="235"/>
      <c r="I1257" s="229"/>
      <c r="J1257" s="236"/>
      <c r="K1257" s="229"/>
      <c r="M1257" s="230" t="s">
        <v>643</v>
      </c>
      <c r="O1257" s="218"/>
    </row>
    <row r="1258" spans="1:15">
      <c r="A1258" s="227"/>
      <c r="B1258" s="231"/>
      <c r="C1258" s="301" t="s">
        <v>822</v>
      </c>
      <c r="D1258" s="302"/>
      <c r="E1258" s="232">
        <v>21.63</v>
      </c>
      <c r="F1258" s="233"/>
      <c r="G1258" s="234"/>
      <c r="H1258" s="235"/>
      <c r="I1258" s="229"/>
      <c r="J1258" s="236"/>
      <c r="K1258" s="229"/>
      <c r="M1258" s="230" t="s">
        <v>822</v>
      </c>
      <c r="O1258" s="218"/>
    </row>
    <row r="1259" spans="1:15">
      <c r="A1259" s="227"/>
      <c r="B1259" s="231"/>
      <c r="C1259" s="301" t="s">
        <v>823</v>
      </c>
      <c r="D1259" s="302"/>
      <c r="E1259" s="232">
        <v>2.0099999999999998</v>
      </c>
      <c r="F1259" s="233"/>
      <c r="G1259" s="234"/>
      <c r="H1259" s="235"/>
      <c r="I1259" s="229"/>
      <c r="J1259" s="236"/>
      <c r="K1259" s="229"/>
      <c r="M1259" s="230" t="s">
        <v>823</v>
      </c>
      <c r="O1259" s="218"/>
    </row>
    <row r="1260" spans="1:15">
      <c r="A1260" s="227"/>
      <c r="B1260" s="231"/>
      <c r="C1260" s="301" t="s">
        <v>824</v>
      </c>
      <c r="D1260" s="302"/>
      <c r="E1260" s="232">
        <v>-1.2649999999999999</v>
      </c>
      <c r="F1260" s="233"/>
      <c r="G1260" s="234"/>
      <c r="H1260" s="235"/>
      <c r="I1260" s="229"/>
      <c r="J1260" s="236"/>
      <c r="K1260" s="229"/>
      <c r="M1260" s="230" t="s">
        <v>824</v>
      </c>
      <c r="O1260" s="218"/>
    </row>
    <row r="1261" spans="1:15">
      <c r="A1261" s="227"/>
      <c r="B1261" s="231"/>
      <c r="C1261" s="301" t="s">
        <v>825</v>
      </c>
      <c r="D1261" s="302"/>
      <c r="E1261" s="232">
        <v>-3.1520000000000001</v>
      </c>
      <c r="F1261" s="233"/>
      <c r="G1261" s="234"/>
      <c r="H1261" s="235"/>
      <c r="I1261" s="229"/>
      <c r="J1261" s="236"/>
      <c r="K1261" s="229"/>
      <c r="M1261" s="230" t="s">
        <v>825</v>
      </c>
      <c r="O1261" s="218"/>
    </row>
    <row r="1262" spans="1:15">
      <c r="A1262" s="227"/>
      <c r="B1262" s="231"/>
      <c r="C1262" s="301" t="s">
        <v>620</v>
      </c>
      <c r="D1262" s="302"/>
      <c r="E1262" s="232">
        <v>0</v>
      </c>
      <c r="F1262" s="233"/>
      <c r="G1262" s="234"/>
      <c r="H1262" s="235"/>
      <c r="I1262" s="229"/>
      <c r="J1262" s="236"/>
      <c r="K1262" s="229"/>
      <c r="M1262" s="230" t="s">
        <v>620</v>
      </c>
      <c r="O1262" s="218"/>
    </row>
    <row r="1263" spans="1:15">
      <c r="A1263" s="227"/>
      <c r="B1263" s="231"/>
      <c r="C1263" s="301" t="s">
        <v>697</v>
      </c>
      <c r="D1263" s="302"/>
      <c r="E1263" s="232">
        <v>0</v>
      </c>
      <c r="F1263" s="233"/>
      <c r="G1263" s="234"/>
      <c r="H1263" s="235"/>
      <c r="I1263" s="229"/>
      <c r="J1263" s="236"/>
      <c r="K1263" s="229"/>
      <c r="M1263" s="230" t="s">
        <v>697</v>
      </c>
      <c r="O1263" s="218"/>
    </row>
    <row r="1264" spans="1:15">
      <c r="A1264" s="227"/>
      <c r="B1264" s="231"/>
      <c r="C1264" s="301" t="s">
        <v>826</v>
      </c>
      <c r="D1264" s="302"/>
      <c r="E1264" s="232">
        <v>28.56</v>
      </c>
      <c r="F1264" s="233"/>
      <c r="G1264" s="234"/>
      <c r="H1264" s="235"/>
      <c r="I1264" s="229"/>
      <c r="J1264" s="236"/>
      <c r="K1264" s="229"/>
      <c r="M1264" s="230" t="s">
        <v>826</v>
      </c>
      <c r="O1264" s="218"/>
    </row>
    <row r="1265" spans="1:15">
      <c r="A1265" s="227"/>
      <c r="B1265" s="231"/>
      <c r="C1265" s="301" t="s">
        <v>827</v>
      </c>
      <c r="D1265" s="302"/>
      <c r="E1265" s="232">
        <v>-1.6</v>
      </c>
      <c r="F1265" s="233"/>
      <c r="G1265" s="234"/>
      <c r="H1265" s="235"/>
      <c r="I1265" s="229"/>
      <c r="J1265" s="236"/>
      <c r="K1265" s="229"/>
      <c r="M1265" s="230" t="s">
        <v>827</v>
      </c>
      <c r="O1265" s="218"/>
    </row>
    <row r="1266" spans="1:15">
      <c r="A1266" s="227"/>
      <c r="B1266" s="231"/>
      <c r="C1266" s="301" t="s">
        <v>828</v>
      </c>
      <c r="D1266" s="302"/>
      <c r="E1266" s="232">
        <v>-5.6</v>
      </c>
      <c r="F1266" s="233"/>
      <c r="G1266" s="234"/>
      <c r="H1266" s="235"/>
      <c r="I1266" s="229"/>
      <c r="J1266" s="236"/>
      <c r="K1266" s="229"/>
      <c r="M1266" s="230" t="s">
        <v>828</v>
      </c>
      <c r="O1266" s="218"/>
    </row>
    <row r="1267" spans="1:15">
      <c r="A1267" s="227"/>
      <c r="B1267" s="231"/>
      <c r="C1267" s="301" t="s">
        <v>829</v>
      </c>
      <c r="D1267" s="302"/>
      <c r="E1267" s="232">
        <v>42</v>
      </c>
      <c r="F1267" s="233"/>
      <c r="G1267" s="234"/>
      <c r="H1267" s="235"/>
      <c r="I1267" s="229"/>
      <c r="J1267" s="236"/>
      <c r="K1267" s="229"/>
      <c r="M1267" s="230" t="s">
        <v>829</v>
      </c>
      <c r="O1267" s="218"/>
    </row>
    <row r="1268" spans="1:15">
      <c r="A1268" s="227"/>
      <c r="B1268" s="231"/>
      <c r="C1268" s="301" t="s">
        <v>830</v>
      </c>
      <c r="D1268" s="302"/>
      <c r="E1268" s="232">
        <v>2.2825000000000002</v>
      </c>
      <c r="F1268" s="233"/>
      <c r="G1268" s="234"/>
      <c r="H1268" s="235"/>
      <c r="I1268" s="229"/>
      <c r="J1268" s="236"/>
      <c r="K1268" s="229"/>
      <c r="M1268" s="230" t="s">
        <v>830</v>
      </c>
      <c r="O1268" s="218"/>
    </row>
    <row r="1269" spans="1:15">
      <c r="A1269" s="227"/>
      <c r="B1269" s="231"/>
      <c r="C1269" s="301" t="s">
        <v>788</v>
      </c>
      <c r="D1269" s="302"/>
      <c r="E1269" s="232">
        <v>-1.7250000000000001</v>
      </c>
      <c r="F1269" s="233"/>
      <c r="G1269" s="234"/>
      <c r="H1269" s="235"/>
      <c r="I1269" s="229"/>
      <c r="J1269" s="236"/>
      <c r="K1269" s="229"/>
      <c r="M1269" s="230" t="s">
        <v>788</v>
      </c>
      <c r="O1269" s="218"/>
    </row>
    <row r="1270" spans="1:15">
      <c r="A1270" s="227"/>
      <c r="B1270" s="231"/>
      <c r="C1270" s="301" t="s">
        <v>828</v>
      </c>
      <c r="D1270" s="302"/>
      <c r="E1270" s="232">
        <v>-5.6</v>
      </c>
      <c r="F1270" s="233"/>
      <c r="G1270" s="234"/>
      <c r="H1270" s="235"/>
      <c r="I1270" s="229"/>
      <c r="J1270" s="236"/>
      <c r="K1270" s="229"/>
      <c r="M1270" s="230" t="s">
        <v>828</v>
      </c>
      <c r="O1270" s="218"/>
    </row>
    <row r="1271" spans="1:15">
      <c r="A1271" s="227"/>
      <c r="B1271" s="231"/>
      <c r="C1271" s="301" t="s">
        <v>831</v>
      </c>
      <c r="D1271" s="302"/>
      <c r="E1271" s="232">
        <v>40.53</v>
      </c>
      <c r="F1271" s="233"/>
      <c r="G1271" s="234"/>
      <c r="H1271" s="235"/>
      <c r="I1271" s="229"/>
      <c r="J1271" s="236"/>
      <c r="K1271" s="229"/>
      <c r="M1271" s="230" t="s">
        <v>831</v>
      </c>
      <c r="O1271" s="218"/>
    </row>
    <row r="1272" spans="1:15">
      <c r="A1272" s="227"/>
      <c r="B1272" s="231"/>
      <c r="C1272" s="301" t="s">
        <v>832</v>
      </c>
      <c r="D1272" s="302"/>
      <c r="E1272" s="232">
        <v>1.66</v>
      </c>
      <c r="F1272" s="233"/>
      <c r="G1272" s="234"/>
      <c r="H1272" s="235"/>
      <c r="I1272" s="229"/>
      <c r="J1272" s="236"/>
      <c r="K1272" s="229"/>
      <c r="M1272" s="230" t="s">
        <v>832</v>
      </c>
      <c r="O1272" s="218"/>
    </row>
    <row r="1273" spans="1:15">
      <c r="A1273" s="227"/>
      <c r="B1273" s="231"/>
      <c r="C1273" s="301" t="s">
        <v>788</v>
      </c>
      <c r="D1273" s="302"/>
      <c r="E1273" s="232">
        <v>-1.7250000000000001</v>
      </c>
      <c r="F1273" s="233"/>
      <c r="G1273" s="234"/>
      <c r="H1273" s="235"/>
      <c r="I1273" s="229"/>
      <c r="J1273" s="236"/>
      <c r="K1273" s="229"/>
      <c r="M1273" s="230" t="s">
        <v>788</v>
      </c>
      <c r="O1273" s="218"/>
    </row>
    <row r="1274" spans="1:15">
      <c r="A1274" s="227"/>
      <c r="B1274" s="231"/>
      <c r="C1274" s="301" t="s">
        <v>833</v>
      </c>
      <c r="D1274" s="302"/>
      <c r="E1274" s="232">
        <v>-3.6</v>
      </c>
      <c r="F1274" s="233"/>
      <c r="G1274" s="234"/>
      <c r="H1274" s="235"/>
      <c r="I1274" s="229"/>
      <c r="J1274" s="236"/>
      <c r="K1274" s="229"/>
      <c r="M1274" s="230" t="s">
        <v>833</v>
      </c>
      <c r="O1274" s="218"/>
    </row>
    <row r="1275" spans="1:15">
      <c r="A1275" s="227"/>
      <c r="B1275" s="231"/>
      <c r="C1275" s="301" t="s">
        <v>834</v>
      </c>
      <c r="D1275" s="302"/>
      <c r="E1275" s="232">
        <v>108.003</v>
      </c>
      <c r="F1275" s="233"/>
      <c r="G1275" s="234"/>
      <c r="H1275" s="235"/>
      <c r="I1275" s="229"/>
      <c r="J1275" s="236"/>
      <c r="K1275" s="229"/>
      <c r="M1275" s="230" t="s">
        <v>834</v>
      </c>
      <c r="O1275" s="218"/>
    </row>
    <row r="1276" spans="1:15">
      <c r="A1276" s="227"/>
      <c r="B1276" s="231"/>
      <c r="C1276" s="301" t="s">
        <v>835</v>
      </c>
      <c r="D1276" s="302"/>
      <c r="E1276" s="232">
        <v>5.17</v>
      </c>
      <c r="F1276" s="233"/>
      <c r="G1276" s="234"/>
      <c r="H1276" s="235"/>
      <c r="I1276" s="229"/>
      <c r="J1276" s="236"/>
      <c r="K1276" s="229"/>
      <c r="M1276" s="230" t="s">
        <v>835</v>
      </c>
      <c r="O1276" s="218"/>
    </row>
    <row r="1277" spans="1:15">
      <c r="A1277" s="227"/>
      <c r="B1277" s="231"/>
      <c r="C1277" s="301" t="s">
        <v>836</v>
      </c>
      <c r="D1277" s="302"/>
      <c r="E1277" s="232">
        <v>1.88</v>
      </c>
      <c r="F1277" s="233"/>
      <c r="G1277" s="234"/>
      <c r="H1277" s="235"/>
      <c r="I1277" s="229"/>
      <c r="J1277" s="236"/>
      <c r="K1277" s="229"/>
      <c r="M1277" s="230" t="s">
        <v>836</v>
      </c>
      <c r="O1277" s="218"/>
    </row>
    <row r="1278" spans="1:15">
      <c r="A1278" s="227"/>
      <c r="B1278" s="231"/>
      <c r="C1278" s="301" t="s">
        <v>837</v>
      </c>
      <c r="D1278" s="302"/>
      <c r="E1278" s="232">
        <v>0.4</v>
      </c>
      <c r="F1278" s="233"/>
      <c r="G1278" s="234"/>
      <c r="H1278" s="235"/>
      <c r="I1278" s="229"/>
      <c r="J1278" s="236"/>
      <c r="K1278" s="229"/>
      <c r="M1278" s="230" t="s">
        <v>837</v>
      </c>
      <c r="O1278" s="218"/>
    </row>
    <row r="1279" spans="1:15">
      <c r="A1279" s="227"/>
      <c r="B1279" s="231"/>
      <c r="C1279" s="301" t="s">
        <v>838</v>
      </c>
      <c r="D1279" s="302"/>
      <c r="E1279" s="232">
        <v>-5.1749999999999998</v>
      </c>
      <c r="F1279" s="233"/>
      <c r="G1279" s="234"/>
      <c r="H1279" s="235"/>
      <c r="I1279" s="229"/>
      <c r="J1279" s="236"/>
      <c r="K1279" s="229"/>
      <c r="M1279" s="230" t="s">
        <v>838</v>
      </c>
      <c r="O1279" s="218"/>
    </row>
    <row r="1280" spans="1:15">
      <c r="A1280" s="227"/>
      <c r="B1280" s="231"/>
      <c r="C1280" s="301" t="s">
        <v>839</v>
      </c>
      <c r="D1280" s="302"/>
      <c r="E1280" s="232">
        <v>-5.94</v>
      </c>
      <c r="F1280" s="233"/>
      <c r="G1280" s="234"/>
      <c r="H1280" s="235"/>
      <c r="I1280" s="229"/>
      <c r="J1280" s="236"/>
      <c r="K1280" s="229"/>
      <c r="M1280" s="230" t="s">
        <v>839</v>
      </c>
      <c r="O1280" s="218"/>
    </row>
    <row r="1281" spans="1:80">
      <c r="A1281" s="227"/>
      <c r="B1281" s="231"/>
      <c r="C1281" s="301" t="s">
        <v>840</v>
      </c>
      <c r="D1281" s="302"/>
      <c r="E1281" s="232">
        <v>30.02</v>
      </c>
      <c r="F1281" s="233"/>
      <c r="G1281" s="234"/>
      <c r="H1281" s="235"/>
      <c r="I1281" s="229"/>
      <c r="J1281" s="236"/>
      <c r="K1281" s="229"/>
      <c r="M1281" s="230" t="s">
        <v>840</v>
      </c>
      <c r="O1281" s="218"/>
    </row>
    <row r="1282" spans="1:80">
      <c r="A1282" s="227"/>
      <c r="B1282" s="231"/>
      <c r="C1282" s="301" t="s">
        <v>841</v>
      </c>
      <c r="D1282" s="302"/>
      <c r="E1282" s="232">
        <v>2.8</v>
      </c>
      <c r="F1282" s="233"/>
      <c r="G1282" s="234"/>
      <c r="H1282" s="235"/>
      <c r="I1282" s="229"/>
      <c r="J1282" s="236"/>
      <c r="K1282" s="229"/>
      <c r="M1282" s="230" t="s">
        <v>841</v>
      </c>
      <c r="O1282" s="218"/>
    </row>
    <row r="1283" spans="1:80">
      <c r="A1283" s="227"/>
      <c r="B1283" s="231"/>
      <c r="C1283" s="301" t="s">
        <v>842</v>
      </c>
      <c r="D1283" s="302"/>
      <c r="E1283" s="232">
        <v>-1.52</v>
      </c>
      <c r="F1283" s="233"/>
      <c r="G1283" s="234"/>
      <c r="H1283" s="235"/>
      <c r="I1283" s="229"/>
      <c r="J1283" s="236"/>
      <c r="K1283" s="229"/>
      <c r="M1283" s="230" t="s">
        <v>842</v>
      </c>
      <c r="O1283" s="218"/>
    </row>
    <row r="1284" spans="1:80">
      <c r="A1284" s="227"/>
      <c r="B1284" s="231"/>
      <c r="C1284" s="301" t="s">
        <v>843</v>
      </c>
      <c r="D1284" s="302"/>
      <c r="E1284" s="232">
        <v>-3.42</v>
      </c>
      <c r="F1284" s="233"/>
      <c r="G1284" s="234"/>
      <c r="H1284" s="235"/>
      <c r="I1284" s="229"/>
      <c r="J1284" s="236"/>
      <c r="K1284" s="229"/>
      <c r="M1284" s="230" t="s">
        <v>843</v>
      </c>
      <c r="O1284" s="218"/>
    </row>
    <row r="1285" spans="1:80">
      <c r="A1285" s="227"/>
      <c r="B1285" s="231"/>
      <c r="C1285" s="301" t="s">
        <v>844</v>
      </c>
      <c r="D1285" s="302"/>
      <c r="E1285" s="232">
        <v>6</v>
      </c>
      <c r="F1285" s="233"/>
      <c r="G1285" s="234"/>
      <c r="H1285" s="235"/>
      <c r="I1285" s="229"/>
      <c r="J1285" s="236"/>
      <c r="K1285" s="229"/>
      <c r="M1285" s="230" t="s">
        <v>844</v>
      </c>
      <c r="O1285" s="218"/>
    </row>
    <row r="1286" spans="1:80">
      <c r="A1286" s="227"/>
      <c r="B1286" s="231"/>
      <c r="C1286" s="301" t="s">
        <v>845</v>
      </c>
      <c r="D1286" s="302"/>
      <c r="E1286" s="232">
        <v>-1.05</v>
      </c>
      <c r="F1286" s="233"/>
      <c r="G1286" s="234"/>
      <c r="H1286" s="235"/>
      <c r="I1286" s="229"/>
      <c r="J1286" s="236"/>
      <c r="K1286" s="229"/>
      <c r="M1286" s="230" t="s">
        <v>845</v>
      </c>
      <c r="O1286" s="218"/>
    </row>
    <row r="1287" spans="1:80">
      <c r="A1287" s="219">
        <v>100</v>
      </c>
      <c r="B1287" s="220" t="s">
        <v>1034</v>
      </c>
      <c r="C1287" s="221" t="s">
        <v>1144</v>
      </c>
      <c r="D1287" s="222" t="s">
        <v>580</v>
      </c>
      <c r="E1287" s="223">
        <v>561.83690000000001</v>
      </c>
      <c r="F1287" s="223"/>
      <c r="G1287" s="224">
        <f>E1287*F1287</f>
        <v>0</v>
      </c>
      <c r="H1287" s="225">
        <v>1.0500000000000001E-2</v>
      </c>
      <c r="I1287" s="226">
        <f>E1287*H1287</f>
        <v>5.8992874500000001</v>
      </c>
      <c r="J1287" s="225"/>
      <c r="K1287" s="226">
        <f>E1287*J1287</f>
        <v>0</v>
      </c>
      <c r="O1287" s="218">
        <v>2</v>
      </c>
      <c r="AA1287" s="191">
        <v>12</v>
      </c>
      <c r="AB1287" s="191">
        <v>0</v>
      </c>
      <c r="AC1287" s="191">
        <v>46</v>
      </c>
      <c r="AZ1287" s="191">
        <v>2</v>
      </c>
      <c r="BA1287" s="191">
        <f>IF(AZ1287=1,G1287,0)</f>
        <v>0</v>
      </c>
      <c r="BB1287" s="191">
        <f>IF(AZ1287=2,G1287,0)</f>
        <v>0</v>
      </c>
      <c r="BC1287" s="191">
        <f>IF(AZ1287=3,G1287,0)</f>
        <v>0</v>
      </c>
      <c r="BD1287" s="191">
        <f>IF(AZ1287=4,G1287,0)</f>
        <v>0</v>
      </c>
      <c r="BE1287" s="191">
        <f>IF(AZ1287=5,G1287,0)</f>
        <v>0</v>
      </c>
      <c r="CA1287" s="218">
        <v>12</v>
      </c>
      <c r="CB1287" s="218">
        <v>0</v>
      </c>
    </row>
    <row r="1288" spans="1:80">
      <c r="A1288" s="227"/>
      <c r="B1288" s="231"/>
      <c r="C1288" s="303" t="s">
        <v>625</v>
      </c>
      <c r="D1288" s="302"/>
      <c r="E1288" s="257">
        <v>0</v>
      </c>
      <c r="F1288" s="233"/>
      <c r="G1288" s="234"/>
      <c r="H1288" s="235"/>
      <c r="I1288" s="229"/>
      <c r="J1288" s="236"/>
      <c r="K1288" s="229"/>
      <c r="M1288" s="230" t="s">
        <v>625</v>
      </c>
      <c r="O1288" s="218"/>
    </row>
    <row r="1289" spans="1:80">
      <c r="A1289" s="227"/>
      <c r="B1289" s="231"/>
      <c r="C1289" s="303" t="s">
        <v>565</v>
      </c>
      <c r="D1289" s="302"/>
      <c r="E1289" s="257">
        <v>0</v>
      </c>
      <c r="F1289" s="233"/>
      <c r="G1289" s="234"/>
      <c r="H1289" s="235"/>
      <c r="I1289" s="229"/>
      <c r="J1289" s="236"/>
      <c r="K1289" s="229"/>
      <c r="M1289" s="230" t="s">
        <v>565</v>
      </c>
      <c r="O1289" s="218"/>
    </row>
    <row r="1290" spans="1:80">
      <c r="A1290" s="227"/>
      <c r="B1290" s="231"/>
      <c r="C1290" s="303" t="s">
        <v>566</v>
      </c>
      <c r="D1290" s="302"/>
      <c r="E1290" s="257">
        <v>0</v>
      </c>
      <c r="F1290" s="233"/>
      <c r="G1290" s="234"/>
      <c r="H1290" s="235"/>
      <c r="I1290" s="229"/>
      <c r="J1290" s="236"/>
      <c r="K1290" s="229"/>
      <c r="M1290" s="230" t="s">
        <v>566</v>
      </c>
      <c r="O1290" s="218"/>
    </row>
    <row r="1291" spans="1:80">
      <c r="A1291" s="227"/>
      <c r="B1291" s="231"/>
      <c r="C1291" s="303" t="s">
        <v>783</v>
      </c>
      <c r="D1291" s="302"/>
      <c r="E1291" s="257">
        <v>30.33</v>
      </c>
      <c r="F1291" s="233"/>
      <c r="G1291" s="234"/>
      <c r="H1291" s="235"/>
      <c r="I1291" s="229"/>
      <c r="J1291" s="236"/>
      <c r="K1291" s="229"/>
      <c r="M1291" s="230" t="s">
        <v>783</v>
      </c>
      <c r="O1291" s="218"/>
    </row>
    <row r="1292" spans="1:80">
      <c r="A1292" s="227"/>
      <c r="B1292" s="231"/>
      <c r="C1292" s="303" t="s">
        <v>784</v>
      </c>
      <c r="D1292" s="302"/>
      <c r="E1292" s="257">
        <v>2.16</v>
      </c>
      <c r="F1292" s="233"/>
      <c r="G1292" s="234"/>
      <c r="H1292" s="235"/>
      <c r="I1292" s="229"/>
      <c r="J1292" s="236"/>
      <c r="K1292" s="229"/>
      <c r="M1292" s="230" t="s">
        <v>784</v>
      </c>
      <c r="O1292" s="218"/>
    </row>
    <row r="1293" spans="1:80">
      <c r="A1293" s="227"/>
      <c r="B1293" s="231"/>
      <c r="C1293" s="303" t="s">
        <v>785</v>
      </c>
      <c r="D1293" s="302"/>
      <c r="E1293" s="257">
        <v>0.96</v>
      </c>
      <c r="F1293" s="233"/>
      <c r="G1293" s="234"/>
      <c r="H1293" s="235"/>
      <c r="I1293" s="229"/>
      <c r="J1293" s="236"/>
      <c r="K1293" s="229"/>
      <c r="M1293" s="230" t="s">
        <v>785</v>
      </c>
      <c r="O1293" s="218"/>
    </row>
    <row r="1294" spans="1:80">
      <c r="A1294" s="227"/>
      <c r="B1294" s="231"/>
      <c r="C1294" s="303" t="s">
        <v>786</v>
      </c>
      <c r="D1294" s="302"/>
      <c r="E1294" s="257">
        <v>2.2799999999999998</v>
      </c>
      <c r="F1294" s="233"/>
      <c r="G1294" s="234"/>
      <c r="H1294" s="235"/>
      <c r="I1294" s="229"/>
      <c r="J1294" s="236"/>
      <c r="K1294" s="229"/>
      <c r="M1294" s="230" t="s">
        <v>786</v>
      </c>
      <c r="O1294" s="218"/>
    </row>
    <row r="1295" spans="1:80">
      <c r="A1295" s="227"/>
      <c r="B1295" s="231"/>
      <c r="C1295" s="303" t="s">
        <v>787</v>
      </c>
      <c r="D1295" s="302"/>
      <c r="E1295" s="257">
        <v>2.1850000000000001</v>
      </c>
      <c r="F1295" s="233"/>
      <c r="G1295" s="234"/>
      <c r="H1295" s="235"/>
      <c r="I1295" s="229"/>
      <c r="J1295" s="236"/>
      <c r="K1295" s="229"/>
      <c r="M1295" s="230" t="s">
        <v>787</v>
      </c>
      <c r="O1295" s="218"/>
    </row>
    <row r="1296" spans="1:80">
      <c r="A1296" s="227"/>
      <c r="B1296" s="231"/>
      <c r="C1296" s="303" t="s">
        <v>788</v>
      </c>
      <c r="D1296" s="302"/>
      <c r="E1296" s="257">
        <v>-1.7250000000000001</v>
      </c>
      <c r="F1296" s="233"/>
      <c r="G1296" s="234"/>
      <c r="H1296" s="235"/>
      <c r="I1296" s="229"/>
      <c r="J1296" s="236"/>
      <c r="K1296" s="229"/>
      <c r="M1296" s="230" t="s">
        <v>788</v>
      </c>
      <c r="O1296" s="218"/>
    </row>
    <row r="1297" spans="1:15">
      <c r="A1297" s="227"/>
      <c r="B1297" s="231"/>
      <c r="C1297" s="303" t="s">
        <v>789</v>
      </c>
      <c r="D1297" s="302"/>
      <c r="E1297" s="257">
        <v>27.33</v>
      </c>
      <c r="F1297" s="233"/>
      <c r="G1297" s="234"/>
      <c r="H1297" s="235"/>
      <c r="I1297" s="229"/>
      <c r="J1297" s="236"/>
      <c r="K1297" s="229"/>
      <c r="M1297" s="230" t="s">
        <v>789</v>
      </c>
      <c r="O1297" s="218"/>
    </row>
    <row r="1298" spans="1:15">
      <c r="A1298" s="227"/>
      <c r="B1298" s="231"/>
      <c r="C1298" s="303" t="s">
        <v>786</v>
      </c>
      <c r="D1298" s="302"/>
      <c r="E1298" s="257">
        <v>2.2799999999999998</v>
      </c>
      <c r="F1298" s="233"/>
      <c r="G1298" s="234"/>
      <c r="H1298" s="235"/>
      <c r="I1298" s="229"/>
      <c r="J1298" s="236"/>
      <c r="K1298" s="229"/>
      <c r="M1298" s="230" t="s">
        <v>786</v>
      </c>
      <c r="O1298" s="218"/>
    </row>
    <row r="1299" spans="1:15">
      <c r="A1299" s="227"/>
      <c r="B1299" s="231"/>
      <c r="C1299" s="303" t="s">
        <v>787</v>
      </c>
      <c r="D1299" s="302"/>
      <c r="E1299" s="257">
        <v>2.1850000000000001</v>
      </c>
      <c r="F1299" s="233"/>
      <c r="G1299" s="234"/>
      <c r="H1299" s="235"/>
      <c r="I1299" s="229"/>
      <c r="J1299" s="236"/>
      <c r="K1299" s="229"/>
      <c r="M1299" s="230" t="s">
        <v>787</v>
      </c>
      <c r="O1299" s="218"/>
    </row>
    <row r="1300" spans="1:15">
      <c r="A1300" s="227"/>
      <c r="B1300" s="231"/>
      <c r="C1300" s="303" t="s">
        <v>788</v>
      </c>
      <c r="D1300" s="302"/>
      <c r="E1300" s="257">
        <v>-1.7250000000000001</v>
      </c>
      <c r="F1300" s="233"/>
      <c r="G1300" s="234"/>
      <c r="H1300" s="235"/>
      <c r="I1300" s="229"/>
      <c r="J1300" s="236"/>
      <c r="K1300" s="229"/>
      <c r="M1300" s="230" t="s">
        <v>788</v>
      </c>
      <c r="O1300" s="218"/>
    </row>
    <row r="1301" spans="1:15">
      <c r="A1301" s="227"/>
      <c r="B1301" s="231"/>
      <c r="C1301" s="303" t="s">
        <v>136</v>
      </c>
      <c r="D1301" s="302"/>
      <c r="E1301" s="257">
        <v>0</v>
      </c>
      <c r="F1301" s="233"/>
      <c r="G1301" s="234"/>
      <c r="H1301" s="235"/>
      <c r="I1301" s="229"/>
      <c r="J1301" s="236"/>
      <c r="K1301" s="229"/>
      <c r="M1301" s="230" t="s">
        <v>136</v>
      </c>
      <c r="O1301" s="218"/>
    </row>
    <row r="1302" spans="1:15">
      <c r="A1302" s="227"/>
      <c r="B1302" s="231"/>
      <c r="C1302" s="303" t="s">
        <v>137</v>
      </c>
      <c r="D1302" s="302"/>
      <c r="E1302" s="257">
        <v>0</v>
      </c>
      <c r="F1302" s="233"/>
      <c r="G1302" s="234"/>
      <c r="H1302" s="235"/>
      <c r="I1302" s="229"/>
      <c r="J1302" s="236"/>
      <c r="K1302" s="229"/>
      <c r="M1302" s="230" t="s">
        <v>137</v>
      </c>
      <c r="O1302" s="218"/>
    </row>
    <row r="1303" spans="1:15">
      <c r="A1303" s="227"/>
      <c r="B1303" s="231"/>
      <c r="C1303" s="303" t="s">
        <v>790</v>
      </c>
      <c r="D1303" s="302"/>
      <c r="E1303" s="257">
        <v>27.6</v>
      </c>
      <c r="F1303" s="233"/>
      <c r="G1303" s="234"/>
      <c r="H1303" s="235"/>
      <c r="I1303" s="229"/>
      <c r="J1303" s="236"/>
      <c r="K1303" s="229"/>
      <c r="M1303" s="230" t="s">
        <v>790</v>
      </c>
      <c r="O1303" s="218"/>
    </row>
    <row r="1304" spans="1:15">
      <c r="A1304" s="227"/>
      <c r="B1304" s="231"/>
      <c r="C1304" s="303" t="s">
        <v>791</v>
      </c>
      <c r="D1304" s="302"/>
      <c r="E1304" s="257">
        <v>1.8</v>
      </c>
      <c r="F1304" s="233"/>
      <c r="G1304" s="234"/>
      <c r="H1304" s="235"/>
      <c r="I1304" s="229"/>
      <c r="J1304" s="236"/>
      <c r="K1304" s="229"/>
      <c r="M1304" s="230" t="s">
        <v>791</v>
      </c>
      <c r="O1304" s="218"/>
    </row>
    <row r="1305" spans="1:15">
      <c r="A1305" s="227"/>
      <c r="B1305" s="231"/>
      <c r="C1305" s="303" t="s">
        <v>792</v>
      </c>
      <c r="D1305" s="302"/>
      <c r="E1305" s="257">
        <v>1.8</v>
      </c>
      <c r="F1305" s="233"/>
      <c r="G1305" s="234"/>
      <c r="H1305" s="235"/>
      <c r="I1305" s="229"/>
      <c r="J1305" s="236"/>
      <c r="K1305" s="229"/>
      <c r="M1305" s="230" t="s">
        <v>792</v>
      </c>
      <c r="O1305" s="218"/>
    </row>
    <row r="1306" spans="1:15">
      <c r="A1306" s="227"/>
      <c r="B1306" s="231"/>
      <c r="C1306" s="303" t="s">
        <v>793</v>
      </c>
      <c r="D1306" s="302"/>
      <c r="E1306" s="257">
        <v>1.29</v>
      </c>
      <c r="F1306" s="233"/>
      <c r="G1306" s="234"/>
      <c r="H1306" s="235"/>
      <c r="I1306" s="229"/>
      <c r="J1306" s="236"/>
      <c r="K1306" s="229"/>
      <c r="M1306" s="230" t="s">
        <v>793</v>
      </c>
      <c r="O1306" s="218"/>
    </row>
    <row r="1307" spans="1:15">
      <c r="A1307" s="227"/>
      <c r="B1307" s="231"/>
      <c r="C1307" s="303" t="s">
        <v>794</v>
      </c>
      <c r="D1307" s="302"/>
      <c r="E1307" s="257">
        <v>-1.2</v>
      </c>
      <c r="F1307" s="233"/>
      <c r="G1307" s="234"/>
      <c r="H1307" s="235"/>
      <c r="I1307" s="229"/>
      <c r="J1307" s="236"/>
      <c r="K1307" s="229"/>
      <c r="M1307" s="230" t="s">
        <v>794</v>
      </c>
      <c r="O1307" s="218"/>
    </row>
    <row r="1308" spans="1:15">
      <c r="A1308" s="227"/>
      <c r="B1308" s="231"/>
      <c r="C1308" s="303" t="s">
        <v>795</v>
      </c>
      <c r="D1308" s="302"/>
      <c r="E1308" s="257">
        <v>-0.47499999999999998</v>
      </c>
      <c r="F1308" s="233"/>
      <c r="G1308" s="234"/>
      <c r="H1308" s="235"/>
      <c r="I1308" s="229"/>
      <c r="J1308" s="236"/>
      <c r="K1308" s="229"/>
      <c r="M1308" s="230" t="s">
        <v>795</v>
      </c>
      <c r="O1308" s="218"/>
    </row>
    <row r="1309" spans="1:15">
      <c r="A1309" s="227"/>
      <c r="B1309" s="231"/>
      <c r="C1309" s="303" t="s">
        <v>796</v>
      </c>
      <c r="D1309" s="302"/>
      <c r="E1309" s="257">
        <v>3.75</v>
      </c>
      <c r="F1309" s="233"/>
      <c r="G1309" s="234"/>
      <c r="H1309" s="235"/>
      <c r="I1309" s="229"/>
      <c r="J1309" s="236"/>
      <c r="K1309" s="229"/>
      <c r="M1309" s="230" t="s">
        <v>796</v>
      </c>
      <c r="O1309" s="218"/>
    </row>
    <row r="1310" spans="1:15">
      <c r="A1310" s="227"/>
      <c r="B1310" s="231"/>
      <c r="C1310" s="303" t="s">
        <v>797</v>
      </c>
      <c r="D1310" s="302"/>
      <c r="E1310" s="257">
        <v>10.8</v>
      </c>
      <c r="F1310" s="233"/>
      <c r="G1310" s="234"/>
      <c r="H1310" s="235"/>
      <c r="I1310" s="229"/>
      <c r="J1310" s="236"/>
      <c r="K1310" s="229"/>
      <c r="M1310" s="230" t="s">
        <v>797</v>
      </c>
      <c r="O1310" s="218"/>
    </row>
    <row r="1311" spans="1:15">
      <c r="A1311" s="227"/>
      <c r="B1311" s="231"/>
      <c r="C1311" s="303" t="s">
        <v>798</v>
      </c>
      <c r="D1311" s="302"/>
      <c r="E1311" s="257">
        <v>-1.379</v>
      </c>
      <c r="F1311" s="233"/>
      <c r="G1311" s="234"/>
      <c r="H1311" s="235"/>
      <c r="I1311" s="229"/>
      <c r="J1311" s="236"/>
      <c r="K1311" s="229"/>
      <c r="M1311" s="230" t="s">
        <v>798</v>
      </c>
      <c r="O1311" s="218"/>
    </row>
    <row r="1312" spans="1:15">
      <c r="A1312" s="227"/>
      <c r="B1312" s="231"/>
      <c r="C1312" s="303" t="s">
        <v>799</v>
      </c>
      <c r="D1312" s="302"/>
      <c r="E1312" s="257">
        <v>6.75</v>
      </c>
      <c r="F1312" s="233"/>
      <c r="G1312" s="234"/>
      <c r="H1312" s="235"/>
      <c r="I1312" s="229"/>
      <c r="J1312" s="236"/>
      <c r="K1312" s="229"/>
      <c r="M1312" s="230" t="s">
        <v>799</v>
      </c>
      <c r="O1312" s="218"/>
    </row>
    <row r="1313" spans="1:15">
      <c r="A1313" s="227"/>
      <c r="B1313" s="231"/>
      <c r="C1313" s="303" t="s">
        <v>800</v>
      </c>
      <c r="D1313" s="302"/>
      <c r="E1313" s="257">
        <v>-1.1819999999999999</v>
      </c>
      <c r="F1313" s="233"/>
      <c r="G1313" s="234"/>
      <c r="H1313" s="235"/>
      <c r="I1313" s="229"/>
      <c r="J1313" s="236"/>
      <c r="K1313" s="229"/>
      <c r="M1313" s="230" t="s">
        <v>800</v>
      </c>
      <c r="O1313" s="218"/>
    </row>
    <row r="1314" spans="1:15">
      <c r="A1314" s="227"/>
      <c r="B1314" s="231"/>
      <c r="C1314" s="303" t="s">
        <v>801</v>
      </c>
      <c r="D1314" s="302"/>
      <c r="E1314" s="257">
        <v>39.984000000000002</v>
      </c>
      <c r="F1314" s="233"/>
      <c r="G1314" s="234"/>
      <c r="H1314" s="235"/>
      <c r="I1314" s="229"/>
      <c r="J1314" s="236"/>
      <c r="K1314" s="229"/>
      <c r="M1314" s="230" t="s">
        <v>801</v>
      </c>
      <c r="O1314" s="218"/>
    </row>
    <row r="1315" spans="1:15">
      <c r="A1315" s="227"/>
      <c r="B1315" s="231"/>
      <c r="C1315" s="303" t="s">
        <v>802</v>
      </c>
      <c r="D1315" s="302"/>
      <c r="E1315" s="257">
        <v>2.04</v>
      </c>
      <c r="F1315" s="233"/>
      <c r="G1315" s="234"/>
      <c r="H1315" s="235"/>
      <c r="I1315" s="229"/>
      <c r="J1315" s="236"/>
      <c r="K1315" s="229"/>
      <c r="M1315" s="230" t="s">
        <v>802</v>
      </c>
      <c r="O1315" s="218"/>
    </row>
    <row r="1316" spans="1:15">
      <c r="A1316" s="227"/>
      <c r="B1316" s="231"/>
      <c r="C1316" s="303" t="s">
        <v>803</v>
      </c>
      <c r="D1316" s="302"/>
      <c r="E1316" s="257">
        <v>1.4350000000000001</v>
      </c>
      <c r="F1316" s="233"/>
      <c r="G1316" s="234"/>
      <c r="H1316" s="235"/>
      <c r="I1316" s="229"/>
      <c r="J1316" s="236"/>
      <c r="K1316" s="229"/>
      <c r="M1316" s="230" t="s">
        <v>803</v>
      </c>
      <c r="O1316" s="218"/>
    </row>
    <row r="1317" spans="1:15">
      <c r="A1317" s="227"/>
      <c r="B1317" s="231"/>
      <c r="C1317" s="303" t="s">
        <v>804</v>
      </c>
      <c r="D1317" s="302"/>
      <c r="E1317" s="257">
        <v>2.46</v>
      </c>
      <c r="F1317" s="233"/>
      <c r="G1317" s="234"/>
      <c r="H1317" s="235"/>
      <c r="I1317" s="229"/>
      <c r="J1317" s="236"/>
      <c r="K1317" s="229"/>
      <c r="M1317" s="230" t="s">
        <v>804</v>
      </c>
      <c r="O1317" s="218"/>
    </row>
    <row r="1318" spans="1:15">
      <c r="A1318" s="227"/>
      <c r="B1318" s="231"/>
      <c r="C1318" s="303" t="s">
        <v>805</v>
      </c>
      <c r="D1318" s="302"/>
      <c r="E1318" s="257">
        <v>2.37</v>
      </c>
      <c r="F1318" s="233"/>
      <c r="G1318" s="234"/>
      <c r="H1318" s="235"/>
      <c r="I1318" s="229"/>
      <c r="J1318" s="236"/>
      <c r="K1318" s="229"/>
      <c r="M1318" s="230" t="s">
        <v>805</v>
      </c>
      <c r="O1318" s="218"/>
    </row>
    <row r="1319" spans="1:15">
      <c r="A1319" s="227"/>
      <c r="B1319" s="231"/>
      <c r="C1319" s="303" t="s">
        <v>806</v>
      </c>
      <c r="D1319" s="302"/>
      <c r="E1319" s="257">
        <v>-6.8</v>
      </c>
      <c r="F1319" s="233"/>
      <c r="G1319" s="234"/>
      <c r="H1319" s="235"/>
      <c r="I1319" s="229"/>
      <c r="J1319" s="236"/>
      <c r="K1319" s="229"/>
      <c r="M1319" s="230" t="s">
        <v>806</v>
      </c>
      <c r="O1319" s="218"/>
    </row>
    <row r="1320" spans="1:15">
      <c r="A1320" s="227"/>
      <c r="B1320" s="231"/>
      <c r="C1320" s="303" t="s">
        <v>807</v>
      </c>
      <c r="D1320" s="302"/>
      <c r="E1320" s="257">
        <v>-3.75</v>
      </c>
      <c r="F1320" s="233"/>
      <c r="G1320" s="234"/>
      <c r="H1320" s="235"/>
      <c r="I1320" s="229"/>
      <c r="J1320" s="236"/>
      <c r="K1320" s="229"/>
      <c r="M1320" s="230" t="s">
        <v>807</v>
      </c>
      <c r="O1320" s="218"/>
    </row>
    <row r="1321" spans="1:15">
      <c r="A1321" s="227"/>
      <c r="B1321" s="231"/>
      <c r="C1321" s="303" t="s">
        <v>808</v>
      </c>
      <c r="D1321" s="302"/>
      <c r="E1321" s="257">
        <v>39.119999999999997</v>
      </c>
      <c r="F1321" s="233"/>
      <c r="G1321" s="234"/>
      <c r="H1321" s="235"/>
      <c r="I1321" s="229"/>
      <c r="J1321" s="236"/>
      <c r="K1321" s="229"/>
      <c r="M1321" s="230" t="s">
        <v>808</v>
      </c>
      <c r="O1321" s="218"/>
    </row>
    <row r="1322" spans="1:15">
      <c r="A1322" s="227"/>
      <c r="B1322" s="231"/>
      <c r="C1322" s="303" t="s">
        <v>809</v>
      </c>
      <c r="D1322" s="302"/>
      <c r="E1322" s="257">
        <v>1.2</v>
      </c>
      <c r="F1322" s="233"/>
      <c r="G1322" s="234"/>
      <c r="H1322" s="235"/>
      <c r="I1322" s="229"/>
      <c r="J1322" s="236"/>
      <c r="K1322" s="229"/>
      <c r="M1322" s="230" t="s">
        <v>809</v>
      </c>
      <c r="O1322" s="218"/>
    </row>
    <row r="1323" spans="1:15">
      <c r="A1323" s="227"/>
      <c r="B1323" s="231"/>
      <c r="C1323" s="303" t="s">
        <v>810</v>
      </c>
      <c r="D1323" s="302"/>
      <c r="E1323" s="257">
        <v>2.87</v>
      </c>
      <c r="F1323" s="233"/>
      <c r="G1323" s="234"/>
      <c r="H1323" s="235"/>
      <c r="I1323" s="229"/>
      <c r="J1323" s="236"/>
      <c r="K1323" s="229"/>
      <c r="M1323" s="230" t="s">
        <v>810</v>
      </c>
      <c r="O1323" s="218"/>
    </row>
    <row r="1324" spans="1:15">
      <c r="A1324" s="227"/>
      <c r="B1324" s="231"/>
      <c r="C1324" s="303" t="s">
        <v>805</v>
      </c>
      <c r="D1324" s="302"/>
      <c r="E1324" s="257">
        <v>2.37</v>
      </c>
      <c r="F1324" s="233"/>
      <c r="G1324" s="234"/>
      <c r="H1324" s="235"/>
      <c r="I1324" s="229"/>
      <c r="J1324" s="236"/>
      <c r="K1324" s="229"/>
      <c r="M1324" s="230" t="s">
        <v>805</v>
      </c>
      <c r="O1324" s="218"/>
    </row>
    <row r="1325" spans="1:15">
      <c r="A1325" s="227"/>
      <c r="B1325" s="231"/>
      <c r="C1325" s="303" t="s">
        <v>811</v>
      </c>
      <c r="D1325" s="302"/>
      <c r="E1325" s="257">
        <v>-2.46</v>
      </c>
      <c r="F1325" s="233"/>
      <c r="G1325" s="234"/>
      <c r="H1325" s="235"/>
      <c r="I1325" s="229"/>
      <c r="J1325" s="236"/>
      <c r="K1325" s="229"/>
      <c r="M1325" s="230" t="s">
        <v>811</v>
      </c>
      <c r="O1325" s="218"/>
    </row>
    <row r="1326" spans="1:15">
      <c r="A1326" s="227"/>
      <c r="B1326" s="231"/>
      <c r="C1326" s="303" t="s">
        <v>812</v>
      </c>
      <c r="D1326" s="302"/>
      <c r="E1326" s="257">
        <v>24.803999999999998</v>
      </c>
      <c r="F1326" s="233"/>
      <c r="G1326" s="234"/>
      <c r="H1326" s="235"/>
      <c r="I1326" s="229"/>
      <c r="J1326" s="236"/>
      <c r="K1326" s="229"/>
      <c r="M1326" s="230" t="s">
        <v>812</v>
      </c>
      <c r="O1326" s="218"/>
    </row>
    <row r="1327" spans="1:15">
      <c r="A1327" s="227"/>
      <c r="B1327" s="231"/>
      <c r="C1327" s="303" t="s">
        <v>649</v>
      </c>
      <c r="D1327" s="302"/>
      <c r="E1327" s="257">
        <v>-2.1669999999999998</v>
      </c>
      <c r="F1327" s="233"/>
      <c r="G1327" s="234"/>
      <c r="H1327" s="235"/>
      <c r="I1327" s="229"/>
      <c r="J1327" s="236"/>
      <c r="K1327" s="229"/>
      <c r="M1327" s="230" t="s">
        <v>649</v>
      </c>
      <c r="O1327" s="218"/>
    </row>
    <row r="1328" spans="1:15">
      <c r="A1328" s="227"/>
      <c r="B1328" s="231"/>
      <c r="C1328" s="303" t="s">
        <v>813</v>
      </c>
      <c r="D1328" s="302"/>
      <c r="E1328" s="257">
        <v>22.88</v>
      </c>
      <c r="F1328" s="233"/>
      <c r="G1328" s="234"/>
      <c r="H1328" s="235"/>
      <c r="I1328" s="229"/>
      <c r="J1328" s="236"/>
      <c r="K1328" s="229"/>
      <c r="M1328" s="230" t="s">
        <v>813</v>
      </c>
      <c r="O1328" s="218"/>
    </row>
    <row r="1329" spans="1:15">
      <c r="A1329" s="227"/>
      <c r="B1329" s="231"/>
      <c r="C1329" s="303" t="s">
        <v>805</v>
      </c>
      <c r="D1329" s="302"/>
      <c r="E1329" s="257">
        <v>2.37</v>
      </c>
      <c r="F1329" s="233"/>
      <c r="G1329" s="234"/>
      <c r="H1329" s="235"/>
      <c r="I1329" s="229"/>
      <c r="J1329" s="236"/>
      <c r="K1329" s="229"/>
      <c r="M1329" s="230" t="s">
        <v>805</v>
      </c>
      <c r="O1329" s="218"/>
    </row>
    <row r="1330" spans="1:15">
      <c r="A1330" s="227"/>
      <c r="B1330" s="231"/>
      <c r="C1330" s="303" t="s">
        <v>814</v>
      </c>
      <c r="D1330" s="302"/>
      <c r="E1330" s="257">
        <v>-1.61</v>
      </c>
      <c r="F1330" s="233"/>
      <c r="G1330" s="234"/>
      <c r="H1330" s="235"/>
      <c r="I1330" s="229"/>
      <c r="J1330" s="236"/>
      <c r="K1330" s="229"/>
      <c r="M1330" s="230" t="s">
        <v>814</v>
      </c>
      <c r="O1330" s="218"/>
    </row>
    <row r="1331" spans="1:15">
      <c r="A1331" s="227"/>
      <c r="B1331" s="231"/>
      <c r="C1331" s="303" t="s">
        <v>649</v>
      </c>
      <c r="D1331" s="302"/>
      <c r="E1331" s="257">
        <v>-2.1669999999999998</v>
      </c>
      <c r="F1331" s="233"/>
      <c r="G1331" s="234"/>
      <c r="H1331" s="235"/>
      <c r="I1331" s="229"/>
      <c r="J1331" s="236"/>
      <c r="K1331" s="229"/>
      <c r="M1331" s="230" t="s">
        <v>649</v>
      </c>
      <c r="O1331" s="218"/>
    </row>
    <row r="1332" spans="1:15">
      <c r="A1332" s="227"/>
      <c r="B1332" s="231"/>
      <c r="C1332" s="303" t="s">
        <v>815</v>
      </c>
      <c r="D1332" s="302"/>
      <c r="E1332" s="257">
        <v>12.6</v>
      </c>
      <c r="F1332" s="233"/>
      <c r="G1332" s="234"/>
      <c r="H1332" s="235"/>
      <c r="I1332" s="229"/>
      <c r="J1332" s="236"/>
      <c r="K1332" s="229"/>
      <c r="M1332" s="230" t="s">
        <v>815</v>
      </c>
      <c r="O1332" s="218"/>
    </row>
    <row r="1333" spans="1:15">
      <c r="A1333" s="227"/>
      <c r="B1333" s="231"/>
      <c r="C1333" s="303" t="s">
        <v>816</v>
      </c>
      <c r="D1333" s="302"/>
      <c r="E1333" s="257">
        <v>-4.3339999999999996</v>
      </c>
      <c r="F1333" s="233"/>
      <c r="G1333" s="234"/>
      <c r="H1333" s="235"/>
      <c r="I1333" s="229"/>
      <c r="J1333" s="236"/>
      <c r="K1333" s="229"/>
      <c r="M1333" s="230" t="s">
        <v>816</v>
      </c>
      <c r="O1333" s="218"/>
    </row>
    <row r="1334" spans="1:15">
      <c r="A1334" s="227"/>
      <c r="B1334" s="231"/>
      <c r="C1334" s="303" t="s">
        <v>817</v>
      </c>
      <c r="D1334" s="302"/>
      <c r="E1334" s="257">
        <v>35.28</v>
      </c>
      <c r="F1334" s="233"/>
      <c r="G1334" s="234"/>
      <c r="H1334" s="235"/>
      <c r="I1334" s="229"/>
      <c r="J1334" s="236"/>
      <c r="K1334" s="229"/>
      <c r="M1334" s="230" t="s">
        <v>817</v>
      </c>
      <c r="O1334" s="218"/>
    </row>
    <row r="1335" spans="1:15">
      <c r="A1335" s="227"/>
      <c r="B1335" s="231"/>
      <c r="C1335" s="303" t="s">
        <v>818</v>
      </c>
      <c r="D1335" s="302"/>
      <c r="E1335" s="257">
        <v>2.4</v>
      </c>
      <c r="F1335" s="233"/>
      <c r="G1335" s="234"/>
      <c r="H1335" s="235"/>
      <c r="I1335" s="229"/>
      <c r="J1335" s="236"/>
      <c r="K1335" s="229"/>
      <c r="M1335" s="230" t="s">
        <v>818</v>
      </c>
      <c r="O1335" s="218"/>
    </row>
    <row r="1336" spans="1:15">
      <c r="A1336" s="227"/>
      <c r="B1336" s="231"/>
      <c r="C1336" s="303" t="s">
        <v>819</v>
      </c>
      <c r="D1336" s="302"/>
      <c r="E1336" s="257">
        <v>4.0199999999999996</v>
      </c>
      <c r="F1336" s="233"/>
      <c r="G1336" s="234"/>
      <c r="H1336" s="235"/>
      <c r="I1336" s="229"/>
      <c r="J1336" s="236"/>
      <c r="K1336" s="229"/>
      <c r="M1336" s="230" t="s">
        <v>819</v>
      </c>
      <c r="O1336" s="218"/>
    </row>
    <row r="1337" spans="1:15">
      <c r="A1337" s="227"/>
      <c r="B1337" s="231"/>
      <c r="C1337" s="303" t="s">
        <v>820</v>
      </c>
      <c r="D1337" s="302"/>
      <c r="E1337" s="257">
        <v>-2.5299999999999998</v>
      </c>
      <c r="F1337" s="233"/>
      <c r="G1337" s="234"/>
      <c r="H1337" s="235"/>
      <c r="I1337" s="229"/>
      <c r="J1337" s="236"/>
      <c r="K1337" s="229"/>
      <c r="M1337" s="230" t="s">
        <v>820</v>
      </c>
      <c r="O1337" s="218"/>
    </row>
    <row r="1338" spans="1:15">
      <c r="A1338" s="227"/>
      <c r="B1338" s="231"/>
      <c r="C1338" s="303" t="s">
        <v>641</v>
      </c>
      <c r="D1338" s="302"/>
      <c r="E1338" s="257">
        <v>-3.5459999999999998</v>
      </c>
      <c r="F1338" s="233"/>
      <c r="G1338" s="234"/>
      <c r="H1338" s="235"/>
      <c r="I1338" s="229"/>
      <c r="J1338" s="236"/>
      <c r="K1338" s="229"/>
      <c r="M1338" s="230" t="s">
        <v>641</v>
      </c>
      <c r="O1338" s="218"/>
    </row>
    <row r="1339" spans="1:15">
      <c r="A1339" s="227"/>
      <c r="B1339" s="231"/>
      <c r="C1339" s="303" t="s">
        <v>821</v>
      </c>
      <c r="D1339" s="302"/>
      <c r="E1339" s="257">
        <v>16.170000000000002</v>
      </c>
      <c r="F1339" s="233"/>
      <c r="G1339" s="234"/>
      <c r="H1339" s="235"/>
      <c r="I1339" s="229"/>
      <c r="J1339" s="236"/>
      <c r="K1339" s="229"/>
      <c r="M1339" s="230" t="s">
        <v>821</v>
      </c>
      <c r="O1339" s="218"/>
    </row>
    <row r="1340" spans="1:15">
      <c r="A1340" s="227"/>
      <c r="B1340" s="231"/>
      <c r="C1340" s="303" t="s">
        <v>643</v>
      </c>
      <c r="D1340" s="302"/>
      <c r="E1340" s="257">
        <v>-1.5760000000000001</v>
      </c>
      <c r="F1340" s="233"/>
      <c r="G1340" s="234"/>
      <c r="H1340" s="235"/>
      <c r="I1340" s="229"/>
      <c r="J1340" s="236"/>
      <c r="K1340" s="229"/>
      <c r="M1340" s="230" t="s">
        <v>643</v>
      </c>
      <c r="O1340" s="218"/>
    </row>
    <row r="1341" spans="1:15">
      <c r="A1341" s="227"/>
      <c r="B1341" s="231"/>
      <c r="C1341" s="303" t="s">
        <v>822</v>
      </c>
      <c r="D1341" s="302"/>
      <c r="E1341" s="257">
        <v>21.63</v>
      </c>
      <c r="F1341" s="233"/>
      <c r="G1341" s="234"/>
      <c r="H1341" s="235"/>
      <c r="I1341" s="229"/>
      <c r="J1341" s="236"/>
      <c r="K1341" s="229"/>
      <c r="M1341" s="230" t="s">
        <v>822</v>
      </c>
      <c r="O1341" s="218"/>
    </row>
    <row r="1342" spans="1:15">
      <c r="A1342" s="227"/>
      <c r="B1342" s="231"/>
      <c r="C1342" s="303" t="s">
        <v>823</v>
      </c>
      <c r="D1342" s="302"/>
      <c r="E1342" s="257">
        <v>2.0099999999999998</v>
      </c>
      <c r="F1342" s="233"/>
      <c r="G1342" s="234"/>
      <c r="H1342" s="235"/>
      <c r="I1342" s="229"/>
      <c r="J1342" s="236"/>
      <c r="K1342" s="229"/>
      <c r="M1342" s="230" t="s">
        <v>823</v>
      </c>
      <c r="O1342" s="218"/>
    </row>
    <row r="1343" spans="1:15">
      <c r="A1343" s="227"/>
      <c r="B1343" s="231"/>
      <c r="C1343" s="303" t="s">
        <v>824</v>
      </c>
      <c r="D1343" s="302"/>
      <c r="E1343" s="257">
        <v>-1.2649999999999999</v>
      </c>
      <c r="F1343" s="233"/>
      <c r="G1343" s="234"/>
      <c r="H1343" s="235"/>
      <c r="I1343" s="229"/>
      <c r="J1343" s="236"/>
      <c r="K1343" s="229"/>
      <c r="M1343" s="230" t="s">
        <v>824</v>
      </c>
      <c r="O1343" s="218"/>
    </row>
    <row r="1344" spans="1:15">
      <c r="A1344" s="227"/>
      <c r="B1344" s="231"/>
      <c r="C1344" s="303" t="s">
        <v>825</v>
      </c>
      <c r="D1344" s="302"/>
      <c r="E1344" s="257">
        <v>-3.1520000000000001</v>
      </c>
      <c r="F1344" s="233"/>
      <c r="G1344" s="234"/>
      <c r="H1344" s="235"/>
      <c r="I1344" s="229"/>
      <c r="J1344" s="236"/>
      <c r="K1344" s="229"/>
      <c r="M1344" s="230" t="s">
        <v>825</v>
      </c>
      <c r="O1344" s="218"/>
    </row>
    <row r="1345" spans="1:15">
      <c r="A1345" s="227"/>
      <c r="B1345" s="231"/>
      <c r="C1345" s="303" t="s">
        <v>620</v>
      </c>
      <c r="D1345" s="302"/>
      <c r="E1345" s="257">
        <v>0</v>
      </c>
      <c r="F1345" s="233"/>
      <c r="G1345" s="234"/>
      <c r="H1345" s="235"/>
      <c r="I1345" s="229"/>
      <c r="J1345" s="236"/>
      <c r="K1345" s="229"/>
      <c r="M1345" s="230" t="s">
        <v>620</v>
      </c>
      <c r="O1345" s="218"/>
    </row>
    <row r="1346" spans="1:15">
      <c r="A1346" s="227"/>
      <c r="B1346" s="231"/>
      <c r="C1346" s="303" t="s">
        <v>697</v>
      </c>
      <c r="D1346" s="302"/>
      <c r="E1346" s="257">
        <v>0</v>
      </c>
      <c r="F1346" s="233"/>
      <c r="G1346" s="234"/>
      <c r="H1346" s="235"/>
      <c r="I1346" s="229"/>
      <c r="J1346" s="236"/>
      <c r="K1346" s="229"/>
      <c r="M1346" s="230" t="s">
        <v>697</v>
      </c>
      <c r="O1346" s="218"/>
    </row>
    <row r="1347" spans="1:15">
      <c r="A1347" s="227"/>
      <c r="B1347" s="231"/>
      <c r="C1347" s="303" t="s">
        <v>826</v>
      </c>
      <c r="D1347" s="302"/>
      <c r="E1347" s="257">
        <v>28.56</v>
      </c>
      <c r="F1347" s="233"/>
      <c r="G1347" s="234"/>
      <c r="H1347" s="235"/>
      <c r="I1347" s="229"/>
      <c r="J1347" s="236"/>
      <c r="K1347" s="229"/>
      <c r="M1347" s="230" t="s">
        <v>826</v>
      </c>
      <c r="O1347" s="218"/>
    </row>
    <row r="1348" spans="1:15">
      <c r="A1348" s="227"/>
      <c r="B1348" s="231"/>
      <c r="C1348" s="303" t="s">
        <v>827</v>
      </c>
      <c r="D1348" s="302"/>
      <c r="E1348" s="257">
        <v>-1.6</v>
      </c>
      <c r="F1348" s="233"/>
      <c r="G1348" s="234"/>
      <c r="H1348" s="235"/>
      <c r="I1348" s="229"/>
      <c r="J1348" s="236"/>
      <c r="K1348" s="229"/>
      <c r="M1348" s="230" t="s">
        <v>827</v>
      </c>
      <c r="O1348" s="218"/>
    </row>
    <row r="1349" spans="1:15">
      <c r="A1349" s="227"/>
      <c r="B1349" s="231"/>
      <c r="C1349" s="303" t="s">
        <v>828</v>
      </c>
      <c r="D1349" s="302"/>
      <c r="E1349" s="257">
        <v>-5.6</v>
      </c>
      <c r="F1349" s="233"/>
      <c r="G1349" s="234"/>
      <c r="H1349" s="235"/>
      <c r="I1349" s="229"/>
      <c r="J1349" s="236"/>
      <c r="K1349" s="229"/>
      <c r="M1349" s="230" t="s">
        <v>828</v>
      </c>
      <c r="O1349" s="218"/>
    </row>
    <row r="1350" spans="1:15">
      <c r="A1350" s="227"/>
      <c r="B1350" s="231"/>
      <c r="C1350" s="303" t="s">
        <v>829</v>
      </c>
      <c r="D1350" s="302"/>
      <c r="E1350" s="257">
        <v>42</v>
      </c>
      <c r="F1350" s="233"/>
      <c r="G1350" s="234"/>
      <c r="H1350" s="235"/>
      <c r="I1350" s="229"/>
      <c r="J1350" s="236"/>
      <c r="K1350" s="229"/>
      <c r="M1350" s="230" t="s">
        <v>829</v>
      </c>
      <c r="O1350" s="218"/>
    </row>
    <row r="1351" spans="1:15">
      <c r="A1351" s="227"/>
      <c r="B1351" s="231"/>
      <c r="C1351" s="303" t="s">
        <v>830</v>
      </c>
      <c r="D1351" s="302"/>
      <c r="E1351" s="257">
        <v>2.2825000000000002</v>
      </c>
      <c r="F1351" s="233"/>
      <c r="G1351" s="234"/>
      <c r="H1351" s="235"/>
      <c r="I1351" s="229"/>
      <c r="J1351" s="236"/>
      <c r="K1351" s="229"/>
      <c r="M1351" s="230" t="s">
        <v>830</v>
      </c>
      <c r="O1351" s="218"/>
    </row>
    <row r="1352" spans="1:15">
      <c r="A1352" s="227"/>
      <c r="B1352" s="231"/>
      <c r="C1352" s="303" t="s">
        <v>788</v>
      </c>
      <c r="D1352" s="302"/>
      <c r="E1352" s="257">
        <v>-1.7250000000000001</v>
      </c>
      <c r="F1352" s="233"/>
      <c r="G1352" s="234"/>
      <c r="H1352" s="235"/>
      <c r="I1352" s="229"/>
      <c r="J1352" s="236"/>
      <c r="K1352" s="229"/>
      <c r="M1352" s="230" t="s">
        <v>788</v>
      </c>
      <c r="O1352" s="218"/>
    </row>
    <row r="1353" spans="1:15">
      <c r="A1353" s="227"/>
      <c r="B1353" s="231"/>
      <c r="C1353" s="303" t="s">
        <v>828</v>
      </c>
      <c r="D1353" s="302"/>
      <c r="E1353" s="257">
        <v>-5.6</v>
      </c>
      <c r="F1353" s="233"/>
      <c r="G1353" s="234"/>
      <c r="H1353" s="235"/>
      <c r="I1353" s="229"/>
      <c r="J1353" s="236"/>
      <c r="K1353" s="229"/>
      <c r="M1353" s="230" t="s">
        <v>828</v>
      </c>
      <c r="O1353" s="218"/>
    </row>
    <row r="1354" spans="1:15">
      <c r="A1354" s="227"/>
      <c r="B1354" s="231"/>
      <c r="C1354" s="303" t="s">
        <v>831</v>
      </c>
      <c r="D1354" s="302"/>
      <c r="E1354" s="257">
        <v>40.53</v>
      </c>
      <c r="F1354" s="233"/>
      <c r="G1354" s="234"/>
      <c r="H1354" s="235"/>
      <c r="I1354" s="229"/>
      <c r="J1354" s="236"/>
      <c r="K1354" s="229"/>
      <c r="M1354" s="230" t="s">
        <v>831</v>
      </c>
      <c r="O1354" s="218"/>
    </row>
    <row r="1355" spans="1:15">
      <c r="A1355" s="227"/>
      <c r="B1355" s="231"/>
      <c r="C1355" s="303" t="s">
        <v>832</v>
      </c>
      <c r="D1355" s="302"/>
      <c r="E1355" s="257">
        <v>1.66</v>
      </c>
      <c r="F1355" s="233"/>
      <c r="G1355" s="234"/>
      <c r="H1355" s="235"/>
      <c r="I1355" s="229"/>
      <c r="J1355" s="236"/>
      <c r="K1355" s="229"/>
      <c r="M1355" s="230" t="s">
        <v>832</v>
      </c>
      <c r="O1355" s="218"/>
    </row>
    <row r="1356" spans="1:15">
      <c r="A1356" s="227"/>
      <c r="B1356" s="231"/>
      <c r="C1356" s="303" t="s">
        <v>788</v>
      </c>
      <c r="D1356" s="302"/>
      <c r="E1356" s="257">
        <v>-1.7250000000000001</v>
      </c>
      <c r="F1356" s="233"/>
      <c r="G1356" s="234"/>
      <c r="H1356" s="235"/>
      <c r="I1356" s="229"/>
      <c r="J1356" s="236"/>
      <c r="K1356" s="229"/>
      <c r="M1356" s="230" t="s">
        <v>788</v>
      </c>
      <c r="O1356" s="218"/>
    </row>
    <row r="1357" spans="1:15">
      <c r="A1357" s="227"/>
      <c r="B1357" s="231"/>
      <c r="C1357" s="303" t="s">
        <v>833</v>
      </c>
      <c r="D1357" s="302"/>
      <c r="E1357" s="257">
        <v>-3.6</v>
      </c>
      <c r="F1357" s="233"/>
      <c r="G1357" s="234"/>
      <c r="H1357" s="235"/>
      <c r="I1357" s="229"/>
      <c r="J1357" s="236"/>
      <c r="K1357" s="229"/>
      <c r="M1357" s="230" t="s">
        <v>833</v>
      </c>
      <c r="O1357" s="218"/>
    </row>
    <row r="1358" spans="1:15">
      <c r="A1358" s="227"/>
      <c r="B1358" s="231"/>
      <c r="C1358" s="303" t="s">
        <v>834</v>
      </c>
      <c r="D1358" s="302"/>
      <c r="E1358" s="257">
        <v>108.003</v>
      </c>
      <c r="F1358" s="233"/>
      <c r="G1358" s="234"/>
      <c r="H1358" s="235"/>
      <c r="I1358" s="229"/>
      <c r="J1358" s="236"/>
      <c r="K1358" s="229"/>
      <c r="M1358" s="230" t="s">
        <v>834</v>
      </c>
      <c r="O1358" s="218"/>
    </row>
    <row r="1359" spans="1:15">
      <c r="A1359" s="227"/>
      <c r="B1359" s="231"/>
      <c r="C1359" s="303" t="s">
        <v>835</v>
      </c>
      <c r="D1359" s="302"/>
      <c r="E1359" s="257">
        <v>5.17</v>
      </c>
      <c r="F1359" s="233"/>
      <c r="G1359" s="234"/>
      <c r="H1359" s="235"/>
      <c r="I1359" s="229"/>
      <c r="J1359" s="236"/>
      <c r="K1359" s="229"/>
      <c r="M1359" s="230" t="s">
        <v>835</v>
      </c>
      <c r="O1359" s="218"/>
    </row>
    <row r="1360" spans="1:15">
      <c r="A1360" s="227"/>
      <c r="B1360" s="231"/>
      <c r="C1360" s="303" t="s">
        <v>836</v>
      </c>
      <c r="D1360" s="302"/>
      <c r="E1360" s="257">
        <v>1.88</v>
      </c>
      <c r="F1360" s="233"/>
      <c r="G1360" s="234"/>
      <c r="H1360" s="235"/>
      <c r="I1360" s="229"/>
      <c r="J1360" s="236"/>
      <c r="K1360" s="229"/>
      <c r="M1360" s="230" t="s">
        <v>836</v>
      </c>
      <c r="O1360" s="218"/>
    </row>
    <row r="1361" spans="1:80">
      <c r="A1361" s="227"/>
      <c r="B1361" s="231"/>
      <c r="C1361" s="303" t="s">
        <v>837</v>
      </c>
      <c r="D1361" s="302"/>
      <c r="E1361" s="257">
        <v>0.4</v>
      </c>
      <c r="F1361" s="233"/>
      <c r="G1361" s="234"/>
      <c r="H1361" s="235"/>
      <c r="I1361" s="229"/>
      <c r="J1361" s="236"/>
      <c r="K1361" s="229"/>
      <c r="M1361" s="230" t="s">
        <v>837</v>
      </c>
      <c r="O1361" s="218"/>
    </row>
    <row r="1362" spans="1:80">
      <c r="A1362" s="227"/>
      <c r="B1362" s="231"/>
      <c r="C1362" s="303" t="s">
        <v>838</v>
      </c>
      <c r="D1362" s="302"/>
      <c r="E1362" s="257">
        <v>-5.1749999999999998</v>
      </c>
      <c r="F1362" s="233"/>
      <c r="G1362" s="234"/>
      <c r="H1362" s="235"/>
      <c r="I1362" s="229"/>
      <c r="J1362" s="236"/>
      <c r="K1362" s="229"/>
      <c r="M1362" s="230" t="s">
        <v>838</v>
      </c>
      <c r="O1362" s="218"/>
    </row>
    <row r="1363" spans="1:80">
      <c r="A1363" s="227"/>
      <c r="B1363" s="231"/>
      <c r="C1363" s="303" t="s">
        <v>839</v>
      </c>
      <c r="D1363" s="302"/>
      <c r="E1363" s="257">
        <v>-5.94</v>
      </c>
      <c r="F1363" s="233"/>
      <c r="G1363" s="234"/>
      <c r="H1363" s="235"/>
      <c r="I1363" s="229"/>
      <c r="J1363" s="236"/>
      <c r="K1363" s="229"/>
      <c r="M1363" s="230" t="s">
        <v>839</v>
      </c>
      <c r="O1363" s="218"/>
    </row>
    <row r="1364" spans="1:80">
      <c r="A1364" s="227"/>
      <c r="B1364" s="231"/>
      <c r="C1364" s="303" t="s">
        <v>840</v>
      </c>
      <c r="D1364" s="302"/>
      <c r="E1364" s="257">
        <v>30.02</v>
      </c>
      <c r="F1364" s="233"/>
      <c r="G1364" s="234"/>
      <c r="H1364" s="235"/>
      <c r="I1364" s="229"/>
      <c r="J1364" s="236"/>
      <c r="K1364" s="229"/>
      <c r="M1364" s="230" t="s">
        <v>840</v>
      </c>
      <c r="O1364" s="218"/>
    </row>
    <row r="1365" spans="1:80">
      <c r="A1365" s="227"/>
      <c r="B1365" s="231"/>
      <c r="C1365" s="303" t="s">
        <v>841</v>
      </c>
      <c r="D1365" s="302"/>
      <c r="E1365" s="257">
        <v>2.8</v>
      </c>
      <c r="F1365" s="233"/>
      <c r="G1365" s="234"/>
      <c r="H1365" s="235"/>
      <c r="I1365" s="229"/>
      <c r="J1365" s="236"/>
      <c r="K1365" s="229"/>
      <c r="M1365" s="230" t="s">
        <v>841</v>
      </c>
      <c r="O1365" s="218"/>
    </row>
    <row r="1366" spans="1:80">
      <c r="A1366" s="227"/>
      <c r="B1366" s="231"/>
      <c r="C1366" s="303" t="s">
        <v>842</v>
      </c>
      <c r="D1366" s="302"/>
      <c r="E1366" s="257">
        <v>-1.52</v>
      </c>
      <c r="F1366" s="233"/>
      <c r="G1366" s="234"/>
      <c r="H1366" s="235"/>
      <c r="I1366" s="229"/>
      <c r="J1366" s="236"/>
      <c r="K1366" s="229"/>
      <c r="M1366" s="230" t="s">
        <v>842</v>
      </c>
      <c r="O1366" s="218"/>
    </row>
    <row r="1367" spans="1:80">
      <c r="A1367" s="227"/>
      <c r="B1367" s="231"/>
      <c r="C1367" s="303" t="s">
        <v>843</v>
      </c>
      <c r="D1367" s="302"/>
      <c r="E1367" s="257">
        <v>-3.42</v>
      </c>
      <c r="F1367" s="233"/>
      <c r="G1367" s="234"/>
      <c r="H1367" s="235"/>
      <c r="I1367" s="229"/>
      <c r="J1367" s="236"/>
      <c r="K1367" s="229"/>
      <c r="M1367" s="230" t="s">
        <v>843</v>
      </c>
      <c r="O1367" s="218"/>
    </row>
    <row r="1368" spans="1:80">
      <c r="A1368" s="227"/>
      <c r="B1368" s="231"/>
      <c r="C1368" s="303" t="s">
        <v>844</v>
      </c>
      <c r="D1368" s="302"/>
      <c r="E1368" s="257">
        <v>6</v>
      </c>
      <c r="F1368" s="233"/>
      <c r="G1368" s="234"/>
      <c r="H1368" s="235"/>
      <c r="I1368" s="229"/>
      <c r="J1368" s="236"/>
      <c r="K1368" s="229"/>
      <c r="M1368" s="230" t="s">
        <v>844</v>
      </c>
      <c r="O1368" s="218"/>
    </row>
    <row r="1369" spans="1:80">
      <c r="A1369" s="227"/>
      <c r="B1369" s="231"/>
      <c r="C1369" s="303" t="s">
        <v>845</v>
      </c>
      <c r="D1369" s="302"/>
      <c r="E1369" s="257">
        <v>-1.05</v>
      </c>
      <c r="F1369" s="233"/>
      <c r="G1369" s="234"/>
      <c r="H1369" s="235"/>
      <c r="I1369" s="229"/>
      <c r="J1369" s="236"/>
      <c r="K1369" s="229"/>
      <c r="M1369" s="230" t="s">
        <v>845</v>
      </c>
      <c r="O1369" s="218"/>
    </row>
    <row r="1370" spans="1:80">
      <c r="A1370" s="227"/>
      <c r="B1370" s="231"/>
      <c r="C1370" s="303" t="s">
        <v>633</v>
      </c>
      <c r="D1370" s="302"/>
      <c r="E1370" s="257">
        <v>550.82049999999981</v>
      </c>
      <c r="F1370" s="233"/>
      <c r="G1370" s="234"/>
      <c r="H1370" s="235"/>
      <c r="I1370" s="229"/>
      <c r="J1370" s="236"/>
      <c r="K1370" s="229"/>
      <c r="M1370" s="230" t="s">
        <v>633</v>
      </c>
      <c r="O1370" s="218"/>
    </row>
    <row r="1371" spans="1:80">
      <c r="A1371" s="227"/>
      <c r="B1371" s="231"/>
      <c r="C1371" s="301" t="s">
        <v>1145</v>
      </c>
      <c r="D1371" s="302"/>
      <c r="E1371" s="232">
        <v>561.83690000000001</v>
      </c>
      <c r="F1371" s="233"/>
      <c r="G1371" s="234"/>
      <c r="H1371" s="235"/>
      <c r="I1371" s="229"/>
      <c r="J1371" s="236"/>
      <c r="K1371" s="229"/>
      <c r="M1371" s="230" t="s">
        <v>1145</v>
      </c>
      <c r="O1371" s="218"/>
    </row>
    <row r="1372" spans="1:80">
      <c r="A1372" s="219">
        <v>101</v>
      </c>
      <c r="B1372" s="220" t="s">
        <v>1146</v>
      </c>
      <c r="C1372" s="221" t="s">
        <v>1147</v>
      </c>
      <c r="D1372" s="222" t="s">
        <v>11</v>
      </c>
      <c r="E1372" s="223"/>
      <c r="F1372" s="223"/>
      <c r="G1372" s="224">
        <f>E1372*F1372</f>
        <v>0</v>
      </c>
      <c r="H1372" s="225">
        <v>0</v>
      </c>
      <c r="I1372" s="226">
        <f>E1372*H1372</f>
        <v>0</v>
      </c>
      <c r="J1372" s="225"/>
      <c r="K1372" s="226">
        <f>E1372*J1372</f>
        <v>0</v>
      </c>
      <c r="O1372" s="218">
        <v>2</v>
      </c>
      <c r="AA1372" s="191">
        <v>7</v>
      </c>
      <c r="AB1372" s="191">
        <v>1002</v>
      </c>
      <c r="AC1372" s="191">
        <v>5</v>
      </c>
      <c r="AZ1372" s="191">
        <v>2</v>
      </c>
      <c r="BA1372" s="191">
        <f>IF(AZ1372=1,G1372,0)</f>
        <v>0</v>
      </c>
      <c r="BB1372" s="191">
        <f>IF(AZ1372=2,G1372,0)</f>
        <v>0</v>
      </c>
      <c r="BC1372" s="191">
        <f>IF(AZ1372=3,G1372,0)</f>
        <v>0</v>
      </c>
      <c r="BD1372" s="191">
        <f>IF(AZ1372=4,G1372,0)</f>
        <v>0</v>
      </c>
      <c r="BE1372" s="191">
        <f>IF(AZ1372=5,G1372,0)</f>
        <v>0</v>
      </c>
      <c r="CA1372" s="218">
        <v>7</v>
      </c>
      <c r="CB1372" s="218">
        <v>1002</v>
      </c>
    </row>
    <row r="1373" spans="1:80">
      <c r="A1373" s="237"/>
      <c r="B1373" s="238" t="s">
        <v>90</v>
      </c>
      <c r="C1373" s="239" t="s">
        <v>1141</v>
      </c>
      <c r="D1373" s="240"/>
      <c r="E1373" s="241"/>
      <c r="F1373" s="242"/>
      <c r="G1373" s="243">
        <f>SUM(G1204:G1372)</f>
        <v>0</v>
      </c>
      <c r="H1373" s="244"/>
      <c r="I1373" s="245">
        <f>SUM(I1204:I1372)</f>
        <v>8.4055207250000006</v>
      </c>
      <c r="J1373" s="244"/>
      <c r="K1373" s="245">
        <f>SUM(K1204:K1372)</f>
        <v>0</v>
      </c>
      <c r="O1373" s="218">
        <v>4</v>
      </c>
      <c r="BA1373" s="246">
        <f>SUM(BA1204:BA1372)</f>
        <v>0</v>
      </c>
      <c r="BB1373" s="246">
        <f>SUM(BB1204:BB1372)</f>
        <v>0</v>
      </c>
      <c r="BC1373" s="246">
        <f>SUM(BC1204:BC1372)</f>
        <v>0</v>
      </c>
      <c r="BD1373" s="246">
        <f>SUM(BD1204:BD1372)</f>
        <v>0</v>
      </c>
      <c r="BE1373" s="246">
        <f>SUM(BE1204:BE1372)</f>
        <v>0</v>
      </c>
    </row>
    <row r="1374" spans="1:80">
      <c r="A1374" s="208" t="s">
        <v>86</v>
      </c>
      <c r="B1374" s="209" t="s">
        <v>1148</v>
      </c>
      <c r="C1374" s="210" t="s">
        <v>1149</v>
      </c>
      <c r="D1374" s="211"/>
      <c r="E1374" s="212"/>
      <c r="F1374" s="212"/>
      <c r="G1374" s="213"/>
      <c r="H1374" s="214"/>
      <c r="I1374" s="215"/>
      <c r="J1374" s="216"/>
      <c r="K1374" s="217"/>
      <c r="O1374" s="218">
        <v>1</v>
      </c>
    </row>
    <row r="1375" spans="1:80">
      <c r="A1375" s="219">
        <v>102</v>
      </c>
      <c r="B1375" s="220" t="s">
        <v>1151</v>
      </c>
      <c r="C1375" s="221" t="s">
        <v>1152</v>
      </c>
      <c r="D1375" s="222" t="s">
        <v>580</v>
      </c>
      <c r="E1375" s="223">
        <v>35</v>
      </c>
      <c r="F1375" s="223"/>
      <c r="G1375" s="224">
        <f>E1375*F1375</f>
        <v>0</v>
      </c>
      <c r="H1375" s="225">
        <v>2.5999999999999998E-4</v>
      </c>
      <c r="I1375" s="226">
        <f>E1375*H1375</f>
        <v>9.0999999999999987E-3</v>
      </c>
      <c r="J1375" s="225">
        <v>0</v>
      </c>
      <c r="K1375" s="226">
        <f>E1375*J1375</f>
        <v>0</v>
      </c>
      <c r="O1375" s="218">
        <v>2</v>
      </c>
      <c r="AA1375" s="191">
        <v>1</v>
      </c>
      <c r="AB1375" s="191">
        <v>7</v>
      </c>
      <c r="AC1375" s="191">
        <v>7</v>
      </c>
      <c r="AZ1375" s="191">
        <v>2</v>
      </c>
      <c r="BA1375" s="191">
        <f>IF(AZ1375=1,G1375,0)</f>
        <v>0</v>
      </c>
      <c r="BB1375" s="191">
        <f>IF(AZ1375=2,G1375,0)</f>
        <v>0</v>
      </c>
      <c r="BC1375" s="191">
        <f>IF(AZ1375=3,G1375,0)</f>
        <v>0</v>
      </c>
      <c r="BD1375" s="191">
        <f>IF(AZ1375=4,G1375,0)</f>
        <v>0</v>
      </c>
      <c r="BE1375" s="191">
        <f>IF(AZ1375=5,G1375,0)</f>
        <v>0</v>
      </c>
      <c r="CA1375" s="218">
        <v>1</v>
      </c>
      <c r="CB1375" s="218">
        <v>7</v>
      </c>
    </row>
    <row r="1376" spans="1:80">
      <c r="A1376" s="227"/>
      <c r="B1376" s="231"/>
      <c r="C1376" s="301" t="s">
        <v>565</v>
      </c>
      <c r="D1376" s="302"/>
      <c r="E1376" s="232">
        <v>0</v>
      </c>
      <c r="F1376" s="233"/>
      <c r="G1376" s="234"/>
      <c r="H1376" s="235"/>
      <c r="I1376" s="229"/>
      <c r="J1376" s="236"/>
      <c r="K1376" s="229"/>
      <c r="M1376" s="230" t="s">
        <v>565</v>
      </c>
      <c r="O1376" s="218"/>
    </row>
    <row r="1377" spans="1:80">
      <c r="A1377" s="227"/>
      <c r="B1377" s="231"/>
      <c r="C1377" s="301" t="s">
        <v>566</v>
      </c>
      <c r="D1377" s="302"/>
      <c r="E1377" s="232">
        <v>0</v>
      </c>
      <c r="F1377" s="233"/>
      <c r="G1377" s="234"/>
      <c r="H1377" s="235"/>
      <c r="I1377" s="229"/>
      <c r="J1377" s="236"/>
      <c r="K1377" s="229"/>
      <c r="M1377" s="230" t="s">
        <v>566</v>
      </c>
      <c r="O1377" s="218"/>
    </row>
    <row r="1378" spans="1:80">
      <c r="A1378" s="227"/>
      <c r="B1378" s="231"/>
      <c r="C1378" s="301" t="s">
        <v>1153</v>
      </c>
      <c r="D1378" s="302"/>
      <c r="E1378" s="232">
        <v>2</v>
      </c>
      <c r="F1378" s="233"/>
      <c r="G1378" s="234"/>
      <c r="H1378" s="235"/>
      <c r="I1378" s="229"/>
      <c r="J1378" s="236"/>
      <c r="K1378" s="229"/>
      <c r="M1378" s="230" t="s">
        <v>1153</v>
      </c>
      <c r="O1378" s="218"/>
    </row>
    <row r="1379" spans="1:80">
      <c r="A1379" s="227"/>
      <c r="B1379" s="231"/>
      <c r="C1379" s="301" t="s">
        <v>136</v>
      </c>
      <c r="D1379" s="302"/>
      <c r="E1379" s="232">
        <v>0</v>
      </c>
      <c r="F1379" s="233"/>
      <c r="G1379" s="234"/>
      <c r="H1379" s="235"/>
      <c r="I1379" s="229"/>
      <c r="J1379" s="236"/>
      <c r="K1379" s="229"/>
      <c r="M1379" s="230" t="s">
        <v>136</v>
      </c>
      <c r="O1379" s="218"/>
    </row>
    <row r="1380" spans="1:80">
      <c r="A1380" s="227"/>
      <c r="B1380" s="231"/>
      <c r="C1380" s="301" t="s">
        <v>137</v>
      </c>
      <c r="D1380" s="302"/>
      <c r="E1380" s="232">
        <v>0</v>
      </c>
      <c r="F1380" s="233"/>
      <c r="G1380" s="234"/>
      <c r="H1380" s="235"/>
      <c r="I1380" s="229"/>
      <c r="J1380" s="236"/>
      <c r="K1380" s="229"/>
      <c r="M1380" s="230" t="s">
        <v>137</v>
      </c>
      <c r="O1380" s="218"/>
    </row>
    <row r="1381" spans="1:80">
      <c r="A1381" s="227"/>
      <c r="B1381" s="231"/>
      <c r="C1381" s="301" t="s">
        <v>1154</v>
      </c>
      <c r="D1381" s="302"/>
      <c r="E1381" s="232">
        <v>18</v>
      </c>
      <c r="F1381" s="233"/>
      <c r="G1381" s="234"/>
      <c r="H1381" s="235"/>
      <c r="I1381" s="229"/>
      <c r="J1381" s="236"/>
      <c r="K1381" s="229"/>
      <c r="M1381" s="230" t="s">
        <v>1154</v>
      </c>
      <c r="O1381" s="218"/>
    </row>
    <row r="1382" spans="1:80">
      <c r="A1382" s="227"/>
      <c r="B1382" s="231"/>
      <c r="C1382" s="301" t="s">
        <v>620</v>
      </c>
      <c r="D1382" s="302"/>
      <c r="E1382" s="232">
        <v>0</v>
      </c>
      <c r="F1382" s="233"/>
      <c r="G1382" s="234"/>
      <c r="H1382" s="235"/>
      <c r="I1382" s="229"/>
      <c r="J1382" s="236"/>
      <c r="K1382" s="229"/>
      <c r="M1382" s="230" t="s">
        <v>620</v>
      </c>
      <c r="O1382" s="218"/>
    </row>
    <row r="1383" spans="1:80">
      <c r="A1383" s="227"/>
      <c r="B1383" s="231"/>
      <c r="C1383" s="301" t="s">
        <v>621</v>
      </c>
      <c r="D1383" s="302"/>
      <c r="E1383" s="232">
        <v>0</v>
      </c>
      <c r="F1383" s="233"/>
      <c r="G1383" s="234"/>
      <c r="H1383" s="235"/>
      <c r="I1383" s="229"/>
      <c r="J1383" s="236"/>
      <c r="K1383" s="229"/>
      <c r="M1383" s="230" t="s">
        <v>621</v>
      </c>
      <c r="O1383" s="218"/>
    </row>
    <row r="1384" spans="1:80">
      <c r="A1384" s="227"/>
      <c r="B1384" s="231"/>
      <c r="C1384" s="301" t="s">
        <v>1155</v>
      </c>
      <c r="D1384" s="302"/>
      <c r="E1384" s="232">
        <v>15</v>
      </c>
      <c r="F1384" s="233"/>
      <c r="G1384" s="234"/>
      <c r="H1384" s="235"/>
      <c r="I1384" s="229"/>
      <c r="J1384" s="236"/>
      <c r="K1384" s="229"/>
      <c r="M1384" s="230" t="s">
        <v>1155</v>
      </c>
      <c r="O1384" s="218"/>
    </row>
    <row r="1385" spans="1:80">
      <c r="A1385" s="219">
        <v>103</v>
      </c>
      <c r="B1385" s="220" t="s">
        <v>1156</v>
      </c>
      <c r="C1385" s="221" t="s">
        <v>1157</v>
      </c>
      <c r="D1385" s="222" t="s">
        <v>580</v>
      </c>
      <c r="E1385" s="223">
        <v>72.7</v>
      </c>
      <c r="F1385" s="223"/>
      <c r="G1385" s="224">
        <f>E1385*F1385</f>
        <v>0</v>
      </c>
      <c r="H1385" s="225">
        <v>6.2E-4</v>
      </c>
      <c r="I1385" s="226">
        <f>E1385*H1385</f>
        <v>4.5074000000000003E-2</v>
      </c>
      <c r="J1385" s="225">
        <v>0</v>
      </c>
      <c r="K1385" s="226">
        <f>E1385*J1385</f>
        <v>0</v>
      </c>
      <c r="O1385" s="218">
        <v>2</v>
      </c>
      <c r="AA1385" s="191">
        <v>1</v>
      </c>
      <c r="AB1385" s="191">
        <v>7</v>
      </c>
      <c r="AC1385" s="191">
        <v>7</v>
      </c>
      <c r="AZ1385" s="191">
        <v>2</v>
      </c>
      <c r="BA1385" s="191">
        <f>IF(AZ1385=1,G1385,0)</f>
        <v>0</v>
      </c>
      <c r="BB1385" s="191">
        <f>IF(AZ1385=2,G1385,0)</f>
        <v>0</v>
      </c>
      <c r="BC1385" s="191">
        <f>IF(AZ1385=3,G1385,0)</f>
        <v>0</v>
      </c>
      <c r="BD1385" s="191">
        <f>IF(AZ1385=4,G1385,0)</f>
        <v>0</v>
      </c>
      <c r="BE1385" s="191">
        <f>IF(AZ1385=5,G1385,0)</f>
        <v>0</v>
      </c>
      <c r="CA1385" s="218">
        <v>1</v>
      </c>
      <c r="CB1385" s="218">
        <v>7</v>
      </c>
    </row>
    <row r="1386" spans="1:80">
      <c r="A1386" s="227"/>
      <c r="B1386" s="231"/>
      <c r="C1386" s="301" t="s">
        <v>136</v>
      </c>
      <c r="D1386" s="302"/>
      <c r="E1386" s="232">
        <v>0</v>
      </c>
      <c r="F1386" s="233"/>
      <c r="G1386" s="234"/>
      <c r="H1386" s="235"/>
      <c r="I1386" s="229"/>
      <c r="J1386" s="236"/>
      <c r="K1386" s="229"/>
      <c r="M1386" s="230" t="s">
        <v>136</v>
      </c>
      <c r="O1386" s="218"/>
    </row>
    <row r="1387" spans="1:80">
      <c r="A1387" s="227"/>
      <c r="B1387" s="231"/>
      <c r="C1387" s="301" t="s">
        <v>137</v>
      </c>
      <c r="D1387" s="302"/>
      <c r="E1387" s="232">
        <v>0</v>
      </c>
      <c r="F1387" s="233"/>
      <c r="G1387" s="234"/>
      <c r="H1387" s="235"/>
      <c r="I1387" s="229"/>
      <c r="J1387" s="236"/>
      <c r="K1387" s="229"/>
      <c r="M1387" s="230" t="s">
        <v>137</v>
      </c>
      <c r="O1387" s="218"/>
    </row>
    <row r="1388" spans="1:80">
      <c r="A1388" s="227"/>
      <c r="B1388" s="231"/>
      <c r="C1388" s="301" t="s">
        <v>727</v>
      </c>
      <c r="D1388" s="302"/>
      <c r="E1388" s="232">
        <v>72.7</v>
      </c>
      <c r="F1388" s="233"/>
      <c r="G1388" s="234"/>
      <c r="H1388" s="235"/>
      <c r="I1388" s="229"/>
      <c r="J1388" s="236"/>
      <c r="K1388" s="229"/>
      <c r="M1388" s="230" t="s">
        <v>727</v>
      </c>
      <c r="O1388" s="218"/>
    </row>
    <row r="1389" spans="1:80">
      <c r="A1389" s="219">
        <v>104</v>
      </c>
      <c r="B1389" s="220" t="s">
        <v>1158</v>
      </c>
      <c r="C1389" s="221" t="s">
        <v>1159</v>
      </c>
      <c r="D1389" s="222" t="s">
        <v>580</v>
      </c>
      <c r="E1389" s="223">
        <v>51.865000000000002</v>
      </c>
      <c r="F1389" s="223"/>
      <c r="G1389" s="224">
        <f>E1389*F1389</f>
        <v>0</v>
      </c>
      <c r="H1389" s="225">
        <v>1.24E-3</v>
      </c>
      <c r="I1389" s="226">
        <f>E1389*H1389</f>
        <v>6.4312599999999998E-2</v>
      </c>
      <c r="J1389" s="225">
        <v>0</v>
      </c>
      <c r="K1389" s="226">
        <f>E1389*J1389</f>
        <v>0</v>
      </c>
      <c r="O1389" s="218">
        <v>2</v>
      </c>
      <c r="AA1389" s="191">
        <v>1</v>
      </c>
      <c r="AB1389" s="191">
        <v>7</v>
      </c>
      <c r="AC1389" s="191">
        <v>7</v>
      </c>
      <c r="AZ1389" s="191">
        <v>2</v>
      </c>
      <c r="BA1389" s="191">
        <f>IF(AZ1389=1,G1389,0)</f>
        <v>0</v>
      </c>
      <c r="BB1389" s="191">
        <f>IF(AZ1389=2,G1389,0)</f>
        <v>0</v>
      </c>
      <c r="BC1389" s="191">
        <f>IF(AZ1389=3,G1389,0)</f>
        <v>0</v>
      </c>
      <c r="BD1389" s="191">
        <f>IF(AZ1389=4,G1389,0)</f>
        <v>0</v>
      </c>
      <c r="BE1389" s="191">
        <f>IF(AZ1389=5,G1389,0)</f>
        <v>0</v>
      </c>
      <c r="CA1389" s="218">
        <v>1</v>
      </c>
      <c r="CB1389" s="218">
        <v>7</v>
      </c>
    </row>
    <row r="1390" spans="1:80">
      <c r="A1390" s="227"/>
      <c r="B1390" s="231"/>
      <c r="C1390" s="301" t="s">
        <v>136</v>
      </c>
      <c r="D1390" s="302"/>
      <c r="E1390" s="232">
        <v>0</v>
      </c>
      <c r="F1390" s="233"/>
      <c r="G1390" s="234"/>
      <c r="H1390" s="235"/>
      <c r="I1390" s="229"/>
      <c r="J1390" s="236"/>
      <c r="K1390" s="229"/>
      <c r="M1390" s="230" t="s">
        <v>136</v>
      </c>
      <c r="O1390" s="218"/>
    </row>
    <row r="1391" spans="1:80">
      <c r="A1391" s="227"/>
      <c r="B1391" s="231"/>
      <c r="C1391" s="301" t="s">
        <v>137</v>
      </c>
      <c r="D1391" s="302"/>
      <c r="E1391" s="232">
        <v>0</v>
      </c>
      <c r="F1391" s="233"/>
      <c r="G1391" s="234"/>
      <c r="H1391" s="235"/>
      <c r="I1391" s="229"/>
      <c r="J1391" s="236"/>
      <c r="K1391" s="229"/>
      <c r="M1391" s="230" t="s">
        <v>137</v>
      </c>
      <c r="O1391" s="218"/>
    </row>
    <row r="1392" spans="1:80">
      <c r="A1392" s="227"/>
      <c r="B1392" s="231"/>
      <c r="C1392" s="301" t="s">
        <v>1160</v>
      </c>
      <c r="D1392" s="302"/>
      <c r="E1392" s="232">
        <v>17.82</v>
      </c>
      <c r="F1392" s="233"/>
      <c r="G1392" s="234"/>
      <c r="H1392" s="235"/>
      <c r="I1392" s="229"/>
      <c r="J1392" s="236"/>
      <c r="K1392" s="229"/>
      <c r="M1392" s="230" t="s">
        <v>1160</v>
      </c>
      <c r="O1392" s="218"/>
    </row>
    <row r="1393" spans="1:80">
      <c r="A1393" s="227"/>
      <c r="B1393" s="231"/>
      <c r="C1393" s="301" t="s">
        <v>1161</v>
      </c>
      <c r="D1393" s="302"/>
      <c r="E1393" s="232">
        <v>12.21</v>
      </c>
      <c r="F1393" s="233"/>
      <c r="G1393" s="234"/>
      <c r="H1393" s="235"/>
      <c r="I1393" s="229"/>
      <c r="J1393" s="236"/>
      <c r="K1393" s="229"/>
      <c r="M1393" s="230" t="s">
        <v>1161</v>
      </c>
      <c r="O1393" s="218"/>
    </row>
    <row r="1394" spans="1:80">
      <c r="A1394" s="227"/>
      <c r="B1394" s="231"/>
      <c r="C1394" s="301" t="s">
        <v>620</v>
      </c>
      <c r="D1394" s="302"/>
      <c r="E1394" s="232">
        <v>0</v>
      </c>
      <c r="F1394" s="233"/>
      <c r="G1394" s="234"/>
      <c r="H1394" s="235"/>
      <c r="I1394" s="229"/>
      <c r="J1394" s="236"/>
      <c r="K1394" s="229"/>
      <c r="M1394" s="230" t="s">
        <v>620</v>
      </c>
      <c r="O1394" s="218"/>
    </row>
    <row r="1395" spans="1:80">
      <c r="A1395" s="227"/>
      <c r="B1395" s="231"/>
      <c r="C1395" s="301" t="s">
        <v>697</v>
      </c>
      <c r="D1395" s="302"/>
      <c r="E1395" s="232">
        <v>0</v>
      </c>
      <c r="F1395" s="233"/>
      <c r="G1395" s="234"/>
      <c r="H1395" s="235"/>
      <c r="I1395" s="229"/>
      <c r="J1395" s="236"/>
      <c r="K1395" s="229"/>
      <c r="M1395" s="230" t="s">
        <v>697</v>
      </c>
      <c r="O1395" s="218"/>
    </row>
    <row r="1396" spans="1:80">
      <c r="A1396" s="227"/>
      <c r="B1396" s="231"/>
      <c r="C1396" s="301" t="s">
        <v>1162</v>
      </c>
      <c r="D1396" s="302"/>
      <c r="E1396" s="232">
        <v>21.835000000000001</v>
      </c>
      <c r="F1396" s="233"/>
      <c r="G1396" s="234"/>
      <c r="H1396" s="235"/>
      <c r="I1396" s="229"/>
      <c r="J1396" s="236"/>
      <c r="K1396" s="229"/>
      <c r="M1396" s="230" t="s">
        <v>1162</v>
      </c>
      <c r="O1396" s="218"/>
    </row>
    <row r="1397" spans="1:80">
      <c r="A1397" s="237"/>
      <c r="B1397" s="238" t="s">
        <v>90</v>
      </c>
      <c r="C1397" s="239" t="s">
        <v>1150</v>
      </c>
      <c r="D1397" s="240"/>
      <c r="E1397" s="241"/>
      <c r="F1397" s="242"/>
      <c r="G1397" s="243">
        <f>SUM(G1374:G1396)</f>
        <v>0</v>
      </c>
      <c r="H1397" s="244"/>
      <c r="I1397" s="245">
        <f>SUM(I1374:I1396)</f>
        <v>0.1184866</v>
      </c>
      <c r="J1397" s="244"/>
      <c r="K1397" s="245">
        <f>SUM(K1374:K1396)</f>
        <v>0</v>
      </c>
      <c r="O1397" s="218">
        <v>4</v>
      </c>
      <c r="BA1397" s="246">
        <f>SUM(BA1374:BA1396)</f>
        <v>0</v>
      </c>
      <c r="BB1397" s="246">
        <f>SUM(BB1374:BB1396)</f>
        <v>0</v>
      </c>
      <c r="BC1397" s="246">
        <f>SUM(BC1374:BC1396)</f>
        <v>0</v>
      </c>
      <c r="BD1397" s="246">
        <f>SUM(BD1374:BD1396)</f>
        <v>0</v>
      </c>
      <c r="BE1397" s="246">
        <f>SUM(BE1374:BE1396)</f>
        <v>0</v>
      </c>
    </row>
    <row r="1398" spans="1:80">
      <c r="A1398" s="208" t="s">
        <v>86</v>
      </c>
      <c r="B1398" s="209" t="s">
        <v>1163</v>
      </c>
      <c r="C1398" s="210" t="s">
        <v>1164</v>
      </c>
      <c r="D1398" s="211"/>
      <c r="E1398" s="212"/>
      <c r="F1398" s="212"/>
      <c r="G1398" s="213"/>
      <c r="H1398" s="214"/>
      <c r="I1398" s="215"/>
      <c r="J1398" s="216"/>
      <c r="K1398" s="217"/>
      <c r="O1398" s="218">
        <v>1</v>
      </c>
    </row>
    <row r="1399" spans="1:80">
      <c r="A1399" s="219">
        <v>105</v>
      </c>
      <c r="B1399" s="220" t="s">
        <v>1166</v>
      </c>
      <c r="C1399" s="221" t="s">
        <v>1167</v>
      </c>
      <c r="D1399" s="222" t="s">
        <v>580</v>
      </c>
      <c r="E1399" s="223">
        <v>2436.8362999999999</v>
      </c>
      <c r="F1399" s="223"/>
      <c r="G1399" s="224">
        <f>E1399*F1399</f>
        <v>0</v>
      </c>
      <c r="H1399" s="225">
        <v>6.9999999999999994E-5</v>
      </c>
      <c r="I1399" s="226">
        <f>E1399*H1399</f>
        <v>0.17057854099999997</v>
      </c>
      <c r="J1399" s="225">
        <v>0</v>
      </c>
      <c r="K1399" s="226">
        <f>E1399*J1399</f>
        <v>0</v>
      </c>
      <c r="O1399" s="218">
        <v>2</v>
      </c>
      <c r="AA1399" s="191">
        <v>1</v>
      </c>
      <c r="AB1399" s="191">
        <v>7</v>
      </c>
      <c r="AC1399" s="191">
        <v>7</v>
      </c>
      <c r="AZ1399" s="191">
        <v>2</v>
      </c>
      <c r="BA1399" s="191">
        <f>IF(AZ1399=1,G1399,0)</f>
        <v>0</v>
      </c>
      <c r="BB1399" s="191">
        <f>IF(AZ1399=2,G1399,0)</f>
        <v>0</v>
      </c>
      <c r="BC1399" s="191">
        <f>IF(AZ1399=3,G1399,0)</f>
        <v>0</v>
      </c>
      <c r="BD1399" s="191">
        <f>IF(AZ1399=4,G1399,0)</f>
        <v>0</v>
      </c>
      <c r="BE1399" s="191">
        <f>IF(AZ1399=5,G1399,0)</f>
        <v>0</v>
      </c>
      <c r="CA1399" s="218">
        <v>1</v>
      </c>
      <c r="CB1399" s="218">
        <v>7</v>
      </c>
    </row>
    <row r="1400" spans="1:80">
      <c r="A1400" s="227"/>
      <c r="B1400" s="231"/>
      <c r="C1400" s="301" t="s">
        <v>565</v>
      </c>
      <c r="D1400" s="302"/>
      <c r="E1400" s="232">
        <v>0</v>
      </c>
      <c r="F1400" s="233"/>
      <c r="G1400" s="234"/>
      <c r="H1400" s="235"/>
      <c r="I1400" s="229"/>
      <c r="J1400" s="236"/>
      <c r="K1400" s="229"/>
      <c r="M1400" s="230" t="s">
        <v>565</v>
      </c>
      <c r="O1400" s="218"/>
    </row>
    <row r="1401" spans="1:80">
      <c r="A1401" s="227"/>
      <c r="B1401" s="231"/>
      <c r="C1401" s="301" t="s">
        <v>566</v>
      </c>
      <c r="D1401" s="302"/>
      <c r="E1401" s="232">
        <v>0</v>
      </c>
      <c r="F1401" s="233"/>
      <c r="G1401" s="234"/>
      <c r="H1401" s="235"/>
      <c r="I1401" s="229"/>
      <c r="J1401" s="236"/>
      <c r="K1401" s="229"/>
      <c r="M1401" s="230" t="s">
        <v>566</v>
      </c>
      <c r="O1401" s="218"/>
    </row>
    <row r="1402" spans="1:80">
      <c r="A1402" s="227"/>
      <c r="B1402" s="231"/>
      <c r="C1402" s="301" t="s">
        <v>687</v>
      </c>
      <c r="D1402" s="302"/>
      <c r="E1402" s="232">
        <v>14</v>
      </c>
      <c r="F1402" s="233"/>
      <c r="G1402" s="234"/>
      <c r="H1402" s="235"/>
      <c r="I1402" s="229"/>
      <c r="J1402" s="236"/>
      <c r="K1402" s="229"/>
      <c r="M1402" s="258">
        <v>5.1388888888888894E-2</v>
      </c>
      <c r="O1402" s="218"/>
    </row>
    <row r="1403" spans="1:80">
      <c r="A1403" s="227"/>
      <c r="B1403" s="231"/>
      <c r="C1403" s="301" t="s">
        <v>688</v>
      </c>
      <c r="D1403" s="302"/>
      <c r="E1403" s="232">
        <v>28.574999999999999</v>
      </c>
      <c r="F1403" s="233"/>
      <c r="G1403" s="234"/>
      <c r="H1403" s="235"/>
      <c r="I1403" s="229"/>
      <c r="J1403" s="236"/>
      <c r="K1403" s="229"/>
      <c r="M1403" s="230" t="s">
        <v>688</v>
      </c>
      <c r="O1403" s="218"/>
    </row>
    <row r="1404" spans="1:80">
      <c r="A1404" s="227"/>
      <c r="B1404" s="231"/>
      <c r="C1404" s="301" t="s">
        <v>689</v>
      </c>
      <c r="D1404" s="302"/>
      <c r="E1404" s="232">
        <v>12.375</v>
      </c>
      <c r="F1404" s="233"/>
      <c r="G1404" s="234"/>
      <c r="H1404" s="235"/>
      <c r="I1404" s="229"/>
      <c r="J1404" s="236"/>
      <c r="K1404" s="229"/>
      <c r="M1404" s="230" t="s">
        <v>689</v>
      </c>
      <c r="O1404" s="218"/>
    </row>
    <row r="1405" spans="1:80">
      <c r="A1405" s="227"/>
      <c r="B1405" s="231"/>
      <c r="C1405" s="301" t="s">
        <v>690</v>
      </c>
      <c r="D1405" s="302"/>
      <c r="E1405" s="232">
        <v>18.37</v>
      </c>
      <c r="F1405" s="233"/>
      <c r="G1405" s="234"/>
      <c r="H1405" s="235"/>
      <c r="I1405" s="229"/>
      <c r="J1405" s="236"/>
      <c r="K1405" s="229"/>
      <c r="M1405" s="230" t="s">
        <v>690</v>
      </c>
      <c r="O1405" s="218"/>
    </row>
    <row r="1406" spans="1:80">
      <c r="A1406" s="227"/>
      <c r="B1406" s="231"/>
      <c r="C1406" s="301" t="s">
        <v>691</v>
      </c>
      <c r="D1406" s="302"/>
      <c r="E1406" s="232">
        <v>40.677999999999997</v>
      </c>
      <c r="F1406" s="233"/>
      <c r="G1406" s="234"/>
      <c r="H1406" s="235"/>
      <c r="I1406" s="229"/>
      <c r="J1406" s="236"/>
      <c r="K1406" s="229"/>
      <c r="M1406" s="230" t="s">
        <v>691</v>
      </c>
      <c r="O1406" s="218"/>
    </row>
    <row r="1407" spans="1:80">
      <c r="A1407" s="227"/>
      <c r="B1407" s="231"/>
      <c r="C1407" s="301" t="s">
        <v>692</v>
      </c>
      <c r="D1407" s="302"/>
      <c r="E1407" s="232">
        <v>24.66</v>
      </c>
      <c r="F1407" s="233"/>
      <c r="G1407" s="234"/>
      <c r="H1407" s="235"/>
      <c r="I1407" s="229"/>
      <c r="J1407" s="236"/>
      <c r="K1407" s="229"/>
      <c r="M1407" s="230" t="s">
        <v>692</v>
      </c>
      <c r="O1407" s="218"/>
    </row>
    <row r="1408" spans="1:80">
      <c r="A1408" s="227"/>
      <c r="B1408" s="231"/>
      <c r="C1408" s="301" t="s">
        <v>693</v>
      </c>
      <c r="D1408" s="302"/>
      <c r="E1408" s="232">
        <v>47.820300000000003</v>
      </c>
      <c r="F1408" s="233"/>
      <c r="G1408" s="234"/>
      <c r="H1408" s="235"/>
      <c r="I1408" s="229"/>
      <c r="J1408" s="236"/>
      <c r="K1408" s="229"/>
      <c r="M1408" s="230" t="s">
        <v>693</v>
      </c>
      <c r="O1408" s="218"/>
    </row>
    <row r="1409" spans="1:15">
      <c r="A1409" s="227"/>
      <c r="B1409" s="231"/>
      <c r="C1409" s="301" t="s">
        <v>694</v>
      </c>
      <c r="D1409" s="302"/>
      <c r="E1409" s="232">
        <v>20.55</v>
      </c>
      <c r="F1409" s="233"/>
      <c r="G1409" s="234"/>
      <c r="H1409" s="235"/>
      <c r="I1409" s="229"/>
      <c r="J1409" s="236"/>
      <c r="K1409" s="229"/>
      <c r="M1409" s="230" t="s">
        <v>694</v>
      </c>
      <c r="O1409" s="218"/>
    </row>
    <row r="1410" spans="1:15">
      <c r="A1410" s="227"/>
      <c r="B1410" s="231"/>
      <c r="C1410" s="301" t="s">
        <v>695</v>
      </c>
      <c r="D1410" s="302"/>
      <c r="E1410" s="232">
        <v>43.090299999999999</v>
      </c>
      <c r="F1410" s="233"/>
      <c r="G1410" s="234"/>
      <c r="H1410" s="235"/>
      <c r="I1410" s="229"/>
      <c r="J1410" s="236"/>
      <c r="K1410" s="229"/>
      <c r="M1410" s="230" t="s">
        <v>695</v>
      </c>
      <c r="O1410" s="218"/>
    </row>
    <row r="1411" spans="1:15">
      <c r="A1411" s="227"/>
      <c r="B1411" s="231"/>
      <c r="C1411" s="301" t="s">
        <v>696</v>
      </c>
      <c r="D1411" s="302"/>
      <c r="E1411" s="232">
        <v>0</v>
      </c>
      <c r="F1411" s="233"/>
      <c r="G1411" s="234"/>
      <c r="H1411" s="235"/>
      <c r="I1411" s="229"/>
      <c r="J1411" s="236"/>
      <c r="K1411" s="229"/>
      <c r="M1411" s="230" t="s">
        <v>696</v>
      </c>
      <c r="O1411" s="218"/>
    </row>
    <row r="1412" spans="1:15">
      <c r="A1412" s="227"/>
      <c r="B1412" s="231"/>
      <c r="C1412" s="301" t="s">
        <v>697</v>
      </c>
      <c r="D1412" s="302"/>
      <c r="E1412" s="232">
        <v>0</v>
      </c>
      <c r="F1412" s="233"/>
      <c r="G1412" s="234"/>
      <c r="H1412" s="235"/>
      <c r="I1412" s="229"/>
      <c r="J1412" s="236"/>
      <c r="K1412" s="229"/>
      <c r="M1412" s="230" t="s">
        <v>697</v>
      </c>
      <c r="O1412" s="218"/>
    </row>
    <row r="1413" spans="1:15">
      <c r="A1413" s="227"/>
      <c r="B1413" s="231"/>
      <c r="C1413" s="301" t="s">
        <v>698</v>
      </c>
      <c r="D1413" s="302"/>
      <c r="E1413" s="232">
        <v>42.5</v>
      </c>
      <c r="F1413" s="233"/>
      <c r="G1413" s="234"/>
      <c r="H1413" s="235"/>
      <c r="I1413" s="229"/>
      <c r="J1413" s="236"/>
      <c r="K1413" s="229"/>
      <c r="M1413" s="230" t="s">
        <v>698</v>
      </c>
      <c r="O1413" s="218"/>
    </row>
    <row r="1414" spans="1:15">
      <c r="A1414" s="227"/>
      <c r="B1414" s="231"/>
      <c r="C1414" s="301" t="s">
        <v>699</v>
      </c>
      <c r="D1414" s="302"/>
      <c r="E1414" s="232">
        <v>136.125</v>
      </c>
      <c r="F1414" s="233"/>
      <c r="G1414" s="234"/>
      <c r="H1414" s="235"/>
      <c r="I1414" s="229"/>
      <c r="J1414" s="236"/>
      <c r="K1414" s="229"/>
      <c r="M1414" s="230" t="s">
        <v>699</v>
      </c>
      <c r="O1414" s="218"/>
    </row>
    <row r="1415" spans="1:15">
      <c r="A1415" s="227"/>
      <c r="B1415" s="231"/>
      <c r="C1415" s="301" t="s">
        <v>700</v>
      </c>
      <c r="D1415" s="302"/>
      <c r="E1415" s="232">
        <v>74.83</v>
      </c>
      <c r="F1415" s="233"/>
      <c r="G1415" s="234"/>
      <c r="H1415" s="235"/>
      <c r="I1415" s="229"/>
      <c r="J1415" s="236"/>
      <c r="K1415" s="229"/>
      <c r="M1415" s="230" t="s">
        <v>700</v>
      </c>
      <c r="O1415" s="218"/>
    </row>
    <row r="1416" spans="1:15">
      <c r="A1416" s="227"/>
      <c r="B1416" s="231"/>
      <c r="C1416" s="301" t="s">
        <v>701</v>
      </c>
      <c r="D1416" s="302"/>
      <c r="E1416" s="232">
        <v>132.75</v>
      </c>
      <c r="F1416" s="233"/>
      <c r="G1416" s="234"/>
      <c r="H1416" s="235"/>
      <c r="I1416" s="229"/>
      <c r="J1416" s="236"/>
      <c r="K1416" s="229"/>
      <c r="M1416" s="230" t="s">
        <v>701</v>
      </c>
      <c r="O1416" s="218"/>
    </row>
    <row r="1417" spans="1:15">
      <c r="A1417" s="227"/>
      <c r="B1417" s="231"/>
      <c r="C1417" s="301" t="s">
        <v>702</v>
      </c>
      <c r="D1417" s="302"/>
      <c r="E1417" s="232">
        <v>22.9</v>
      </c>
      <c r="F1417" s="233"/>
      <c r="G1417" s="234"/>
      <c r="H1417" s="235"/>
      <c r="I1417" s="229"/>
      <c r="J1417" s="236"/>
      <c r="K1417" s="229"/>
      <c r="M1417" s="230" t="s">
        <v>702</v>
      </c>
      <c r="O1417" s="218"/>
    </row>
    <row r="1418" spans="1:15">
      <c r="A1418" s="227"/>
      <c r="B1418" s="231"/>
      <c r="C1418" s="301" t="s">
        <v>703</v>
      </c>
      <c r="D1418" s="302"/>
      <c r="E1418" s="232">
        <v>72.224999999999994</v>
      </c>
      <c r="F1418" s="233"/>
      <c r="G1418" s="234"/>
      <c r="H1418" s="235"/>
      <c r="I1418" s="229"/>
      <c r="J1418" s="236"/>
      <c r="K1418" s="229"/>
      <c r="M1418" s="230" t="s">
        <v>703</v>
      </c>
      <c r="O1418" s="218"/>
    </row>
    <row r="1419" spans="1:15">
      <c r="A1419" s="227"/>
      <c r="B1419" s="231"/>
      <c r="C1419" s="301" t="s">
        <v>704</v>
      </c>
      <c r="D1419" s="302"/>
      <c r="E1419" s="232">
        <v>52.73</v>
      </c>
      <c r="F1419" s="233"/>
      <c r="G1419" s="234"/>
      <c r="H1419" s="235"/>
      <c r="I1419" s="229"/>
      <c r="J1419" s="236"/>
      <c r="K1419" s="229"/>
      <c r="M1419" s="230" t="s">
        <v>704</v>
      </c>
      <c r="O1419" s="218"/>
    </row>
    <row r="1420" spans="1:15">
      <c r="A1420" s="227"/>
      <c r="B1420" s="231"/>
      <c r="C1420" s="301" t="s">
        <v>705</v>
      </c>
      <c r="D1420" s="302"/>
      <c r="E1420" s="232">
        <v>112.875</v>
      </c>
      <c r="F1420" s="233"/>
      <c r="G1420" s="234"/>
      <c r="H1420" s="235"/>
      <c r="I1420" s="229"/>
      <c r="J1420" s="236"/>
      <c r="K1420" s="229"/>
      <c r="M1420" s="230" t="s">
        <v>705</v>
      </c>
      <c r="O1420" s="218"/>
    </row>
    <row r="1421" spans="1:15">
      <c r="A1421" s="227"/>
      <c r="B1421" s="231"/>
      <c r="C1421" s="301" t="s">
        <v>706</v>
      </c>
      <c r="D1421" s="302"/>
      <c r="E1421" s="232">
        <v>29.32</v>
      </c>
      <c r="F1421" s="233"/>
      <c r="G1421" s="234"/>
      <c r="H1421" s="235"/>
      <c r="I1421" s="229"/>
      <c r="J1421" s="236"/>
      <c r="K1421" s="229"/>
      <c r="M1421" s="230" t="s">
        <v>706</v>
      </c>
      <c r="O1421" s="218"/>
    </row>
    <row r="1422" spans="1:15">
      <c r="A1422" s="227"/>
      <c r="B1422" s="231"/>
      <c r="C1422" s="301" t="s">
        <v>707</v>
      </c>
      <c r="D1422" s="302"/>
      <c r="E1422" s="232">
        <v>72.75</v>
      </c>
      <c r="F1422" s="233"/>
      <c r="G1422" s="234"/>
      <c r="H1422" s="235"/>
      <c r="I1422" s="229"/>
      <c r="J1422" s="236"/>
      <c r="K1422" s="229"/>
      <c r="M1422" s="230" t="s">
        <v>707</v>
      </c>
      <c r="O1422" s="218"/>
    </row>
    <row r="1423" spans="1:15">
      <c r="A1423" s="227"/>
      <c r="B1423" s="231"/>
      <c r="C1423" s="301" t="s">
        <v>708</v>
      </c>
      <c r="D1423" s="302"/>
      <c r="E1423" s="232">
        <v>14.1</v>
      </c>
      <c r="F1423" s="233"/>
      <c r="G1423" s="234"/>
      <c r="H1423" s="235"/>
      <c r="I1423" s="229"/>
      <c r="J1423" s="236"/>
      <c r="K1423" s="229"/>
      <c r="M1423" s="230" t="s">
        <v>708</v>
      </c>
      <c r="O1423" s="218"/>
    </row>
    <row r="1424" spans="1:15">
      <c r="A1424" s="227"/>
      <c r="B1424" s="231"/>
      <c r="C1424" s="301" t="s">
        <v>709</v>
      </c>
      <c r="D1424" s="302"/>
      <c r="E1424" s="232">
        <v>51</v>
      </c>
      <c r="F1424" s="233"/>
      <c r="G1424" s="234"/>
      <c r="H1424" s="235"/>
      <c r="I1424" s="229"/>
      <c r="J1424" s="236"/>
      <c r="K1424" s="229"/>
      <c r="M1424" s="230" t="s">
        <v>709</v>
      </c>
      <c r="O1424" s="218"/>
    </row>
    <row r="1425" spans="1:15">
      <c r="A1425" s="227"/>
      <c r="B1425" s="231"/>
      <c r="C1425" s="301" t="s">
        <v>710</v>
      </c>
      <c r="D1425" s="302"/>
      <c r="E1425" s="232">
        <v>72</v>
      </c>
      <c r="F1425" s="233"/>
      <c r="G1425" s="234"/>
      <c r="H1425" s="235"/>
      <c r="I1425" s="229"/>
      <c r="J1425" s="236"/>
      <c r="K1425" s="229"/>
      <c r="M1425" s="230" t="s">
        <v>710</v>
      </c>
      <c r="O1425" s="218"/>
    </row>
    <row r="1426" spans="1:15">
      <c r="A1426" s="227"/>
      <c r="B1426" s="231"/>
      <c r="C1426" s="301" t="s">
        <v>711</v>
      </c>
      <c r="D1426" s="302"/>
      <c r="E1426" s="232">
        <v>41.625</v>
      </c>
      <c r="F1426" s="233"/>
      <c r="G1426" s="234"/>
      <c r="H1426" s="235"/>
      <c r="I1426" s="229"/>
      <c r="J1426" s="236"/>
      <c r="K1426" s="229"/>
      <c r="M1426" s="230" t="s">
        <v>711</v>
      </c>
      <c r="O1426" s="218"/>
    </row>
    <row r="1427" spans="1:15">
      <c r="A1427" s="227"/>
      <c r="B1427" s="231"/>
      <c r="C1427" s="301" t="s">
        <v>712</v>
      </c>
      <c r="D1427" s="302"/>
      <c r="E1427" s="232">
        <v>2.82</v>
      </c>
      <c r="F1427" s="233"/>
      <c r="G1427" s="234"/>
      <c r="H1427" s="235"/>
      <c r="I1427" s="229"/>
      <c r="J1427" s="236"/>
      <c r="K1427" s="229"/>
      <c r="M1427" s="230" t="s">
        <v>712</v>
      </c>
      <c r="O1427" s="218"/>
    </row>
    <row r="1428" spans="1:15">
      <c r="A1428" s="227"/>
      <c r="B1428" s="231"/>
      <c r="C1428" s="301" t="s">
        <v>713</v>
      </c>
      <c r="D1428" s="302"/>
      <c r="E1428" s="232">
        <v>26.625</v>
      </c>
      <c r="F1428" s="233"/>
      <c r="G1428" s="234"/>
      <c r="H1428" s="235"/>
      <c r="I1428" s="229"/>
      <c r="J1428" s="236"/>
      <c r="K1428" s="229"/>
      <c r="M1428" s="230" t="s">
        <v>713</v>
      </c>
      <c r="O1428" s="218"/>
    </row>
    <row r="1429" spans="1:15">
      <c r="A1429" s="227"/>
      <c r="B1429" s="231"/>
      <c r="C1429" s="301" t="s">
        <v>714</v>
      </c>
      <c r="D1429" s="302"/>
      <c r="E1429" s="232">
        <v>16.399999999999999</v>
      </c>
      <c r="F1429" s="233"/>
      <c r="G1429" s="234"/>
      <c r="H1429" s="235"/>
      <c r="I1429" s="229"/>
      <c r="J1429" s="236"/>
      <c r="K1429" s="229"/>
      <c r="M1429" s="230" t="s">
        <v>714</v>
      </c>
      <c r="O1429" s="218"/>
    </row>
    <row r="1430" spans="1:15">
      <c r="A1430" s="227"/>
      <c r="B1430" s="231"/>
      <c r="C1430" s="301" t="s">
        <v>715</v>
      </c>
      <c r="D1430" s="302"/>
      <c r="E1430" s="232">
        <v>70.875</v>
      </c>
      <c r="F1430" s="233"/>
      <c r="G1430" s="234"/>
      <c r="H1430" s="235"/>
      <c r="I1430" s="229"/>
      <c r="J1430" s="236"/>
      <c r="K1430" s="229"/>
      <c r="M1430" s="230" t="s">
        <v>715</v>
      </c>
      <c r="O1430" s="218"/>
    </row>
    <row r="1431" spans="1:15">
      <c r="A1431" s="227"/>
      <c r="B1431" s="231"/>
      <c r="C1431" s="301" t="s">
        <v>716</v>
      </c>
      <c r="D1431" s="302"/>
      <c r="E1431" s="232">
        <v>38.409999999999997</v>
      </c>
      <c r="F1431" s="233"/>
      <c r="G1431" s="234"/>
      <c r="H1431" s="235"/>
      <c r="I1431" s="229"/>
      <c r="J1431" s="236"/>
      <c r="K1431" s="229"/>
      <c r="M1431" s="230" t="s">
        <v>716</v>
      </c>
      <c r="O1431" s="218"/>
    </row>
    <row r="1432" spans="1:15">
      <c r="A1432" s="227"/>
      <c r="B1432" s="231"/>
      <c r="C1432" s="301" t="s">
        <v>717</v>
      </c>
      <c r="D1432" s="302"/>
      <c r="E1432" s="232">
        <v>97.125</v>
      </c>
      <c r="F1432" s="233"/>
      <c r="G1432" s="234"/>
      <c r="H1432" s="235"/>
      <c r="I1432" s="229"/>
      <c r="J1432" s="236"/>
      <c r="K1432" s="229"/>
      <c r="M1432" s="230" t="s">
        <v>717</v>
      </c>
      <c r="O1432" s="218"/>
    </row>
    <row r="1433" spans="1:15">
      <c r="A1433" s="227"/>
      <c r="B1433" s="231"/>
      <c r="C1433" s="301" t="s">
        <v>718</v>
      </c>
      <c r="D1433" s="302"/>
      <c r="E1433" s="232">
        <v>15.18</v>
      </c>
      <c r="F1433" s="233"/>
      <c r="G1433" s="234"/>
      <c r="H1433" s="235"/>
      <c r="I1433" s="229"/>
      <c r="J1433" s="236"/>
      <c r="K1433" s="229"/>
      <c r="M1433" s="230" t="s">
        <v>718</v>
      </c>
      <c r="O1433" s="218"/>
    </row>
    <row r="1434" spans="1:15">
      <c r="A1434" s="227"/>
      <c r="B1434" s="231"/>
      <c r="C1434" s="301" t="s">
        <v>719</v>
      </c>
      <c r="D1434" s="302"/>
      <c r="E1434" s="232">
        <v>59.25</v>
      </c>
      <c r="F1434" s="233"/>
      <c r="G1434" s="234"/>
      <c r="H1434" s="235"/>
      <c r="I1434" s="229"/>
      <c r="J1434" s="236"/>
      <c r="K1434" s="229"/>
      <c r="M1434" s="230" t="s">
        <v>719</v>
      </c>
      <c r="O1434" s="218"/>
    </row>
    <row r="1435" spans="1:15">
      <c r="A1435" s="227"/>
      <c r="B1435" s="231"/>
      <c r="C1435" s="301" t="s">
        <v>720</v>
      </c>
      <c r="D1435" s="302"/>
      <c r="E1435" s="232">
        <v>16.05</v>
      </c>
      <c r="F1435" s="233"/>
      <c r="G1435" s="234"/>
      <c r="H1435" s="235"/>
      <c r="I1435" s="229"/>
      <c r="J1435" s="236"/>
      <c r="K1435" s="229"/>
      <c r="M1435" s="230" t="s">
        <v>720</v>
      </c>
      <c r="O1435" s="218"/>
    </row>
    <row r="1436" spans="1:15">
      <c r="A1436" s="227"/>
      <c r="B1436" s="231"/>
      <c r="C1436" s="301" t="s">
        <v>136</v>
      </c>
      <c r="D1436" s="302"/>
      <c r="E1436" s="232">
        <v>0</v>
      </c>
      <c r="F1436" s="233"/>
      <c r="G1436" s="234"/>
      <c r="H1436" s="235"/>
      <c r="I1436" s="229"/>
      <c r="J1436" s="236"/>
      <c r="K1436" s="229"/>
      <c r="M1436" s="230" t="s">
        <v>136</v>
      </c>
      <c r="O1436" s="218"/>
    </row>
    <row r="1437" spans="1:15">
      <c r="A1437" s="227"/>
      <c r="B1437" s="231"/>
      <c r="C1437" s="301" t="s">
        <v>137</v>
      </c>
      <c r="D1437" s="302"/>
      <c r="E1437" s="232">
        <v>0</v>
      </c>
      <c r="F1437" s="233"/>
      <c r="G1437" s="234"/>
      <c r="H1437" s="235"/>
      <c r="I1437" s="229"/>
      <c r="J1437" s="236"/>
      <c r="K1437" s="229"/>
      <c r="M1437" s="230" t="s">
        <v>137</v>
      </c>
      <c r="O1437" s="218"/>
    </row>
    <row r="1438" spans="1:15">
      <c r="A1438" s="227"/>
      <c r="B1438" s="231"/>
      <c r="C1438" s="301" t="s">
        <v>721</v>
      </c>
      <c r="D1438" s="302"/>
      <c r="E1438" s="232">
        <v>47.11</v>
      </c>
      <c r="F1438" s="233"/>
      <c r="G1438" s="234"/>
      <c r="H1438" s="235"/>
      <c r="I1438" s="229"/>
      <c r="J1438" s="236"/>
      <c r="K1438" s="229"/>
      <c r="M1438" s="230" t="s">
        <v>721</v>
      </c>
      <c r="O1438" s="218"/>
    </row>
    <row r="1439" spans="1:15">
      <c r="A1439" s="227"/>
      <c r="B1439" s="231"/>
      <c r="C1439" s="301" t="s">
        <v>722</v>
      </c>
      <c r="D1439" s="302"/>
      <c r="E1439" s="232">
        <v>118.011</v>
      </c>
      <c r="F1439" s="233"/>
      <c r="G1439" s="234"/>
      <c r="H1439" s="235"/>
      <c r="I1439" s="229"/>
      <c r="J1439" s="236"/>
      <c r="K1439" s="229"/>
      <c r="M1439" s="230" t="s">
        <v>722</v>
      </c>
      <c r="O1439" s="218"/>
    </row>
    <row r="1440" spans="1:15">
      <c r="A1440" s="227"/>
      <c r="B1440" s="231"/>
      <c r="C1440" s="301" t="s">
        <v>723</v>
      </c>
      <c r="D1440" s="302"/>
      <c r="E1440" s="232">
        <v>20.9</v>
      </c>
      <c r="F1440" s="233"/>
      <c r="G1440" s="234"/>
      <c r="H1440" s="235"/>
      <c r="I1440" s="229"/>
      <c r="J1440" s="236"/>
      <c r="K1440" s="229"/>
      <c r="M1440" s="230" t="s">
        <v>723</v>
      </c>
      <c r="O1440" s="218"/>
    </row>
    <row r="1441" spans="1:15">
      <c r="A1441" s="227"/>
      <c r="B1441" s="231"/>
      <c r="C1441" s="301" t="s">
        <v>724</v>
      </c>
      <c r="D1441" s="302"/>
      <c r="E1441" s="232">
        <v>76.311000000000007</v>
      </c>
      <c r="F1441" s="233"/>
      <c r="G1441" s="234"/>
      <c r="H1441" s="235"/>
      <c r="I1441" s="229"/>
      <c r="J1441" s="236"/>
      <c r="K1441" s="229"/>
      <c r="M1441" s="230" t="s">
        <v>724</v>
      </c>
      <c r="O1441" s="218"/>
    </row>
    <row r="1442" spans="1:15">
      <c r="A1442" s="227"/>
      <c r="B1442" s="231"/>
      <c r="C1442" s="301" t="s">
        <v>725</v>
      </c>
      <c r="D1442" s="302"/>
      <c r="E1442" s="232">
        <v>21.1</v>
      </c>
      <c r="F1442" s="233"/>
      <c r="G1442" s="234"/>
      <c r="H1442" s="235"/>
      <c r="I1442" s="229"/>
      <c r="J1442" s="236"/>
      <c r="K1442" s="229"/>
      <c r="M1442" s="230" t="s">
        <v>725</v>
      </c>
      <c r="O1442" s="218"/>
    </row>
    <row r="1443" spans="1:15">
      <c r="A1443" s="227"/>
      <c r="B1443" s="231"/>
      <c r="C1443" s="301" t="s">
        <v>726</v>
      </c>
      <c r="D1443" s="302"/>
      <c r="E1443" s="232">
        <v>76.727999999999994</v>
      </c>
      <c r="F1443" s="233"/>
      <c r="G1443" s="234"/>
      <c r="H1443" s="235"/>
      <c r="I1443" s="229"/>
      <c r="J1443" s="236"/>
      <c r="K1443" s="229"/>
      <c r="M1443" s="230" t="s">
        <v>726</v>
      </c>
      <c r="O1443" s="218"/>
    </row>
    <row r="1444" spans="1:15">
      <c r="A1444" s="227"/>
      <c r="B1444" s="231"/>
      <c r="C1444" s="301" t="s">
        <v>727</v>
      </c>
      <c r="D1444" s="302"/>
      <c r="E1444" s="232">
        <v>72.7</v>
      </c>
      <c r="F1444" s="233"/>
      <c r="G1444" s="234"/>
      <c r="H1444" s="235"/>
      <c r="I1444" s="229"/>
      <c r="J1444" s="236"/>
      <c r="K1444" s="229"/>
      <c r="M1444" s="230" t="s">
        <v>727</v>
      </c>
      <c r="O1444" s="218"/>
    </row>
    <row r="1445" spans="1:15">
      <c r="A1445" s="227"/>
      <c r="B1445" s="231"/>
      <c r="C1445" s="301" t="s">
        <v>728</v>
      </c>
      <c r="D1445" s="302"/>
      <c r="E1445" s="232">
        <v>34.299999999999997</v>
      </c>
      <c r="F1445" s="233"/>
      <c r="G1445" s="234"/>
      <c r="H1445" s="235"/>
      <c r="I1445" s="229"/>
      <c r="J1445" s="236"/>
      <c r="K1445" s="229"/>
      <c r="M1445" s="230" t="s">
        <v>728</v>
      </c>
      <c r="O1445" s="218"/>
    </row>
    <row r="1446" spans="1:15">
      <c r="A1446" s="227"/>
      <c r="B1446" s="231"/>
      <c r="C1446" s="301" t="s">
        <v>729</v>
      </c>
      <c r="D1446" s="302"/>
      <c r="E1446" s="232">
        <v>22.25</v>
      </c>
      <c r="F1446" s="233"/>
      <c r="G1446" s="234"/>
      <c r="H1446" s="235"/>
      <c r="I1446" s="229"/>
      <c r="J1446" s="236"/>
      <c r="K1446" s="229"/>
      <c r="M1446" s="230" t="s">
        <v>729</v>
      </c>
      <c r="O1446" s="218"/>
    </row>
    <row r="1447" spans="1:15">
      <c r="A1447" s="227"/>
      <c r="B1447" s="231"/>
      <c r="C1447" s="301" t="s">
        <v>730</v>
      </c>
      <c r="D1447" s="302"/>
      <c r="E1447" s="232">
        <v>80.647800000000004</v>
      </c>
      <c r="F1447" s="233"/>
      <c r="G1447" s="234"/>
      <c r="H1447" s="235"/>
      <c r="I1447" s="229"/>
      <c r="J1447" s="236"/>
      <c r="K1447" s="229"/>
      <c r="M1447" s="230" t="s">
        <v>730</v>
      </c>
      <c r="O1447" s="218"/>
    </row>
    <row r="1448" spans="1:15">
      <c r="A1448" s="227"/>
      <c r="B1448" s="231"/>
      <c r="C1448" s="301" t="s">
        <v>731</v>
      </c>
      <c r="D1448" s="302"/>
      <c r="E1448" s="232">
        <v>3.22</v>
      </c>
      <c r="F1448" s="233"/>
      <c r="G1448" s="234"/>
      <c r="H1448" s="235"/>
      <c r="I1448" s="229"/>
      <c r="J1448" s="236"/>
      <c r="K1448" s="229"/>
      <c r="M1448" s="230" t="s">
        <v>731</v>
      </c>
      <c r="O1448" s="218"/>
    </row>
    <row r="1449" spans="1:15">
      <c r="A1449" s="227"/>
      <c r="B1449" s="231"/>
      <c r="C1449" s="301" t="s">
        <v>732</v>
      </c>
      <c r="D1449" s="302"/>
      <c r="E1449" s="232">
        <v>30.858000000000001</v>
      </c>
      <c r="F1449" s="233"/>
      <c r="G1449" s="234"/>
      <c r="H1449" s="235"/>
      <c r="I1449" s="229"/>
      <c r="J1449" s="236"/>
      <c r="K1449" s="229"/>
      <c r="M1449" s="230" t="s">
        <v>732</v>
      </c>
      <c r="O1449" s="218"/>
    </row>
    <row r="1450" spans="1:15">
      <c r="A1450" s="227"/>
      <c r="B1450" s="231"/>
      <c r="C1450" s="301" t="s">
        <v>733</v>
      </c>
      <c r="D1450" s="302"/>
      <c r="E1450" s="232">
        <v>8.68</v>
      </c>
      <c r="F1450" s="233"/>
      <c r="G1450" s="234"/>
      <c r="H1450" s="235"/>
      <c r="I1450" s="229"/>
      <c r="J1450" s="236"/>
      <c r="K1450" s="229"/>
      <c r="M1450" s="230" t="s">
        <v>733</v>
      </c>
      <c r="O1450" s="218"/>
    </row>
    <row r="1451" spans="1:15">
      <c r="A1451" s="227"/>
      <c r="B1451" s="231"/>
      <c r="C1451" s="301" t="s">
        <v>734</v>
      </c>
      <c r="D1451" s="302"/>
      <c r="E1451" s="232">
        <v>49.206000000000003</v>
      </c>
      <c r="F1451" s="233"/>
      <c r="G1451" s="234"/>
      <c r="H1451" s="235"/>
      <c r="I1451" s="229"/>
      <c r="J1451" s="236"/>
      <c r="K1451" s="229"/>
      <c r="M1451" s="230" t="s">
        <v>734</v>
      </c>
      <c r="O1451" s="218"/>
    </row>
    <row r="1452" spans="1:15">
      <c r="A1452" s="227"/>
      <c r="B1452" s="231"/>
      <c r="C1452" s="301" t="s">
        <v>735</v>
      </c>
      <c r="D1452" s="302"/>
      <c r="E1452" s="232">
        <v>5.5</v>
      </c>
      <c r="F1452" s="233"/>
      <c r="G1452" s="234"/>
      <c r="H1452" s="235"/>
      <c r="I1452" s="229"/>
      <c r="J1452" s="236"/>
      <c r="K1452" s="229"/>
      <c r="M1452" s="230" t="s">
        <v>735</v>
      </c>
      <c r="O1452" s="218"/>
    </row>
    <row r="1453" spans="1:15">
      <c r="A1453" s="227"/>
      <c r="B1453" s="231"/>
      <c r="C1453" s="301" t="s">
        <v>736</v>
      </c>
      <c r="D1453" s="302"/>
      <c r="E1453" s="232">
        <v>48.372</v>
      </c>
      <c r="F1453" s="233"/>
      <c r="G1453" s="234"/>
      <c r="H1453" s="235"/>
      <c r="I1453" s="229"/>
      <c r="J1453" s="236"/>
      <c r="K1453" s="229"/>
      <c r="M1453" s="230" t="s">
        <v>736</v>
      </c>
      <c r="O1453" s="218"/>
    </row>
    <row r="1454" spans="1:15">
      <c r="A1454" s="227"/>
      <c r="B1454" s="231"/>
      <c r="C1454" s="301" t="s">
        <v>737</v>
      </c>
      <c r="D1454" s="302"/>
      <c r="E1454" s="232">
        <v>1.22</v>
      </c>
      <c r="F1454" s="233"/>
      <c r="G1454" s="234"/>
      <c r="H1454" s="235"/>
      <c r="I1454" s="229"/>
      <c r="J1454" s="236"/>
      <c r="K1454" s="229"/>
      <c r="M1454" s="230" t="s">
        <v>737</v>
      </c>
      <c r="O1454" s="218"/>
    </row>
    <row r="1455" spans="1:15">
      <c r="A1455" s="227"/>
      <c r="B1455" s="231"/>
      <c r="C1455" s="301" t="s">
        <v>738</v>
      </c>
      <c r="D1455" s="302"/>
      <c r="E1455" s="232">
        <v>18.765000000000001</v>
      </c>
      <c r="F1455" s="233"/>
      <c r="G1455" s="234"/>
      <c r="H1455" s="235"/>
      <c r="I1455" s="229"/>
      <c r="J1455" s="236"/>
      <c r="K1455" s="229"/>
      <c r="M1455" s="230" t="s">
        <v>738</v>
      </c>
      <c r="O1455" s="218"/>
    </row>
    <row r="1456" spans="1:15">
      <c r="A1456" s="227"/>
      <c r="B1456" s="231"/>
      <c r="C1456" s="301" t="s">
        <v>739</v>
      </c>
      <c r="D1456" s="302"/>
      <c r="E1456" s="232">
        <v>7.7</v>
      </c>
      <c r="F1456" s="233"/>
      <c r="G1456" s="234"/>
      <c r="H1456" s="235"/>
      <c r="I1456" s="229"/>
      <c r="J1456" s="236"/>
      <c r="K1456" s="229"/>
      <c r="M1456" s="230" t="s">
        <v>739</v>
      </c>
      <c r="O1456" s="218"/>
    </row>
    <row r="1457" spans="1:15">
      <c r="A1457" s="227"/>
      <c r="B1457" s="231"/>
      <c r="C1457" s="301" t="s">
        <v>740</v>
      </c>
      <c r="D1457" s="302"/>
      <c r="E1457" s="232">
        <v>55.878</v>
      </c>
      <c r="F1457" s="233"/>
      <c r="G1457" s="234"/>
      <c r="H1457" s="235"/>
      <c r="I1457" s="229"/>
      <c r="J1457" s="236"/>
      <c r="K1457" s="229"/>
      <c r="M1457" s="230" t="s">
        <v>740</v>
      </c>
      <c r="O1457" s="218"/>
    </row>
    <row r="1458" spans="1:15">
      <c r="A1458" s="227"/>
      <c r="B1458" s="231"/>
      <c r="C1458" s="301" t="s">
        <v>741</v>
      </c>
      <c r="D1458" s="302"/>
      <c r="E1458" s="232">
        <v>8.5901999999999994</v>
      </c>
      <c r="F1458" s="233"/>
      <c r="G1458" s="234"/>
      <c r="H1458" s="235"/>
      <c r="I1458" s="229"/>
      <c r="J1458" s="236"/>
      <c r="K1458" s="229"/>
      <c r="M1458" s="230" t="s">
        <v>741</v>
      </c>
      <c r="O1458" s="218"/>
    </row>
    <row r="1459" spans="1:15">
      <c r="A1459" s="227"/>
      <c r="B1459" s="231"/>
      <c r="C1459" s="301" t="s">
        <v>742</v>
      </c>
      <c r="D1459" s="302"/>
      <c r="E1459" s="232">
        <v>1.22</v>
      </c>
      <c r="F1459" s="233"/>
      <c r="G1459" s="234"/>
      <c r="H1459" s="235"/>
      <c r="I1459" s="229"/>
      <c r="J1459" s="236"/>
      <c r="K1459" s="229"/>
      <c r="M1459" s="230" t="s">
        <v>742</v>
      </c>
      <c r="O1459" s="218"/>
    </row>
    <row r="1460" spans="1:15">
      <c r="A1460" s="227"/>
      <c r="B1460" s="231"/>
      <c r="C1460" s="301" t="s">
        <v>743</v>
      </c>
      <c r="D1460" s="302"/>
      <c r="E1460" s="232">
        <v>19.181999999999999</v>
      </c>
      <c r="F1460" s="233"/>
      <c r="G1460" s="234"/>
      <c r="H1460" s="235"/>
      <c r="I1460" s="229"/>
      <c r="J1460" s="236"/>
      <c r="K1460" s="229"/>
      <c r="M1460" s="230" t="s">
        <v>743</v>
      </c>
      <c r="O1460" s="218"/>
    </row>
    <row r="1461" spans="1:15">
      <c r="A1461" s="227"/>
      <c r="B1461" s="231"/>
      <c r="C1461" s="301" t="s">
        <v>744</v>
      </c>
      <c r="D1461" s="302"/>
      <c r="E1461" s="232">
        <v>14.85</v>
      </c>
      <c r="F1461" s="233"/>
      <c r="G1461" s="234"/>
      <c r="H1461" s="235"/>
      <c r="I1461" s="229"/>
      <c r="J1461" s="236"/>
      <c r="K1461" s="229"/>
      <c r="M1461" s="230" t="s">
        <v>744</v>
      </c>
      <c r="O1461" s="218"/>
    </row>
    <row r="1462" spans="1:15">
      <c r="A1462" s="227"/>
      <c r="B1462" s="231"/>
      <c r="C1462" s="301" t="s">
        <v>745</v>
      </c>
      <c r="D1462" s="302"/>
      <c r="E1462" s="232">
        <v>69.472200000000001</v>
      </c>
      <c r="F1462" s="233"/>
      <c r="G1462" s="234"/>
      <c r="H1462" s="235"/>
      <c r="I1462" s="229"/>
      <c r="J1462" s="236"/>
      <c r="K1462" s="229"/>
      <c r="M1462" s="230" t="s">
        <v>745</v>
      </c>
      <c r="O1462" s="218"/>
    </row>
    <row r="1463" spans="1:15">
      <c r="A1463" s="227"/>
      <c r="B1463" s="231"/>
      <c r="C1463" s="301" t="s">
        <v>746</v>
      </c>
      <c r="D1463" s="302"/>
      <c r="E1463" s="232">
        <v>15.83</v>
      </c>
      <c r="F1463" s="233"/>
      <c r="G1463" s="234"/>
      <c r="H1463" s="235"/>
      <c r="I1463" s="229"/>
      <c r="J1463" s="236"/>
      <c r="K1463" s="229"/>
      <c r="M1463" s="230" t="s">
        <v>746</v>
      </c>
      <c r="O1463" s="218"/>
    </row>
    <row r="1464" spans="1:15">
      <c r="A1464" s="227"/>
      <c r="B1464" s="231"/>
      <c r="C1464" s="301" t="s">
        <v>747</v>
      </c>
      <c r="D1464" s="302"/>
      <c r="E1464" s="232">
        <v>67.971000000000004</v>
      </c>
      <c r="F1464" s="233"/>
      <c r="G1464" s="234"/>
      <c r="H1464" s="235"/>
      <c r="I1464" s="229"/>
      <c r="J1464" s="236"/>
      <c r="K1464" s="229"/>
      <c r="M1464" s="230" t="s">
        <v>747</v>
      </c>
      <c r="O1464" s="218"/>
    </row>
    <row r="1465" spans="1:15">
      <c r="A1465" s="227"/>
      <c r="B1465" s="231"/>
      <c r="C1465" s="301" t="s">
        <v>663</v>
      </c>
      <c r="D1465" s="302"/>
      <c r="E1465" s="232">
        <v>6.45</v>
      </c>
      <c r="F1465" s="233"/>
      <c r="G1465" s="234"/>
      <c r="H1465" s="235"/>
      <c r="I1465" s="229"/>
      <c r="J1465" s="236"/>
      <c r="K1465" s="229"/>
      <c r="M1465" s="230" t="s">
        <v>663</v>
      </c>
      <c r="O1465" s="218"/>
    </row>
    <row r="1466" spans="1:15">
      <c r="A1466" s="227"/>
      <c r="B1466" s="231"/>
      <c r="C1466" s="301" t="s">
        <v>748</v>
      </c>
      <c r="D1466" s="302"/>
      <c r="E1466" s="232">
        <v>26.78</v>
      </c>
      <c r="F1466" s="233"/>
      <c r="G1466" s="234"/>
      <c r="H1466" s="235"/>
      <c r="I1466" s="229"/>
      <c r="J1466" s="236"/>
      <c r="K1466" s="229"/>
      <c r="M1466" s="230" t="s">
        <v>748</v>
      </c>
      <c r="O1466" s="218"/>
    </row>
    <row r="1467" spans="1:15">
      <c r="A1467" s="227"/>
      <c r="B1467" s="231"/>
      <c r="C1467" s="301" t="s">
        <v>749</v>
      </c>
      <c r="D1467" s="302"/>
      <c r="E1467" s="232">
        <v>4.2</v>
      </c>
      <c r="F1467" s="233"/>
      <c r="G1467" s="234"/>
      <c r="H1467" s="235"/>
      <c r="I1467" s="229"/>
      <c r="J1467" s="236"/>
      <c r="K1467" s="229"/>
      <c r="M1467" s="230" t="s">
        <v>749</v>
      </c>
      <c r="O1467" s="218"/>
    </row>
    <row r="1468" spans="1:15">
      <c r="A1468" s="227"/>
      <c r="B1468" s="231"/>
      <c r="C1468" s="301" t="s">
        <v>750</v>
      </c>
      <c r="D1468" s="302"/>
      <c r="E1468" s="232">
        <v>35.027999999999999</v>
      </c>
      <c r="F1468" s="233"/>
      <c r="G1468" s="234"/>
      <c r="H1468" s="235"/>
      <c r="I1468" s="229"/>
      <c r="J1468" s="236"/>
      <c r="K1468" s="229"/>
      <c r="M1468" s="230" t="s">
        <v>750</v>
      </c>
      <c r="O1468" s="218"/>
    </row>
    <row r="1469" spans="1:15">
      <c r="A1469" s="227"/>
      <c r="B1469" s="231"/>
      <c r="C1469" s="301" t="s">
        <v>664</v>
      </c>
      <c r="D1469" s="302"/>
      <c r="E1469" s="232">
        <v>5.4</v>
      </c>
      <c r="F1469" s="233"/>
      <c r="G1469" s="234"/>
      <c r="H1469" s="235"/>
      <c r="I1469" s="229"/>
      <c r="J1469" s="236"/>
      <c r="K1469" s="229"/>
      <c r="M1469" s="230" t="s">
        <v>664</v>
      </c>
      <c r="O1469" s="218"/>
    </row>
    <row r="1470" spans="1:15">
      <c r="A1470" s="227"/>
      <c r="B1470" s="231"/>
      <c r="C1470" s="301" t="s">
        <v>751</v>
      </c>
      <c r="D1470" s="302"/>
      <c r="E1470" s="232">
        <v>24.96</v>
      </c>
      <c r="F1470" s="233"/>
      <c r="G1470" s="234"/>
      <c r="H1470" s="235"/>
      <c r="I1470" s="229"/>
      <c r="J1470" s="236"/>
      <c r="K1470" s="229"/>
      <c r="M1470" s="230" t="s">
        <v>751</v>
      </c>
      <c r="O1470" s="218"/>
    </row>
    <row r="1471" spans="1:15">
      <c r="A1471" s="227"/>
      <c r="B1471" s="231"/>
      <c r="C1471" s="301" t="s">
        <v>752</v>
      </c>
      <c r="D1471" s="302"/>
      <c r="E1471" s="232">
        <v>16.2</v>
      </c>
      <c r="F1471" s="233"/>
      <c r="G1471" s="234"/>
      <c r="H1471" s="235"/>
      <c r="I1471" s="229"/>
      <c r="J1471" s="236"/>
      <c r="K1471" s="229"/>
      <c r="M1471" s="230" t="s">
        <v>752</v>
      </c>
      <c r="O1471" s="218"/>
    </row>
    <row r="1472" spans="1:15">
      <c r="A1472" s="227"/>
      <c r="B1472" s="231"/>
      <c r="C1472" s="301" t="s">
        <v>753</v>
      </c>
      <c r="D1472" s="302"/>
      <c r="E1472" s="232">
        <v>71.724000000000004</v>
      </c>
      <c r="F1472" s="233"/>
      <c r="G1472" s="234"/>
      <c r="H1472" s="235"/>
      <c r="I1472" s="229"/>
      <c r="J1472" s="236"/>
      <c r="K1472" s="229"/>
      <c r="M1472" s="230" t="s">
        <v>753</v>
      </c>
      <c r="O1472" s="218"/>
    </row>
    <row r="1473" spans="1:80">
      <c r="A1473" s="227"/>
      <c r="B1473" s="231"/>
      <c r="C1473" s="301" t="s">
        <v>754</v>
      </c>
      <c r="D1473" s="302"/>
      <c r="E1473" s="232">
        <v>3.66</v>
      </c>
      <c r="F1473" s="233"/>
      <c r="G1473" s="234"/>
      <c r="H1473" s="235"/>
      <c r="I1473" s="229"/>
      <c r="J1473" s="236"/>
      <c r="K1473" s="229"/>
      <c r="M1473" s="230" t="s">
        <v>754</v>
      </c>
      <c r="O1473" s="218"/>
    </row>
    <row r="1474" spans="1:80">
      <c r="A1474" s="227"/>
      <c r="B1474" s="231"/>
      <c r="C1474" s="301" t="s">
        <v>755</v>
      </c>
      <c r="D1474" s="302"/>
      <c r="E1474" s="232">
        <v>32.109000000000002</v>
      </c>
      <c r="F1474" s="233"/>
      <c r="G1474" s="234"/>
      <c r="H1474" s="235"/>
      <c r="I1474" s="229"/>
      <c r="J1474" s="236"/>
      <c r="K1474" s="229"/>
      <c r="M1474" s="230" t="s">
        <v>755</v>
      </c>
      <c r="O1474" s="218"/>
    </row>
    <row r="1475" spans="1:80">
      <c r="A1475" s="227"/>
      <c r="B1475" s="231"/>
      <c r="C1475" s="301" t="s">
        <v>756</v>
      </c>
      <c r="D1475" s="302"/>
      <c r="E1475" s="232">
        <v>6.45</v>
      </c>
      <c r="F1475" s="233"/>
      <c r="G1475" s="234"/>
      <c r="H1475" s="235"/>
      <c r="I1475" s="229"/>
      <c r="J1475" s="236"/>
      <c r="K1475" s="229"/>
      <c r="M1475" s="230" t="s">
        <v>756</v>
      </c>
      <c r="O1475" s="218"/>
    </row>
    <row r="1476" spans="1:80">
      <c r="A1476" s="227"/>
      <c r="B1476" s="231"/>
      <c r="C1476" s="301" t="s">
        <v>757</v>
      </c>
      <c r="D1476" s="302"/>
      <c r="E1476" s="232">
        <v>42.951000000000001</v>
      </c>
      <c r="F1476" s="233"/>
      <c r="G1476" s="234"/>
      <c r="H1476" s="235"/>
      <c r="I1476" s="229"/>
      <c r="J1476" s="236"/>
      <c r="K1476" s="229"/>
      <c r="M1476" s="230" t="s">
        <v>757</v>
      </c>
      <c r="O1476" s="218"/>
    </row>
    <row r="1477" spans="1:80">
      <c r="A1477" s="227"/>
      <c r="B1477" s="231"/>
      <c r="C1477" s="301" t="s">
        <v>758</v>
      </c>
      <c r="D1477" s="302"/>
      <c r="E1477" s="232">
        <v>6.5</v>
      </c>
      <c r="F1477" s="233"/>
      <c r="G1477" s="234"/>
      <c r="H1477" s="235"/>
      <c r="I1477" s="229"/>
      <c r="J1477" s="236"/>
      <c r="K1477" s="229"/>
      <c r="M1477" s="230" t="s">
        <v>758</v>
      </c>
      <c r="O1477" s="218"/>
    </row>
    <row r="1478" spans="1:80">
      <c r="A1478" s="227"/>
      <c r="B1478" s="231"/>
      <c r="C1478" s="301" t="s">
        <v>759</v>
      </c>
      <c r="D1478" s="302"/>
      <c r="E1478" s="232">
        <v>47.537999999999997</v>
      </c>
      <c r="F1478" s="233"/>
      <c r="G1478" s="234"/>
      <c r="H1478" s="235"/>
      <c r="I1478" s="229"/>
      <c r="J1478" s="236"/>
      <c r="K1478" s="229"/>
      <c r="M1478" s="230" t="s">
        <v>759</v>
      </c>
      <c r="O1478" s="218"/>
    </row>
    <row r="1479" spans="1:80">
      <c r="A1479" s="227"/>
      <c r="B1479" s="231"/>
      <c r="C1479" s="301" t="s">
        <v>760</v>
      </c>
      <c r="D1479" s="302"/>
      <c r="E1479" s="232">
        <v>2.33</v>
      </c>
      <c r="F1479" s="233"/>
      <c r="G1479" s="234"/>
      <c r="H1479" s="235"/>
      <c r="I1479" s="229"/>
      <c r="J1479" s="236"/>
      <c r="K1479" s="229"/>
      <c r="M1479" s="230" t="s">
        <v>760</v>
      </c>
      <c r="O1479" s="218"/>
    </row>
    <row r="1480" spans="1:80">
      <c r="A1480" s="227"/>
      <c r="B1480" s="231"/>
      <c r="C1480" s="301" t="s">
        <v>761</v>
      </c>
      <c r="D1480" s="302"/>
      <c r="E1480" s="232">
        <v>25.437000000000001</v>
      </c>
      <c r="F1480" s="233"/>
      <c r="G1480" s="234"/>
      <c r="H1480" s="235"/>
      <c r="I1480" s="229"/>
      <c r="J1480" s="236"/>
      <c r="K1480" s="229"/>
      <c r="M1480" s="230" t="s">
        <v>761</v>
      </c>
      <c r="O1480" s="218"/>
    </row>
    <row r="1481" spans="1:80">
      <c r="A1481" s="227"/>
      <c r="B1481" s="231"/>
      <c r="C1481" s="301" t="s">
        <v>762</v>
      </c>
      <c r="D1481" s="302"/>
      <c r="E1481" s="232">
        <v>11.87</v>
      </c>
      <c r="F1481" s="233"/>
      <c r="G1481" s="234"/>
      <c r="H1481" s="235"/>
      <c r="I1481" s="229"/>
      <c r="J1481" s="236"/>
      <c r="K1481" s="229"/>
      <c r="M1481" s="230" t="s">
        <v>762</v>
      </c>
      <c r="O1481" s="218"/>
    </row>
    <row r="1482" spans="1:80">
      <c r="A1482" s="227"/>
      <c r="B1482" s="231"/>
      <c r="C1482" s="301" t="s">
        <v>763</v>
      </c>
      <c r="D1482" s="302"/>
      <c r="E1482" s="232">
        <v>100.914</v>
      </c>
      <c r="F1482" s="233"/>
      <c r="G1482" s="234"/>
      <c r="H1482" s="235"/>
      <c r="I1482" s="229"/>
      <c r="J1482" s="236"/>
      <c r="K1482" s="229"/>
      <c r="M1482" s="230" t="s">
        <v>763</v>
      </c>
      <c r="O1482" s="218"/>
    </row>
    <row r="1483" spans="1:80">
      <c r="A1483" s="227"/>
      <c r="B1483" s="231"/>
      <c r="C1483" s="301" t="s">
        <v>764</v>
      </c>
      <c r="D1483" s="302"/>
      <c r="E1483" s="232">
        <v>-550.82050000000004</v>
      </c>
      <c r="F1483" s="233"/>
      <c r="G1483" s="234"/>
      <c r="H1483" s="235"/>
      <c r="I1483" s="229"/>
      <c r="J1483" s="236"/>
      <c r="K1483" s="229"/>
      <c r="M1483" s="230" t="s">
        <v>764</v>
      </c>
      <c r="O1483" s="218"/>
    </row>
    <row r="1484" spans="1:80">
      <c r="A1484" s="219">
        <v>106</v>
      </c>
      <c r="B1484" s="220" t="s">
        <v>1168</v>
      </c>
      <c r="C1484" s="221" t="s">
        <v>1169</v>
      </c>
      <c r="D1484" s="222" t="s">
        <v>580</v>
      </c>
      <c r="E1484" s="223">
        <v>2436.8362999999999</v>
      </c>
      <c r="F1484" s="223"/>
      <c r="G1484" s="224">
        <f>E1484*F1484</f>
        <v>0</v>
      </c>
      <c r="H1484" s="225">
        <v>2.9E-4</v>
      </c>
      <c r="I1484" s="226">
        <f>E1484*H1484</f>
        <v>0.706682527</v>
      </c>
      <c r="J1484" s="225">
        <v>0</v>
      </c>
      <c r="K1484" s="226">
        <f>E1484*J1484</f>
        <v>0</v>
      </c>
      <c r="O1484" s="218">
        <v>2</v>
      </c>
      <c r="AA1484" s="191">
        <v>1</v>
      </c>
      <c r="AB1484" s="191">
        <v>7</v>
      </c>
      <c r="AC1484" s="191">
        <v>7</v>
      </c>
      <c r="AZ1484" s="191">
        <v>2</v>
      </c>
      <c r="BA1484" s="191">
        <f>IF(AZ1484=1,G1484,0)</f>
        <v>0</v>
      </c>
      <c r="BB1484" s="191">
        <f>IF(AZ1484=2,G1484,0)</f>
        <v>0</v>
      </c>
      <c r="BC1484" s="191">
        <f>IF(AZ1484=3,G1484,0)</f>
        <v>0</v>
      </c>
      <c r="BD1484" s="191">
        <f>IF(AZ1484=4,G1484,0)</f>
        <v>0</v>
      </c>
      <c r="BE1484" s="191">
        <f>IF(AZ1484=5,G1484,0)</f>
        <v>0</v>
      </c>
      <c r="CA1484" s="218">
        <v>1</v>
      </c>
      <c r="CB1484" s="218">
        <v>7</v>
      </c>
    </row>
    <row r="1485" spans="1:80">
      <c r="A1485" s="227"/>
      <c r="B1485" s="231"/>
      <c r="C1485" s="301" t="s">
        <v>565</v>
      </c>
      <c r="D1485" s="302"/>
      <c r="E1485" s="232">
        <v>0</v>
      </c>
      <c r="F1485" s="233"/>
      <c r="G1485" s="234"/>
      <c r="H1485" s="235"/>
      <c r="I1485" s="229"/>
      <c r="J1485" s="236"/>
      <c r="K1485" s="229"/>
      <c r="M1485" s="230" t="s">
        <v>565</v>
      </c>
      <c r="O1485" s="218"/>
    </row>
    <row r="1486" spans="1:80">
      <c r="A1486" s="227"/>
      <c r="B1486" s="231"/>
      <c r="C1486" s="301" t="s">
        <v>566</v>
      </c>
      <c r="D1486" s="302"/>
      <c r="E1486" s="232">
        <v>0</v>
      </c>
      <c r="F1486" s="233"/>
      <c r="G1486" s="234"/>
      <c r="H1486" s="235"/>
      <c r="I1486" s="229"/>
      <c r="J1486" s="236"/>
      <c r="K1486" s="229"/>
      <c r="M1486" s="230" t="s">
        <v>566</v>
      </c>
      <c r="O1486" s="218"/>
    </row>
    <row r="1487" spans="1:80">
      <c r="A1487" s="227"/>
      <c r="B1487" s="231"/>
      <c r="C1487" s="301" t="s">
        <v>687</v>
      </c>
      <c r="D1487" s="302"/>
      <c r="E1487" s="232">
        <v>14</v>
      </c>
      <c r="F1487" s="233"/>
      <c r="G1487" s="234"/>
      <c r="H1487" s="235"/>
      <c r="I1487" s="229"/>
      <c r="J1487" s="236"/>
      <c r="K1487" s="229"/>
      <c r="M1487" s="258">
        <v>5.1388888888888894E-2</v>
      </c>
      <c r="O1487" s="218"/>
    </row>
    <row r="1488" spans="1:80">
      <c r="A1488" s="227"/>
      <c r="B1488" s="231"/>
      <c r="C1488" s="301" t="s">
        <v>688</v>
      </c>
      <c r="D1488" s="302"/>
      <c r="E1488" s="232">
        <v>28.574999999999999</v>
      </c>
      <c r="F1488" s="233"/>
      <c r="G1488" s="234"/>
      <c r="H1488" s="235"/>
      <c r="I1488" s="229"/>
      <c r="J1488" s="236"/>
      <c r="K1488" s="229"/>
      <c r="M1488" s="230" t="s">
        <v>688</v>
      </c>
      <c r="O1488" s="218"/>
    </row>
    <row r="1489" spans="1:15">
      <c r="A1489" s="227"/>
      <c r="B1489" s="231"/>
      <c r="C1489" s="301" t="s">
        <v>689</v>
      </c>
      <c r="D1489" s="302"/>
      <c r="E1489" s="232">
        <v>12.375</v>
      </c>
      <c r="F1489" s="233"/>
      <c r="G1489" s="234"/>
      <c r="H1489" s="235"/>
      <c r="I1489" s="229"/>
      <c r="J1489" s="236"/>
      <c r="K1489" s="229"/>
      <c r="M1489" s="230" t="s">
        <v>689</v>
      </c>
      <c r="O1489" s="218"/>
    </row>
    <row r="1490" spans="1:15">
      <c r="A1490" s="227"/>
      <c r="B1490" s="231"/>
      <c r="C1490" s="301" t="s">
        <v>690</v>
      </c>
      <c r="D1490" s="302"/>
      <c r="E1490" s="232">
        <v>18.37</v>
      </c>
      <c r="F1490" s="233"/>
      <c r="G1490" s="234"/>
      <c r="H1490" s="235"/>
      <c r="I1490" s="229"/>
      <c r="J1490" s="236"/>
      <c r="K1490" s="229"/>
      <c r="M1490" s="230" t="s">
        <v>690</v>
      </c>
      <c r="O1490" s="218"/>
    </row>
    <row r="1491" spans="1:15">
      <c r="A1491" s="227"/>
      <c r="B1491" s="231"/>
      <c r="C1491" s="301" t="s">
        <v>691</v>
      </c>
      <c r="D1491" s="302"/>
      <c r="E1491" s="232">
        <v>40.677999999999997</v>
      </c>
      <c r="F1491" s="233"/>
      <c r="G1491" s="234"/>
      <c r="H1491" s="235"/>
      <c r="I1491" s="229"/>
      <c r="J1491" s="236"/>
      <c r="K1491" s="229"/>
      <c r="M1491" s="230" t="s">
        <v>691</v>
      </c>
      <c r="O1491" s="218"/>
    </row>
    <row r="1492" spans="1:15">
      <c r="A1492" s="227"/>
      <c r="B1492" s="231"/>
      <c r="C1492" s="301" t="s">
        <v>692</v>
      </c>
      <c r="D1492" s="302"/>
      <c r="E1492" s="232">
        <v>24.66</v>
      </c>
      <c r="F1492" s="233"/>
      <c r="G1492" s="234"/>
      <c r="H1492" s="235"/>
      <c r="I1492" s="229"/>
      <c r="J1492" s="236"/>
      <c r="K1492" s="229"/>
      <c r="M1492" s="230" t="s">
        <v>692</v>
      </c>
      <c r="O1492" s="218"/>
    </row>
    <row r="1493" spans="1:15">
      <c r="A1493" s="227"/>
      <c r="B1493" s="231"/>
      <c r="C1493" s="301" t="s">
        <v>693</v>
      </c>
      <c r="D1493" s="302"/>
      <c r="E1493" s="232">
        <v>47.820300000000003</v>
      </c>
      <c r="F1493" s="233"/>
      <c r="G1493" s="234"/>
      <c r="H1493" s="235"/>
      <c r="I1493" s="229"/>
      <c r="J1493" s="236"/>
      <c r="K1493" s="229"/>
      <c r="M1493" s="230" t="s">
        <v>693</v>
      </c>
      <c r="O1493" s="218"/>
    </row>
    <row r="1494" spans="1:15">
      <c r="A1494" s="227"/>
      <c r="B1494" s="231"/>
      <c r="C1494" s="301" t="s">
        <v>694</v>
      </c>
      <c r="D1494" s="302"/>
      <c r="E1494" s="232">
        <v>20.55</v>
      </c>
      <c r="F1494" s="233"/>
      <c r="G1494" s="234"/>
      <c r="H1494" s="235"/>
      <c r="I1494" s="229"/>
      <c r="J1494" s="236"/>
      <c r="K1494" s="229"/>
      <c r="M1494" s="230" t="s">
        <v>694</v>
      </c>
      <c r="O1494" s="218"/>
    </row>
    <row r="1495" spans="1:15">
      <c r="A1495" s="227"/>
      <c r="B1495" s="231"/>
      <c r="C1495" s="301" t="s">
        <v>695</v>
      </c>
      <c r="D1495" s="302"/>
      <c r="E1495" s="232">
        <v>43.090299999999999</v>
      </c>
      <c r="F1495" s="233"/>
      <c r="G1495" s="234"/>
      <c r="H1495" s="235"/>
      <c r="I1495" s="229"/>
      <c r="J1495" s="236"/>
      <c r="K1495" s="229"/>
      <c r="M1495" s="230" t="s">
        <v>695</v>
      </c>
      <c r="O1495" s="218"/>
    </row>
    <row r="1496" spans="1:15">
      <c r="A1496" s="227"/>
      <c r="B1496" s="231"/>
      <c r="C1496" s="301" t="s">
        <v>696</v>
      </c>
      <c r="D1496" s="302"/>
      <c r="E1496" s="232">
        <v>0</v>
      </c>
      <c r="F1496" s="233"/>
      <c r="G1496" s="234"/>
      <c r="H1496" s="235"/>
      <c r="I1496" s="229"/>
      <c r="J1496" s="236"/>
      <c r="K1496" s="229"/>
      <c r="M1496" s="230" t="s">
        <v>696</v>
      </c>
      <c r="O1496" s="218"/>
    </row>
    <row r="1497" spans="1:15">
      <c r="A1497" s="227"/>
      <c r="B1497" s="231"/>
      <c r="C1497" s="301" t="s">
        <v>697</v>
      </c>
      <c r="D1497" s="302"/>
      <c r="E1497" s="232">
        <v>0</v>
      </c>
      <c r="F1497" s="233"/>
      <c r="G1497" s="234"/>
      <c r="H1497" s="235"/>
      <c r="I1497" s="229"/>
      <c r="J1497" s="236"/>
      <c r="K1497" s="229"/>
      <c r="M1497" s="230" t="s">
        <v>697</v>
      </c>
      <c r="O1497" s="218"/>
    </row>
    <row r="1498" spans="1:15">
      <c r="A1498" s="227"/>
      <c r="B1498" s="231"/>
      <c r="C1498" s="301" t="s">
        <v>698</v>
      </c>
      <c r="D1498" s="302"/>
      <c r="E1498" s="232">
        <v>42.5</v>
      </c>
      <c r="F1498" s="233"/>
      <c r="G1498" s="234"/>
      <c r="H1498" s="235"/>
      <c r="I1498" s="229"/>
      <c r="J1498" s="236"/>
      <c r="K1498" s="229"/>
      <c r="M1498" s="230" t="s">
        <v>698</v>
      </c>
      <c r="O1498" s="218"/>
    </row>
    <row r="1499" spans="1:15">
      <c r="A1499" s="227"/>
      <c r="B1499" s="231"/>
      <c r="C1499" s="301" t="s">
        <v>699</v>
      </c>
      <c r="D1499" s="302"/>
      <c r="E1499" s="232">
        <v>136.125</v>
      </c>
      <c r="F1499" s="233"/>
      <c r="G1499" s="234"/>
      <c r="H1499" s="235"/>
      <c r="I1499" s="229"/>
      <c r="J1499" s="236"/>
      <c r="K1499" s="229"/>
      <c r="M1499" s="230" t="s">
        <v>699</v>
      </c>
      <c r="O1499" s="218"/>
    </row>
    <row r="1500" spans="1:15">
      <c r="A1500" s="227"/>
      <c r="B1500" s="231"/>
      <c r="C1500" s="301" t="s">
        <v>700</v>
      </c>
      <c r="D1500" s="302"/>
      <c r="E1500" s="232">
        <v>74.83</v>
      </c>
      <c r="F1500" s="233"/>
      <c r="G1500" s="234"/>
      <c r="H1500" s="235"/>
      <c r="I1500" s="229"/>
      <c r="J1500" s="236"/>
      <c r="K1500" s="229"/>
      <c r="M1500" s="230" t="s">
        <v>700</v>
      </c>
      <c r="O1500" s="218"/>
    </row>
    <row r="1501" spans="1:15">
      <c r="A1501" s="227"/>
      <c r="B1501" s="231"/>
      <c r="C1501" s="301" t="s">
        <v>701</v>
      </c>
      <c r="D1501" s="302"/>
      <c r="E1501" s="232">
        <v>132.75</v>
      </c>
      <c r="F1501" s="233"/>
      <c r="G1501" s="234"/>
      <c r="H1501" s="235"/>
      <c r="I1501" s="229"/>
      <c r="J1501" s="236"/>
      <c r="K1501" s="229"/>
      <c r="M1501" s="230" t="s">
        <v>701</v>
      </c>
      <c r="O1501" s="218"/>
    </row>
    <row r="1502" spans="1:15">
      <c r="A1502" s="227"/>
      <c r="B1502" s="231"/>
      <c r="C1502" s="301" t="s">
        <v>702</v>
      </c>
      <c r="D1502" s="302"/>
      <c r="E1502" s="232">
        <v>22.9</v>
      </c>
      <c r="F1502" s="233"/>
      <c r="G1502" s="234"/>
      <c r="H1502" s="235"/>
      <c r="I1502" s="229"/>
      <c r="J1502" s="236"/>
      <c r="K1502" s="229"/>
      <c r="M1502" s="230" t="s">
        <v>702</v>
      </c>
      <c r="O1502" s="218"/>
    </row>
    <row r="1503" spans="1:15">
      <c r="A1503" s="227"/>
      <c r="B1503" s="231"/>
      <c r="C1503" s="301" t="s">
        <v>703</v>
      </c>
      <c r="D1503" s="302"/>
      <c r="E1503" s="232">
        <v>72.224999999999994</v>
      </c>
      <c r="F1503" s="233"/>
      <c r="G1503" s="234"/>
      <c r="H1503" s="235"/>
      <c r="I1503" s="229"/>
      <c r="J1503" s="236"/>
      <c r="K1503" s="229"/>
      <c r="M1503" s="230" t="s">
        <v>703</v>
      </c>
      <c r="O1503" s="218"/>
    </row>
    <row r="1504" spans="1:15">
      <c r="A1504" s="227"/>
      <c r="B1504" s="231"/>
      <c r="C1504" s="301" t="s">
        <v>704</v>
      </c>
      <c r="D1504" s="302"/>
      <c r="E1504" s="232">
        <v>52.73</v>
      </c>
      <c r="F1504" s="233"/>
      <c r="G1504" s="234"/>
      <c r="H1504" s="235"/>
      <c r="I1504" s="229"/>
      <c r="J1504" s="236"/>
      <c r="K1504" s="229"/>
      <c r="M1504" s="230" t="s">
        <v>704</v>
      </c>
      <c r="O1504" s="218"/>
    </row>
    <row r="1505" spans="1:15">
      <c r="A1505" s="227"/>
      <c r="B1505" s="231"/>
      <c r="C1505" s="301" t="s">
        <v>705</v>
      </c>
      <c r="D1505" s="302"/>
      <c r="E1505" s="232">
        <v>112.875</v>
      </c>
      <c r="F1505" s="233"/>
      <c r="G1505" s="234"/>
      <c r="H1505" s="235"/>
      <c r="I1505" s="229"/>
      <c r="J1505" s="236"/>
      <c r="K1505" s="229"/>
      <c r="M1505" s="230" t="s">
        <v>705</v>
      </c>
      <c r="O1505" s="218"/>
    </row>
    <row r="1506" spans="1:15">
      <c r="A1506" s="227"/>
      <c r="B1506" s="231"/>
      <c r="C1506" s="301" t="s">
        <v>706</v>
      </c>
      <c r="D1506" s="302"/>
      <c r="E1506" s="232">
        <v>29.32</v>
      </c>
      <c r="F1506" s="233"/>
      <c r="G1506" s="234"/>
      <c r="H1506" s="235"/>
      <c r="I1506" s="229"/>
      <c r="J1506" s="236"/>
      <c r="K1506" s="229"/>
      <c r="M1506" s="230" t="s">
        <v>706</v>
      </c>
      <c r="O1506" s="218"/>
    </row>
    <row r="1507" spans="1:15">
      <c r="A1507" s="227"/>
      <c r="B1507" s="231"/>
      <c r="C1507" s="301" t="s">
        <v>707</v>
      </c>
      <c r="D1507" s="302"/>
      <c r="E1507" s="232">
        <v>72.75</v>
      </c>
      <c r="F1507" s="233"/>
      <c r="G1507" s="234"/>
      <c r="H1507" s="235"/>
      <c r="I1507" s="229"/>
      <c r="J1507" s="236"/>
      <c r="K1507" s="229"/>
      <c r="M1507" s="230" t="s">
        <v>707</v>
      </c>
      <c r="O1507" s="218"/>
    </row>
    <row r="1508" spans="1:15">
      <c r="A1508" s="227"/>
      <c r="B1508" s="231"/>
      <c r="C1508" s="301" t="s">
        <v>708</v>
      </c>
      <c r="D1508" s="302"/>
      <c r="E1508" s="232">
        <v>14.1</v>
      </c>
      <c r="F1508" s="233"/>
      <c r="G1508" s="234"/>
      <c r="H1508" s="235"/>
      <c r="I1508" s="229"/>
      <c r="J1508" s="236"/>
      <c r="K1508" s="229"/>
      <c r="M1508" s="230" t="s">
        <v>708</v>
      </c>
      <c r="O1508" s="218"/>
    </row>
    <row r="1509" spans="1:15">
      <c r="A1509" s="227"/>
      <c r="B1509" s="231"/>
      <c r="C1509" s="301" t="s">
        <v>709</v>
      </c>
      <c r="D1509" s="302"/>
      <c r="E1509" s="232">
        <v>51</v>
      </c>
      <c r="F1509" s="233"/>
      <c r="G1509" s="234"/>
      <c r="H1509" s="235"/>
      <c r="I1509" s="229"/>
      <c r="J1509" s="236"/>
      <c r="K1509" s="229"/>
      <c r="M1509" s="230" t="s">
        <v>709</v>
      </c>
      <c r="O1509" s="218"/>
    </row>
    <row r="1510" spans="1:15">
      <c r="A1510" s="227"/>
      <c r="B1510" s="231"/>
      <c r="C1510" s="301" t="s">
        <v>710</v>
      </c>
      <c r="D1510" s="302"/>
      <c r="E1510" s="232">
        <v>72</v>
      </c>
      <c r="F1510" s="233"/>
      <c r="G1510" s="234"/>
      <c r="H1510" s="235"/>
      <c r="I1510" s="229"/>
      <c r="J1510" s="236"/>
      <c r="K1510" s="229"/>
      <c r="M1510" s="230" t="s">
        <v>710</v>
      </c>
      <c r="O1510" s="218"/>
    </row>
    <row r="1511" spans="1:15">
      <c r="A1511" s="227"/>
      <c r="B1511" s="231"/>
      <c r="C1511" s="301" t="s">
        <v>711</v>
      </c>
      <c r="D1511" s="302"/>
      <c r="E1511" s="232">
        <v>41.625</v>
      </c>
      <c r="F1511" s="233"/>
      <c r="G1511" s="234"/>
      <c r="H1511" s="235"/>
      <c r="I1511" s="229"/>
      <c r="J1511" s="236"/>
      <c r="K1511" s="229"/>
      <c r="M1511" s="230" t="s">
        <v>711</v>
      </c>
      <c r="O1511" s="218"/>
    </row>
    <row r="1512" spans="1:15">
      <c r="A1512" s="227"/>
      <c r="B1512" s="231"/>
      <c r="C1512" s="301" t="s">
        <v>712</v>
      </c>
      <c r="D1512" s="302"/>
      <c r="E1512" s="232">
        <v>2.82</v>
      </c>
      <c r="F1512" s="233"/>
      <c r="G1512" s="234"/>
      <c r="H1512" s="235"/>
      <c r="I1512" s="229"/>
      <c r="J1512" s="236"/>
      <c r="K1512" s="229"/>
      <c r="M1512" s="230" t="s">
        <v>712</v>
      </c>
      <c r="O1512" s="218"/>
    </row>
    <row r="1513" spans="1:15">
      <c r="A1513" s="227"/>
      <c r="B1513" s="231"/>
      <c r="C1513" s="301" t="s">
        <v>713</v>
      </c>
      <c r="D1513" s="302"/>
      <c r="E1513" s="232">
        <v>26.625</v>
      </c>
      <c r="F1513" s="233"/>
      <c r="G1513" s="234"/>
      <c r="H1513" s="235"/>
      <c r="I1513" s="229"/>
      <c r="J1513" s="236"/>
      <c r="K1513" s="229"/>
      <c r="M1513" s="230" t="s">
        <v>713</v>
      </c>
      <c r="O1513" s="218"/>
    </row>
    <row r="1514" spans="1:15">
      <c r="A1514" s="227"/>
      <c r="B1514" s="231"/>
      <c r="C1514" s="301" t="s">
        <v>714</v>
      </c>
      <c r="D1514" s="302"/>
      <c r="E1514" s="232">
        <v>16.399999999999999</v>
      </c>
      <c r="F1514" s="233"/>
      <c r="G1514" s="234"/>
      <c r="H1514" s="235"/>
      <c r="I1514" s="229"/>
      <c r="J1514" s="236"/>
      <c r="K1514" s="229"/>
      <c r="M1514" s="230" t="s">
        <v>714</v>
      </c>
      <c r="O1514" s="218"/>
    </row>
    <row r="1515" spans="1:15">
      <c r="A1515" s="227"/>
      <c r="B1515" s="231"/>
      <c r="C1515" s="301" t="s">
        <v>715</v>
      </c>
      <c r="D1515" s="302"/>
      <c r="E1515" s="232">
        <v>70.875</v>
      </c>
      <c r="F1515" s="233"/>
      <c r="G1515" s="234"/>
      <c r="H1515" s="235"/>
      <c r="I1515" s="229"/>
      <c r="J1515" s="236"/>
      <c r="K1515" s="229"/>
      <c r="M1515" s="230" t="s">
        <v>715</v>
      </c>
      <c r="O1515" s="218"/>
    </row>
    <row r="1516" spans="1:15">
      <c r="A1516" s="227"/>
      <c r="B1516" s="231"/>
      <c r="C1516" s="301" t="s">
        <v>716</v>
      </c>
      <c r="D1516" s="302"/>
      <c r="E1516" s="232">
        <v>38.409999999999997</v>
      </c>
      <c r="F1516" s="233"/>
      <c r="G1516" s="234"/>
      <c r="H1516" s="235"/>
      <c r="I1516" s="229"/>
      <c r="J1516" s="236"/>
      <c r="K1516" s="229"/>
      <c r="M1516" s="230" t="s">
        <v>716</v>
      </c>
      <c r="O1516" s="218"/>
    </row>
    <row r="1517" spans="1:15">
      <c r="A1517" s="227"/>
      <c r="B1517" s="231"/>
      <c r="C1517" s="301" t="s">
        <v>717</v>
      </c>
      <c r="D1517" s="302"/>
      <c r="E1517" s="232">
        <v>97.125</v>
      </c>
      <c r="F1517" s="233"/>
      <c r="G1517" s="234"/>
      <c r="H1517" s="235"/>
      <c r="I1517" s="229"/>
      <c r="J1517" s="236"/>
      <c r="K1517" s="229"/>
      <c r="M1517" s="230" t="s">
        <v>717</v>
      </c>
      <c r="O1517" s="218"/>
    </row>
    <row r="1518" spans="1:15">
      <c r="A1518" s="227"/>
      <c r="B1518" s="231"/>
      <c r="C1518" s="301" t="s">
        <v>718</v>
      </c>
      <c r="D1518" s="302"/>
      <c r="E1518" s="232">
        <v>15.18</v>
      </c>
      <c r="F1518" s="233"/>
      <c r="G1518" s="234"/>
      <c r="H1518" s="235"/>
      <c r="I1518" s="229"/>
      <c r="J1518" s="236"/>
      <c r="K1518" s="229"/>
      <c r="M1518" s="230" t="s">
        <v>718</v>
      </c>
      <c r="O1518" s="218"/>
    </row>
    <row r="1519" spans="1:15">
      <c r="A1519" s="227"/>
      <c r="B1519" s="231"/>
      <c r="C1519" s="301" t="s">
        <v>719</v>
      </c>
      <c r="D1519" s="302"/>
      <c r="E1519" s="232">
        <v>59.25</v>
      </c>
      <c r="F1519" s="233"/>
      <c r="G1519" s="234"/>
      <c r="H1519" s="235"/>
      <c r="I1519" s="229"/>
      <c r="J1519" s="236"/>
      <c r="K1519" s="229"/>
      <c r="M1519" s="230" t="s">
        <v>719</v>
      </c>
      <c r="O1519" s="218"/>
    </row>
    <row r="1520" spans="1:15">
      <c r="A1520" s="227"/>
      <c r="B1520" s="231"/>
      <c r="C1520" s="301" t="s">
        <v>720</v>
      </c>
      <c r="D1520" s="302"/>
      <c r="E1520" s="232">
        <v>16.05</v>
      </c>
      <c r="F1520" s="233"/>
      <c r="G1520" s="234"/>
      <c r="H1520" s="235"/>
      <c r="I1520" s="229"/>
      <c r="J1520" s="236"/>
      <c r="K1520" s="229"/>
      <c r="M1520" s="230" t="s">
        <v>720</v>
      </c>
      <c r="O1520" s="218"/>
    </row>
    <row r="1521" spans="1:15">
      <c r="A1521" s="227"/>
      <c r="B1521" s="231"/>
      <c r="C1521" s="301" t="s">
        <v>136</v>
      </c>
      <c r="D1521" s="302"/>
      <c r="E1521" s="232">
        <v>0</v>
      </c>
      <c r="F1521" s="233"/>
      <c r="G1521" s="234"/>
      <c r="H1521" s="235"/>
      <c r="I1521" s="229"/>
      <c r="J1521" s="236"/>
      <c r="K1521" s="229"/>
      <c r="M1521" s="230" t="s">
        <v>136</v>
      </c>
      <c r="O1521" s="218"/>
    </row>
    <row r="1522" spans="1:15">
      <c r="A1522" s="227"/>
      <c r="B1522" s="231"/>
      <c r="C1522" s="301" t="s">
        <v>137</v>
      </c>
      <c r="D1522" s="302"/>
      <c r="E1522" s="232">
        <v>0</v>
      </c>
      <c r="F1522" s="233"/>
      <c r="G1522" s="234"/>
      <c r="H1522" s="235"/>
      <c r="I1522" s="229"/>
      <c r="J1522" s="236"/>
      <c r="K1522" s="229"/>
      <c r="M1522" s="230" t="s">
        <v>137</v>
      </c>
      <c r="O1522" s="218"/>
    </row>
    <row r="1523" spans="1:15">
      <c r="A1523" s="227"/>
      <c r="B1523" s="231"/>
      <c r="C1523" s="301" t="s">
        <v>721</v>
      </c>
      <c r="D1523" s="302"/>
      <c r="E1523" s="232">
        <v>47.11</v>
      </c>
      <c r="F1523" s="233"/>
      <c r="G1523" s="234"/>
      <c r="H1523" s="235"/>
      <c r="I1523" s="229"/>
      <c r="J1523" s="236"/>
      <c r="K1523" s="229"/>
      <c r="M1523" s="230" t="s">
        <v>721</v>
      </c>
      <c r="O1523" s="218"/>
    </row>
    <row r="1524" spans="1:15">
      <c r="A1524" s="227"/>
      <c r="B1524" s="231"/>
      <c r="C1524" s="301" t="s">
        <v>722</v>
      </c>
      <c r="D1524" s="302"/>
      <c r="E1524" s="232">
        <v>118.011</v>
      </c>
      <c r="F1524" s="233"/>
      <c r="G1524" s="234"/>
      <c r="H1524" s="235"/>
      <c r="I1524" s="229"/>
      <c r="J1524" s="236"/>
      <c r="K1524" s="229"/>
      <c r="M1524" s="230" t="s">
        <v>722</v>
      </c>
      <c r="O1524" s="218"/>
    </row>
    <row r="1525" spans="1:15">
      <c r="A1525" s="227"/>
      <c r="B1525" s="231"/>
      <c r="C1525" s="301" t="s">
        <v>723</v>
      </c>
      <c r="D1525" s="302"/>
      <c r="E1525" s="232">
        <v>20.9</v>
      </c>
      <c r="F1525" s="233"/>
      <c r="G1525" s="234"/>
      <c r="H1525" s="235"/>
      <c r="I1525" s="229"/>
      <c r="J1525" s="236"/>
      <c r="K1525" s="229"/>
      <c r="M1525" s="230" t="s">
        <v>723</v>
      </c>
      <c r="O1525" s="218"/>
    </row>
    <row r="1526" spans="1:15">
      <c r="A1526" s="227"/>
      <c r="B1526" s="231"/>
      <c r="C1526" s="301" t="s">
        <v>724</v>
      </c>
      <c r="D1526" s="302"/>
      <c r="E1526" s="232">
        <v>76.311000000000007</v>
      </c>
      <c r="F1526" s="233"/>
      <c r="G1526" s="234"/>
      <c r="H1526" s="235"/>
      <c r="I1526" s="229"/>
      <c r="J1526" s="236"/>
      <c r="K1526" s="229"/>
      <c r="M1526" s="230" t="s">
        <v>724</v>
      </c>
      <c r="O1526" s="218"/>
    </row>
    <row r="1527" spans="1:15">
      <c r="A1527" s="227"/>
      <c r="B1527" s="231"/>
      <c r="C1527" s="301" t="s">
        <v>725</v>
      </c>
      <c r="D1527" s="302"/>
      <c r="E1527" s="232">
        <v>21.1</v>
      </c>
      <c r="F1527" s="233"/>
      <c r="G1527" s="234"/>
      <c r="H1527" s="235"/>
      <c r="I1527" s="229"/>
      <c r="J1527" s="236"/>
      <c r="K1527" s="229"/>
      <c r="M1527" s="230" t="s">
        <v>725</v>
      </c>
      <c r="O1527" s="218"/>
    </row>
    <row r="1528" spans="1:15">
      <c r="A1528" s="227"/>
      <c r="B1528" s="231"/>
      <c r="C1528" s="301" t="s">
        <v>726</v>
      </c>
      <c r="D1528" s="302"/>
      <c r="E1528" s="232">
        <v>76.727999999999994</v>
      </c>
      <c r="F1528" s="233"/>
      <c r="G1528" s="234"/>
      <c r="H1528" s="235"/>
      <c r="I1528" s="229"/>
      <c r="J1528" s="236"/>
      <c r="K1528" s="229"/>
      <c r="M1528" s="230" t="s">
        <v>726</v>
      </c>
      <c r="O1528" s="218"/>
    </row>
    <row r="1529" spans="1:15">
      <c r="A1529" s="227"/>
      <c r="B1529" s="231"/>
      <c r="C1529" s="301" t="s">
        <v>727</v>
      </c>
      <c r="D1529" s="302"/>
      <c r="E1529" s="232">
        <v>72.7</v>
      </c>
      <c r="F1529" s="233"/>
      <c r="G1529" s="234"/>
      <c r="H1529" s="235"/>
      <c r="I1529" s="229"/>
      <c r="J1529" s="236"/>
      <c r="K1529" s="229"/>
      <c r="M1529" s="230" t="s">
        <v>727</v>
      </c>
      <c r="O1529" s="218"/>
    </row>
    <row r="1530" spans="1:15">
      <c r="A1530" s="227"/>
      <c r="B1530" s="231"/>
      <c r="C1530" s="301" t="s">
        <v>728</v>
      </c>
      <c r="D1530" s="302"/>
      <c r="E1530" s="232">
        <v>34.299999999999997</v>
      </c>
      <c r="F1530" s="233"/>
      <c r="G1530" s="234"/>
      <c r="H1530" s="235"/>
      <c r="I1530" s="229"/>
      <c r="J1530" s="236"/>
      <c r="K1530" s="229"/>
      <c r="M1530" s="230" t="s">
        <v>728</v>
      </c>
      <c r="O1530" s="218"/>
    </row>
    <row r="1531" spans="1:15">
      <c r="A1531" s="227"/>
      <c r="B1531" s="231"/>
      <c r="C1531" s="301" t="s">
        <v>729</v>
      </c>
      <c r="D1531" s="302"/>
      <c r="E1531" s="232">
        <v>22.25</v>
      </c>
      <c r="F1531" s="233"/>
      <c r="G1531" s="234"/>
      <c r="H1531" s="235"/>
      <c r="I1531" s="229"/>
      <c r="J1531" s="236"/>
      <c r="K1531" s="229"/>
      <c r="M1531" s="230" t="s">
        <v>729</v>
      </c>
      <c r="O1531" s="218"/>
    </row>
    <row r="1532" spans="1:15">
      <c r="A1532" s="227"/>
      <c r="B1532" s="231"/>
      <c r="C1532" s="301" t="s">
        <v>730</v>
      </c>
      <c r="D1532" s="302"/>
      <c r="E1532" s="232">
        <v>80.647800000000004</v>
      </c>
      <c r="F1532" s="233"/>
      <c r="G1532" s="234"/>
      <c r="H1532" s="235"/>
      <c r="I1532" s="229"/>
      <c r="J1532" s="236"/>
      <c r="K1532" s="229"/>
      <c r="M1532" s="230" t="s">
        <v>730</v>
      </c>
      <c r="O1532" s="218"/>
    </row>
    <row r="1533" spans="1:15">
      <c r="A1533" s="227"/>
      <c r="B1533" s="231"/>
      <c r="C1533" s="301" t="s">
        <v>731</v>
      </c>
      <c r="D1533" s="302"/>
      <c r="E1533" s="232">
        <v>3.22</v>
      </c>
      <c r="F1533" s="233"/>
      <c r="G1533" s="234"/>
      <c r="H1533" s="235"/>
      <c r="I1533" s="229"/>
      <c r="J1533" s="236"/>
      <c r="K1533" s="229"/>
      <c r="M1533" s="230" t="s">
        <v>731</v>
      </c>
      <c r="O1533" s="218"/>
    </row>
    <row r="1534" spans="1:15">
      <c r="A1534" s="227"/>
      <c r="B1534" s="231"/>
      <c r="C1534" s="301" t="s">
        <v>732</v>
      </c>
      <c r="D1534" s="302"/>
      <c r="E1534" s="232">
        <v>30.858000000000001</v>
      </c>
      <c r="F1534" s="233"/>
      <c r="G1534" s="234"/>
      <c r="H1534" s="235"/>
      <c r="I1534" s="229"/>
      <c r="J1534" s="236"/>
      <c r="K1534" s="229"/>
      <c r="M1534" s="230" t="s">
        <v>732</v>
      </c>
      <c r="O1534" s="218"/>
    </row>
    <row r="1535" spans="1:15">
      <c r="A1535" s="227"/>
      <c r="B1535" s="231"/>
      <c r="C1535" s="301" t="s">
        <v>733</v>
      </c>
      <c r="D1535" s="302"/>
      <c r="E1535" s="232">
        <v>8.68</v>
      </c>
      <c r="F1535" s="233"/>
      <c r="G1535" s="234"/>
      <c r="H1535" s="235"/>
      <c r="I1535" s="229"/>
      <c r="J1535" s="236"/>
      <c r="K1535" s="229"/>
      <c r="M1535" s="230" t="s">
        <v>733</v>
      </c>
      <c r="O1535" s="218"/>
    </row>
    <row r="1536" spans="1:15">
      <c r="A1536" s="227"/>
      <c r="B1536" s="231"/>
      <c r="C1536" s="301" t="s">
        <v>734</v>
      </c>
      <c r="D1536" s="302"/>
      <c r="E1536" s="232">
        <v>49.206000000000003</v>
      </c>
      <c r="F1536" s="233"/>
      <c r="G1536" s="234"/>
      <c r="H1536" s="235"/>
      <c r="I1536" s="229"/>
      <c r="J1536" s="236"/>
      <c r="K1536" s="229"/>
      <c r="M1536" s="230" t="s">
        <v>734</v>
      </c>
      <c r="O1536" s="218"/>
    </row>
    <row r="1537" spans="1:15">
      <c r="A1537" s="227"/>
      <c r="B1537" s="231"/>
      <c r="C1537" s="301" t="s">
        <v>735</v>
      </c>
      <c r="D1537" s="302"/>
      <c r="E1537" s="232">
        <v>5.5</v>
      </c>
      <c r="F1537" s="233"/>
      <c r="G1537" s="234"/>
      <c r="H1537" s="235"/>
      <c r="I1537" s="229"/>
      <c r="J1537" s="236"/>
      <c r="K1537" s="229"/>
      <c r="M1537" s="230" t="s">
        <v>735</v>
      </c>
      <c r="O1537" s="218"/>
    </row>
    <row r="1538" spans="1:15">
      <c r="A1538" s="227"/>
      <c r="B1538" s="231"/>
      <c r="C1538" s="301" t="s">
        <v>736</v>
      </c>
      <c r="D1538" s="302"/>
      <c r="E1538" s="232">
        <v>48.372</v>
      </c>
      <c r="F1538" s="233"/>
      <c r="G1538" s="234"/>
      <c r="H1538" s="235"/>
      <c r="I1538" s="229"/>
      <c r="J1538" s="236"/>
      <c r="K1538" s="229"/>
      <c r="M1538" s="230" t="s">
        <v>736</v>
      </c>
      <c r="O1538" s="218"/>
    </row>
    <row r="1539" spans="1:15">
      <c r="A1539" s="227"/>
      <c r="B1539" s="231"/>
      <c r="C1539" s="301" t="s">
        <v>737</v>
      </c>
      <c r="D1539" s="302"/>
      <c r="E1539" s="232">
        <v>1.22</v>
      </c>
      <c r="F1539" s="233"/>
      <c r="G1539" s="234"/>
      <c r="H1539" s="235"/>
      <c r="I1539" s="229"/>
      <c r="J1539" s="236"/>
      <c r="K1539" s="229"/>
      <c r="M1539" s="230" t="s">
        <v>737</v>
      </c>
      <c r="O1539" s="218"/>
    </row>
    <row r="1540" spans="1:15">
      <c r="A1540" s="227"/>
      <c r="B1540" s="231"/>
      <c r="C1540" s="301" t="s">
        <v>738</v>
      </c>
      <c r="D1540" s="302"/>
      <c r="E1540" s="232">
        <v>18.765000000000001</v>
      </c>
      <c r="F1540" s="233"/>
      <c r="G1540" s="234"/>
      <c r="H1540" s="235"/>
      <c r="I1540" s="229"/>
      <c r="J1540" s="236"/>
      <c r="K1540" s="229"/>
      <c r="M1540" s="230" t="s">
        <v>738</v>
      </c>
      <c r="O1540" s="218"/>
    </row>
    <row r="1541" spans="1:15">
      <c r="A1541" s="227"/>
      <c r="B1541" s="231"/>
      <c r="C1541" s="301" t="s">
        <v>739</v>
      </c>
      <c r="D1541" s="302"/>
      <c r="E1541" s="232">
        <v>7.7</v>
      </c>
      <c r="F1541" s="233"/>
      <c r="G1541" s="234"/>
      <c r="H1541" s="235"/>
      <c r="I1541" s="229"/>
      <c r="J1541" s="236"/>
      <c r="K1541" s="229"/>
      <c r="M1541" s="230" t="s">
        <v>739</v>
      </c>
      <c r="O1541" s="218"/>
    </row>
    <row r="1542" spans="1:15">
      <c r="A1542" s="227"/>
      <c r="B1542" s="231"/>
      <c r="C1542" s="301" t="s">
        <v>740</v>
      </c>
      <c r="D1542" s="302"/>
      <c r="E1542" s="232">
        <v>55.878</v>
      </c>
      <c r="F1542" s="233"/>
      <c r="G1542" s="234"/>
      <c r="H1542" s="235"/>
      <c r="I1542" s="229"/>
      <c r="J1542" s="236"/>
      <c r="K1542" s="229"/>
      <c r="M1542" s="230" t="s">
        <v>740</v>
      </c>
      <c r="O1542" s="218"/>
    </row>
    <row r="1543" spans="1:15">
      <c r="A1543" s="227"/>
      <c r="B1543" s="231"/>
      <c r="C1543" s="301" t="s">
        <v>741</v>
      </c>
      <c r="D1543" s="302"/>
      <c r="E1543" s="232">
        <v>8.5901999999999994</v>
      </c>
      <c r="F1543" s="233"/>
      <c r="G1543" s="234"/>
      <c r="H1543" s="235"/>
      <c r="I1543" s="229"/>
      <c r="J1543" s="236"/>
      <c r="K1543" s="229"/>
      <c r="M1543" s="230" t="s">
        <v>741</v>
      </c>
      <c r="O1543" s="218"/>
    </row>
    <row r="1544" spans="1:15">
      <c r="A1544" s="227"/>
      <c r="B1544" s="231"/>
      <c r="C1544" s="301" t="s">
        <v>742</v>
      </c>
      <c r="D1544" s="302"/>
      <c r="E1544" s="232">
        <v>1.22</v>
      </c>
      <c r="F1544" s="233"/>
      <c r="G1544" s="234"/>
      <c r="H1544" s="235"/>
      <c r="I1544" s="229"/>
      <c r="J1544" s="236"/>
      <c r="K1544" s="229"/>
      <c r="M1544" s="230" t="s">
        <v>742</v>
      </c>
      <c r="O1544" s="218"/>
    </row>
    <row r="1545" spans="1:15">
      <c r="A1545" s="227"/>
      <c r="B1545" s="231"/>
      <c r="C1545" s="301" t="s">
        <v>743</v>
      </c>
      <c r="D1545" s="302"/>
      <c r="E1545" s="232">
        <v>19.181999999999999</v>
      </c>
      <c r="F1545" s="233"/>
      <c r="G1545" s="234"/>
      <c r="H1545" s="235"/>
      <c r="I1545" s="229"/>
      <c r="J1545" s="236"/>
      <c r="K1545" s="229"/>
      <c r="M1545" s="230" t="s">
        <v>743</v>
      </c>
      <c r="O1545" s="218"/>
    </row>
    <row r="1546" spans="1:15">
      <c r="A1546" s="227"/>
      <c r="B1546" s="231"/>
      <c r="C1546" s="301" t="s">
        <v>744</v>
      </c>
      <c r="D1546" s="302"/>
      <c r="E1546" s="232">
        <v>14.85</v>
      </c>
      <c r="F1546" s="233"/>
      <c r="G1546" s="234"/>
      <c r="H1546" s="235"/>
      <c r="I1546" s="229"/>
      <c r="J1546" s="236"/>
      <c r="K1546" s="229"/>
      <c r="M1546" s="230" t="s">
        <v>744</v>
      </c>
      <c r="O1546" s="218"/>
    </row>
    <row r="1547" spans="1:15">
      <c r="A1547" s="227"/>
      <c r="B1547" s="231"/>
      <c r="C1547" s="301" t="s">
        <v>745</v>
      </c>
      <c r="D1547" s="302"/>
      <c r="E1547" s="232">
        <v>69.472200000000001</v>
      </c>
      <c r="F1547" s="233"/>
      <c r="G1547" s="234"/>
      <c r="H1547" s="235"/>
      <c r="I1547" s="229"/>
      <c r="J1547" s="236"/>
      <c r="K1547" s="229"/>
      <c r="M1547" s="230" t="s">
        <v>745</v>
      </c>
      <c r="O1547" s="218"/>
    </row>
    <row r="1548" spans="1:15">
      <c r="A1548" s="227"/>
      <c r="B1548" s="231"/>
      <c r="C1548" s="301" t="s">
        <v>746</v>
      </c>
      <c r="D1548" s="302"/>
      <c r="E1548" s="232">
        <v>15.83</v>
      </c>
      <c r="F1548" s="233"/>
      <c r="G1548" s="234"/>
      <c r="H1548" s="235"/>
      <c r="I1548" s="229"/>
      <c r="J1548" s="236"/>
      <c r="K1548" s="229"/>
      <c r="M1548" s="230" t="s">
        <v>746</v>
      </c>
      <c r="O1548" s="218"/>
    </row>
    <row r="1549" spans="1:15">
      <c r="A1549" s="227"/>
      <c r="B1549" s="231"/>
      <c r="C1549" s="301" t="s">
        <v>747</v>
      </c>
      <c r="D1549" s="302"/>
      <c r="E1549" s="232">
        <v>67.971000000000004</v>
      </c>
      <c r="F1549" s="233"/>
      <c r="G1549" s="234"/>
      <c r="H1549" s="235"/>
      <c r="I1549" s="229"/>
      <c r="J1549" s="236"/>
      <c r="K1549" s="229"/>
      <c r="M1549" s="230" t="s">
        <v>747</v>
      </c>
      <c r="O1549" s="218"/>
    </row>
    <row r="1550" spans="1:15">
      <c r="A1550" s="227"/>
      <c r="B1550" s="231"/>
      <c r="C1550" s="301" t="s">
        <v>663</v>
      </c>
      <c r="D1550" s="302"/>
      <c r="E1550" s="232">
        <v>6.45</v>
      </c>
      <c r="F1550" s="233"/>
      <c r="G1550" s="234"/>
      <c r="H1550" s="235"/>
      <c r="I1550" s="229"/>
      <c r="J1550" s="236"/>
      <c r="K1550" s="229"/>
      <c r="M1550" s="230" t="s">
        <v>663</v>
      </c>
      <c r="O1550" s="218"/>
    </row>
    <row r="1551" spans="1:15">
      <c r="A1551" s="227"/>
      <c r="B1551" s="231"/>
      <c r="C1551" s="301" t="s">
        <v>748</v>
      </c>
      <c r="D1551" s="302"/>
      <c r="E1551" s="232">
        <v>26.78</v>
      </c>
      <c r="F1551" s="233"/>
      <c r="G1551" s="234"/>
      <c r="H1551" s="235"/>
      <c r="I1551" s="229"/>
      <c r="J1551" s="236"/>
      <c r="K1551" s="229"/>
      <c r="M1551" s="230" t="s">
        <v>748</v>
      </c>
      <c r="O1551" s="218"/>
    </row>
    <row r="1552" spans="1:15">
      <c r="A1552" s="227"/>
      <c r="B1552" s="231"/>
      <c r="C1552" s="301" t="s">
        <v>749</v>
      </c>
      <c r="D1552" s="302"/>
      <c r="E1552" s="232">
        <v>4.2</v>
      </c>
      <c r="F1552" s="233"/>
      <c r="G1552" s="234"/>
      <c r="H1552" s="235"/>
      <c r="I1552" s="229"/>
      <c r="J1552" s="236"/>
      <c r="K1552" s="229"/>
      <c r="M1552" s="230" t="s">
        <v>749</v>
      </c>
      <c r="O1552" s="218"/>
    </row>
    <row r="1553" spans="1:15">
      <c r="A1553" s="227"/>
      <c r="B1553" s="231"/>
      <c r="C1553" s="301" t="s">
        <v>750</v>
      </c>
      <c r="D1553" s="302"/>
      <c r="E1553" s="232">
        <v>35.027999999999999</v>
      </c>
      <c r="F1553" s="233"/>
      <c r="G1553" s="234"/>
      <c r="H1553" s="235"/>
      <c r="I1553" s="229"/>
      <c r="J1553" s="236"/>
      <c r="K1553" s="229"/>
      <c r="M1553" s="230" t="s">
        <v>750</v>
      </c>
      <c r="O1553" s="218"/>
    </row>
    <row r="1554" spans="1:15">
      <c r="A1554" s="227"/>
      <c r="B1554" s="231"/>
      <c r="C1554" s="301" t="s">
        <v>664</v>
      </c>
      <c r="D1554" s="302"/>
      <c r="E1554" s="232">
        <v>5.4</v>
      </c>
      <c r="F1554" s="233"/>
      <c r="G1554" s="234"/>
      <c r="H1554" s="235"/>
      <c r="I1554" s="229"/>
      <c r="J1554" s="236"/>
      <c r="K1554" s="229"/>
      <c r="M1554" s="230" t="s">
        <v>664</v>
      </c>
      <c r="O1554" s="218"/>
    </row>
    <row r="1555" spans="1:15">
      <c r="A1555" s="227"/>
      <c r="B1555" s="231"/>
      <c r="C1555" s="301" t="s">
        <v>751</v>
      </c>
      <c r="D1555" s="302"/>
      <c r="E1555" s="232">
        <v>24.96</v>
      </c>
      <c r="F1555" s="233"/>
      <c r="G1555" s="234"/>
      <c r="H1555" s="235"/>
      <c r="I1555" s="229"/>
      <c r="J1555" s="236"/>
      <c r="K1555" s="229"/>
      <c r="M1555" s="230" t="s">
        <v>751</v>
      </c>
      <c r="O1555" s="218"/>
    </row>
    <row r="1556" spans="1:15">
      <c r="A1556" s="227"/>
      <c r="B1556" s="231"/>
      <c r="C1556" s="301" t="s">
        <v>752</v>
      </c>
      <c r="D1556" s="302"/>
      <c r="E1556" s="232">
        <v>16.2</v>
      </c>
      <c r="F1556" s="233"/>
      <c r="G1556" s="234"/>
      <c r="H1556" s="235"/>
      <c r="I1556" s="229"/>
      <c r="J1556" s="236"/>
      <c r="K1556" s="229"/>
      <c r="M1556" s="230" t="s">
        <v>752</v>
      </c>
      <c r="O1556" s="218"/>
    </row>
    <row r="1557" spans="1:15">
      <c r="A1557" s="227"/>
      <c r="B1557" s="231"/>
      <c r="C1557" s="301" t="s">
        <v>753</v>
      </c>
      <c r="D1557" s="302"/>
      <c r="E1557" s="232">
        <v>71.724000000000004</v>
      </c>
      <c r="F1557" s="233"/>
      <c r="G1557" s="234"/>
      <c r="H1557" s="235"/>
      <c r="I1557" s="229"/>
      <c r="J1557" s="236"/>
      <c r="K1557" s="229"/>
      <c r="M1557" s="230" t="s">
        <v>753</v>
      </c>
      <c r="O1557" s="218"/>
    </row>
    <row r="1558" spans="1:15">
      <c r="A1558" s="227"/>
      <c r="B1558" s="231"/>
      <c r="C1558" s="301" t="s">
        <v>754</v>
      </c>
      <c r="D1558" s="302"/>
      <c r="E1558" s="232">
        <v>3.66</v>
      </c>
      <c r="F1558" s="233"/>
      <c r="G1558" s="234"/>
      <c r="H1558" s="235"/>
      <c r="I1558" s="229"/>
      <c r="J1558" s="236"/>
      <c r="K1558" s="229"/>
      <c r="M1558" s="230" t="s">
        <v>754</v>
      </c>
      <c r="O1558" s="218"/>
    </row>
    <row r="1559" spans="1:15">
      <c r="A1559" s="227"/>
      <c r="B1559" s="231"/>
      <c r="C1559" s="301" t="s">
        <v>755</v>
      </c>
      <c r="D1559" s="302"/>
      <c r="E1559" s="232">
        <v>32.109000000000002</v>
      </c>
      <c r="F1559" s="233"/>
      <c r="G1559" s="234"/>
      <c r="H1559" s="235"/>
      <c r="I1559" s="229"/>
      <c r="J1559" s="236"/>
      <c r="K1559" s="229"/>
      <c r="M1559" s="230" t="s">
        <v>755</v>
      </c>
      <c r="O1559" s="218"/>
    </row>
    <row r="1560" spans="1:15">
      <c r="A1560" s="227"/>
      <c r="B1560" s="231"/>
      <c r="C1560" s="301" t="s">
        <v>756</v>
      </c>
      <c r="D1560" s="302"/>
      <c r="E1560" s="232">
        <v>6.45</v>
      </c>
      <c r="F1560" s="233"/>
      <c r="G1560" s="234"/>
      <c r="H1560" s="235"/>
      <c r="I1560" s="229"/>
      <c r="J1560" s="236"/>
      <c r="K1560" s="229"/>
      <c r="M1560" s="230" t="s">
        <v>756</v>
      </c>
      <c r="O1560" s="218"/>
    </row>
    <row r="1561" spans="1:15">
      <c r="A1561" s="227"/>
      <c r="B1561" s="231"/>
      <c r="C1561" s="301" t="s">
        <v>757</v>
      </c>
      <c r="D1561" s="302"/>
      <c r="E1561" s="232">
        <v>42.951000000000001</v>
      </c>
      <c r="F1561" s="233"/>
      <c r="G1561" s="234"/>
      <c r="H1561" s="235"/>
      <c r="I1561" s="229"/>
      <c r="J1561" s="236"/>
      <c r="K1561" s="229"/>
      <c r="M1561" s="230" t="s">
        <v>757</v>
      </c>
      <c r="O1561" s="218"/>
    </row>
    <row r="1562" spans="1:15">
      <c r="A1562" s="227"/>
      <c r="B1562" s="231"/>
      <c r="C1562" s="301" t="s">
        <v>758</v>
      </c>
      <c r="D1562" s="302"/>
      <c r="E1562" s="232">
        <v>6.5</v>
      </c>
      <c r="F1562" s="233"/>
      <c r="G1562" s="234"/>
      <c r="H1562" s="235"/>
      <c r="I1562" s="229"/>
      <c r="J1562" s="236"/>
      <c r="K1562" s="229"/>
      <c r="M1562" s="230" t="s">
        <v>758</v>
      </c>
      <c r="O1562" s="218"/>
    </row>
    <row r="1563" spans="1:15">
      <c r="A1563" s="227"/>
      <c r="B1563" s="231"/>
      <c r="C1563" s="301" t="s">
        <v>759</v>
      </c>
      <c r="D1563" s="302"/>
      <c r="E1563" s="232">
        <v>47.537999999999997</v>
      </c>
      <c r="F1563" s="233"/>
      <c r="G1563" s="234"/>
      <c r="H1563" s="235"/>
      <c r="I1563" s="229"/>
      <c r="J1563" s="236"/>
      <c r="K1563" s="229"/>
      <c r="M1563" s="230" t="s">
        <v>759</v>
      </c>
      <c r="O1563" s="218"/>
    </row>
    <row r="1564" spans="1:15">
      <c r="A1564" s="227"/>
      <c r="B1564" s="231"/>
      <c r="C1564" s="301" t="s">
        <v>760</v>
      </c>
      <c r="D1564" s="302"/>
      <c r="E1564" s="232">
        <v>2.33</v>
      </c>
      <c r="F1564" s="233"/>
      <c r="G1564" s="234"/>
      <c r="H1564" s="235"/>
      <c r="I1564" s="229"/>
      <c r="J1564" s="236"/>
      <c r="K1564" s="229"/>
      <c r="M1564" s="230" t="s">
        <v>760</v>
      </c>
      <c r="O1564" s="218"/>
    </row>
    <row r="1565" spans="1:15">
      <c r="A1565" s="227"/>
      <c r="B1565" s="231"/>
      <c r="C1565" s="301" t="s">
        <v>761</v>
      </c>
      <c r="D1565" s="302"/>
      <c r="E1565" s="232">
        <v>25.437000000000001</v>
      </c>
      <c r="F1565" s="233"/>
      <c r="G1565" s="234"/>
      <c r="H1565" s="235"/>
      <c r="I1565" s="229"/>
      <c r="J1565" s="236"/>
      <c r="K1565" s="229"/>
      <c r="M1565" s="230" t="s">
        <v>761</v>
      </c>
      <c r="O1565" s="218"/>
    </row>
    <row r="1566" spans="1:15">
      <c r="A1566" s="227"/>
      <c r="B1566" s="231"/>
      <c r="C1566" s="301" t="s">
        <v>762</v>
      </c>
      <c r="D1566" s="302"/>
      <c r="E1566" s="232">
        <v>11.87</v>
      </c>
      <c r="F1566" s="233"/>
      <c r="G1566" s="234"/>
      <c r="H1566" s="235"/>
      <c r="I1566" s="229"/>
      <c r="J1566" s="236"/>
      <c r="K1566" s="229"/>
      <c r="M1566" s="230" t="s">
        <v>762</v>
      </c>
      <c r="O1566" s="218"/>
    </row>
    <row r="1567" spans="1:15">
      <c r="A1567" s="227"/>
      <c r="B1567" s="231"/>
      <c r="C1567" s="301" t="s">
        <v>763</v>
      </c>
      <c r="D1567" s="302"/>
      <c r="E1567" s="232">
        <v>100.914</v>
      </c>
      <c r="F1567" s="233"/>
      <c r="G1567" s="234"/>
      <c r="H1567" s="235"/>
      <c r="I1567" s="229"/>
      <c r="J1567" s="236"/>
      <c r="K1567" s="229"/>
      <c r="M1567" s="230" t="s">
        <v>763</v>
      </c>
      <c r="O1567" s="218"/>
    </row>
    <row r="1568" spans="1:15">
      <c r="A1568" s="227"/>
      <c r="B1568" s="231"/>
      <c r="C1568" s="301" t="s">
        <v>764</v>
      </c>
      <c r="D1568" s="302"/>
      <c r="E1568" s="232">
        <v>-550.82050000000004</v>
      </c>
      <c r="F1568" s="233"/>
      <c r="G1568" s="234"/>
      <c r="H1568" s="235"/>
      <c r="I1568" s="229"/>
      <c r="J1568" s="236"/>
      <c r="K1568" s="229"/>
      <c r="M1568" s="230" t="s">
        <v>764</v>
      </c>
      <c r="O1568" s="218"/>
    </row>
    <row r="1569" spans="1:80">
      <c r="A1569" s="219">
        <v>107</v>
      </c>
      <c r="B1569" s="220" t="s">
        <v>1170</v>
      </c>
      <c r="C1569" s="221" t="s">
        <v>1171</v>
      </c>
      <c r="D1569" s="222" t="s">
        <v>580</v>
      </c>
      <c r="E1569" s="223">
        <v>609.20910000000003</v>
      </c>
      <c r="F1569" s="223"/>
      <c r="G1569" s="224">
        <f>E1569*F1569</f>
        <v>0</v>
      </c>
      <c r="H1569" s="225">
        <v>0</v>
      </c>
      <c r="I1569" s="226">
        <f>E1569*H1569</f>
        <v>0</v>
      </c>
      <c r="J1569" s="225">
        <v>0</v>
      </c>
      <c r="K1569" s="226">
        <f>E1569*J1569</f>
        <v>0</v>
      </c>
      <c r="O1569" s="218">
        <v>2</v>
      </c>
      <c r="AA1569" s="191">
        <v>1</v>
      </c>
      <c r="AB1569" s="191">
        <v>7</v>
      </c>
      <c r="AC1569" s="191">
        <v>7</v>
      </c>
      <c r="AZ1569" s="191">
        <v>2</v>
      </c>
      <c r="BA1569" s="191">
        <f>IF(AZ1569=1,G1569,0)</f>
        <v>0</v>
      </c>
      <c r="BB1569" s="191">
        <f>IF(AZ1569=2,G1569,0)</f>
        <v>0</v>
      </c>
      <c r="BC1569" s="191">
        <f>IF(AZ1569=3,G1569,0)</f>
        <v>0</v>
      </c>
      <c r="BD1569" s="191">
        <f>IF(AZ1569=4,G1569,0)</f>
        <v>0</v>
      </c>
      <c r="BE1569" s="191">
        <f>IF(AZ1569=5,G1569,0)</f>
        <v>0</v>
      </c>
      <c r="CA1569" s="218">
        <v>1</v>
      </c>
      <c r="CB1569" s="218">
        <v>7</v>
      </c>
    </row>
    <row r="1570" spans="1:80">
      <c r="A1570" s="227"/>
      <c r="B1570" s="231"/>
      <c r="C1570" s="303" t="s">
        <v>625</v>
      </c>
      <c r="D1570" s="302"/>
      <c r="E1570" s="257">
        <v>0</v>
      </c>
      <c r="F1570" s="233"/>
      <c r="G1570" s="234"/>
      <c r="H1570" s="235"/>
      <c r="I1570" s="229"/>
      <c r="J1570" s="236"/>
      <c r="K1570" s="229"/>
      <c r="M1570" s="230" t="s">
        <v>625</v>
      </c>
      <c r="O1570" s="218"/>
    </row>
    <row r="1571" spans="1:80">
      <c r="A1571" s="227"/>
      <c r="B1571" s="231"/>
      <c r="C1571" s="303" t="s">
        <v>565</v>
      </c>
      <c r="D1571" s="302"/>
      <c r="E1571" s="257">
        <v>0</v>
      </c>
      <c r="F1571" s="233"/>
      <c r="G1571" s="234"/>
      <c r="H1571" s="235"/>
      <c r="I1571" s="229"/>
      <c r="J1571" s="236"/>
      <c r="K1571" s="229"/>
      <c r="M1571" s="230" t="s">
        <v>565</v>
      </c>
      <c r="O1571" s="218"/>
    </row>
    <row r="1572" spans="1:80">
      <c r="A1572" s="227"/>
      <c r="B1572" s="231"/>
      <c r="C1572" s="303" t="s">
        <v>566</v>
      </c>
      <c r="D1572" s="302"/>
      <c r="E1572" s="257">
        <v>0</v>
      </c>
      <c r="F1572" s="233"/>
      <c r="G1572" s="234"/>
      <c r="H1572" s="235"/>
      <c r="I1572" s="229"/>
      <c r="J1572" s="236"/>
      <c r="K1572" s="229"/>
      <c r="M1572" s="230" t="s">
        <v>566</v>
      </c>
      <c r="O1572" s="218"/>
    </row>
    <row r="1573" spans="1:80">
      <c r="A1573" s="227"/>
      <c r="B1573" s="231"/>
      <c r="C1573" s="303" t="s">
        <v>687</v>
      </c>
      <c r="D1573" s="302"/>
      <c r="E1573" s="257">
        <v>14</v>
      </c>
      <c r="F1573" s="233"/>
      <c r="G1573" s="234"/>
      <c r="H1573" s="235"/>
      <c r="I1573" s="229"/>
      <c r="J1573" s="236"/>
      <c r="K1573" s="229"/>
      <c r="M1573" s="258">
        <v>5.1388888888888894E-2</v>
      </c>
      <c r="O1573" s="218"/>
    </row>
    <row r="1574" spans="1:80">
      <c r="A1574" s="227"/>
      <c r="B1574" s="231"/>
      <c r="C1574" s="303" t="s">
        <v>688</v>
      </c>
      <c r="D1574" s="302"/>
      <c r="E1574" s="257">
        <v>28.574999999999999</v>
      </c>
      <c r="F1574" s="233"/>
      <c r="G1574" s="234"/>
      <c r="H1574" s="235"/>
      <c r="I1574" s="229"/>
      <c r="J1574" s="236"/>
      <c r="K1574" s="229"/>
      <c r="M1574" s="230" t="s">
        <v>688</v>
      </c>
      <c r="O1574" s="218"/>
    </row>
    <row r="1575" spans="1:80">
      <c r="A1575" s="227"/>
      <c r="B1575" s="231"/>
      <c r="C1575" s="303" t="s">
        <v>689</v>
      </c>
      <c r="D1575" s="302"/>
      <c r="E1575" s="257">
        <v>12.375</v>
      </c>
      <c r="F1575" s="233"/>
      <c r="G1575" s="234"/>
      <c r="H1575" s="235"/>
      <c r="I1575" s="229"/>
      <c r="J1575" s="236"/>
      <c r="K1575" s="229"/>
      <c r="M1575" s="230" t="s">
        <v>689</v>
      </c>
      <c r="O1575" s="218"/>
    </row>
    <row r="1576" spans="1:80">
      <c r="A1576" s="227"/>
      <c r="B1576" s="231"/>
      <c r="C1576" s="303" t="s">
        <v>690</v>
      </c>
      <c r="D1576" s="302"/>
      <c r="E1576" s="257">
        <v>18.37</v>
      </c>
      <c r="F1576" s="233"/>
      <c r="G1576" s="234"/>
      <c r="H1576" s="235"/>
      <c r="I1576" s="229"/>
      <c r="J1576" s="236"/>
      <c r="K1576" s="229"/>
      <c r="M1576" s="230" t="s">
        <v>690</v>
      </c>
      <c r="O1576" s="218"/>
    </row>
    <row r="1577" spans="1:80">
      <c r="A1577" s="227"/>
      <c r="B1577" s="231"/>
      <c r="C1577" s="303" t="s">
        <v>691</v>
      </c>
      <c r="D1577" s="302"/>
      <c r="E1577" s="257">
        <v>40.677999999999997</v>
      </c>
      <c r="F1577" s="233"/>
      <c r="G1577" s="234"/>
      <c r="H1577" s="235"/>
      <c r="I1577" s="229"/>
      <c r="J1577" s="236"/>
      <c r="K1577" s="229"/>
      <c r="M1577" s="230" t="s">
        <v>691</v>
      </c>
      <c r="O1577" s="218"/>
    </row>
    <row r="1578" spans="1:80">
      <c r="A1578" s="227"/>
      <c r="B1578" s="231"/>
      <c r="C1578" s="303" t="s">
        <v>692</v>
      </c>
      <c r="D1578" s="302"/>
      <c r="E1578" s="257">
        <v>24.66</v>
      </c>
      <c r="F1578" s="233"/>
      <c r="G1578" s="234"/>
      <c r="H1578" s="235"/>
      <c r="I1578" s="229"/>
      <c r="J1578" s="236"/>
      <c r="K1578" s="229"/>
      <c r="M1578" s="230" t="s">
        <v>692</v>
      </c>
      <c r="O1578" s="218"/>
    </row>
    <row r="1579" spans="1:80">
      <c r="A1579" s="227"/>
      <c r="B1579" s="231"/>
      <c r="C1579" s="303" t="s">
        <v>693</v>
      </c>
      <c r="D1579" s="302"/>
      <c r="E1579" s="257">
        <v>47.820300000000003</v>
      </c>
      <c r="F1579" s="233"/>
      <c r="G1579" s="234"/>
      <c r="H1579" s="235"/>
      <c r="I1579" s="229"/>
      <c r="J1579" s="236"/>
      <c r="K1579" s="229"/>
      <c r="M1579" s="230" t="s">
        <v>693</v>
      </c>
      <c r="O1579" s="218"/>
    </row>
    <row r="1580" spans="1:80">
      <c r="A1580" s="227"/>
      <c r="B1580" s="231"/>
      <c r="C1580" s="303" t="s">
        <v>694</v>
      </c>
      <c r="D1580" s="302"/>
      <c r="E1580" s="257">
        <v>20.55</v>
      </c>
      <c r="F1580" s="233"/>
      <c r="G1580" s="234"/>
      <c r="H1580" s="235"/>
      <c r="I1580" s="229"/>
      <c r="J1580" s="236"/>
      <c r="K1580" s="229"/>
      <c r="M1580" s="230" t="s">
        <v>694</v>
      </c>
      <c r="O1580" s="218"/>
    </row>
    <row r="1581" spans="1:80">
      <c r="A1581" s="227"/>
      <c r="B1581" s="231"/>
      <c r="C1581" s="303" t="s">
        <v>695</v>
      </c>
      <c r="D1581" s="302"/>
      <c r="E1581" s="257">
        <v>43.090299999999999</v>
      </c>
      <c r="F1581" s="233"/>
      <c r="G1581" s="234"/>
      <c r="H1581" s="235"/>
      <c r="I1581" s="229"/>
      <c r="J1581" s="236"/>
      <c r="K1581" s="229"/>
      <c r="M1581" s="230" t="s">
        <v>695</v>
      </c>
      <c r="O1581" s="218"/>
    </row>
    <row r="1582" spans="1:80">
      <c r="A1582" s="227"/>
      <c r="B1582" s="231"/>
      <c r="C1582" s="303" t="s">
        <v>696</v>
      </c>
      <c r="D1582" s="302"/>
      <c r="E1582" s="257">
        <v>0</v>
      </c>
      <c r="F1582" s="233"/>
      <c r="G1582" s="234"/>
      <c r="H1582" s="235"/>
      <c r="I1582" s="229"/>
      <c r="J1582" s="236"/>
      <c r="K1582" s="229"/>
      <c r="M1582" s="230" t="s">
        <v>696</v>
      </c>
      <c r="O1582" s="218"/>
    </row>
    <row r="1583" spans="1:80">
      <c r="A1583" s="227"/>
      <c r="B1583" s="231"/>
      <c r="C1583" s="303" t="s">
        <v>697</v>
      </c>
      <c r="D1583" s="302"/>
      <c r="E1583" s="257">
        <v>0</v>
      </c>
      <c r="F1583" s="233"/>
      <c r="G1583" s="234"/>
      <c r="H1583" s="235"/>
      <c r="I1583" s="229"/>
      <c r="J1583" s="236"/>
      <c r="K1583" s="229"/>
      <c r="M1583" s="230" t="s">
        <v>697</v>
      </c>
      <c r="O1583" s="218"/>
    </row>
    <row r="1584" spans="1:80">
      <c r="A1584" s="227"/>
      <c r="B1584" s="231"/>
      <c r="C1584" s="303" t="s">
        <v>698</v>
      </c>
      <c r="D1584" s="302"/>
      <c r="E1584" s="257">
        <v>42.5</v>
      </c>
      <c r="F1584" s="233"/>
      <c r="G1584" s="234"/>
      <c r="H1584" s="235"/>
      <c r="I1584" s="229"/>
      <c r="J1584" s="236"/>
      <c r="K1584" s="229"/>
      <c r="M1584" s="230" t="s">
        <v>698</v>
      </c>
      <c r="O1584" s="218"/>
    </row>
    <row r="1585" spans="1:15">
      <c r="A1585" s="227"/>
      <c r="B1585" s="231"/>
      <c r="C1585" s="303" t="s">
        <v>699</v>
      </c>
      <c r="D1585" s="302"/>
      <c r="E1585" s="257">
        <v>136.125</v>
      </c>
      <c r="F1585" s="233"/>
      <c r="G1585" s="234"/>
      <c r="H1585" s="235"/>
      <c r="I1585" s="229"/>
      <c r="J1585" s="236"/>
      <c r="K1585" s="229"/>
      <c r="M1585" s="230" t="s">
        <v>699</v>
      </c>
      <c r="O1585" s="218"/>
    </row>
    <row r="1586" spans="1:15">
      <c r="A1586" s="227"/>
      <c r="B1586" s="231"/>
      <c r="C1586" s="303" t="s">
        <v>700</v>
      </c>
      <c r="D1586" s="302"/>
      <c r="E1586" s="257">
        <v>74.83</v>
      </c>
      <c r="F1586" s="233"/>
      <c r="G1586" s="234"/>
      <c r="H1586" s="235"/>
      <c r="I1586" s="229"/>
      <c r="J1586" s="236"/>
      <c r="K1586" s="229"/>
      <c r="M1586" s="230" t="s">
        <v>700</v>
      </c>
      <c r="O1586" s="218"/>
    </row>
    <row r="1587" spans="1:15">
      <c r="A1587" s="227"/>
      <c r="B1587" s="231"/>
      <c r="C1587" s="303" t="s">
        <v>701</v>
      </c>
      <c r="D1587" s="302"/>
      <c r="E1587" s="257">
        <v>132.75</v>
      </c>
      <c r="F1587" s="233"/>
      <c r="G1587" s="234"/>
      <c r="H1587" s="235"/>
      <c r="I1587" s="229"/>
      <c r="J1587" s="236"/>
      <c r="K1587" s="229"/>
      <c r="M1587" s="230" t="s">
        <v>701</v>
      </c>
      <c r="O1587" s="218"/>
    </row>
    <row r="1588" spans="1:15">
      <c r="A1588" s="227"/>
      <c r="B1588" s="231"/>
      <c r="C1588" s="303" t="s">
        <v>702</v>
      </c>
      <c r="D1588" s="302"/>
      <c r="E1588" s="257">
        <v>22.9</v>
      </c>
      <c r="F1588" s="233"/>
      <c r="G1588" s="234"/>
      <c r="H1588" s="235"/>
      <c r="I1588" s="229"/>
      <c r="J1588" s="236"/>
      <c r="K1588" s="229"/>
      <c r="M1588" s="230" t="s">
        <v>702</v>
      </c>
      <c r="O1588" s="218"/>
    </row>
    <row r="1589" spans="1:15">
      <c r="A1589" s="227"/>
      <c r="B1589" s="231"/>
      <c r="C1589" s="303" t="s">
        <v>703</v>
      </c>
      <c r="D1589" s="302"/>
      <c r="E1589" s="257">
        <v>72.224999999999994</v>
      </c>
      <c r="F1589" s="233"/>
      <c r="G1589" s="234"/>
      <c r="H1589" s="235"/>
      <c r="I1589" s="229"/>
      <c r="J1589" s="236"/>
      <c r="K1589" s="229"/>
      <c r="M1589" s="230" t="s">
        <v>703</v>
      </c>
      <c r="O1589" s="218"/>
    </row>
    <row r="1590" spans="1:15">
      <c r="A1590" s="227"/>
      <c r="B1590" s="231"/>
      <c r="C1590" s="303" t="s">
        <v>704</v>
      </c>
      <c r="D1590" s="302"/>
      <c r="E1590" s="257">
        <v>52.73</v>
      </c>
      <c r="F1590" s="233"/>
      <c r="G1590" s="234"/>
      <c r="H1590" s="235"/>
      <c r="I1590" s="229"/>
      <c r="J1590" s="236"/>
      <c r="K1590" s="229"/>
      <c r="M1590" s="230" t="s">
        <v>704</v>
      </c>
      <c r="O1590" s="218"/>
    </row>
    <row r="1591" spans="1:15">
      <c r="A1591" s="227"/>
      <c r="B1591" s="231"/>
      <c r="C1591" s="303" t="s">
        <v>705</v>
      </c>
      <c r="D1591" s="302"/>
      <c r="E1591" s="257">
        <v>112.875</v>
      </c>
      <c r="F1591" s="233"/>
      <c r="G1591" s="234"/>
      <c r="H1591" s="235"/>
      <c r="I1591" s="229"/>
      <c r="J1591" s="236"/>
      <c r="K1591" s="229"/>
      <c r="M1591" s="230" t="s">
        <v>705</v>
      </c>
      <c r="O1591" s="218"/>
    </row>
    <row r="1592" spans="1:15">
      <c r="A1592" s="227"/>
      <c r="B1592" s="231"/>
      <c r="C1592" s="303" t="s">
        <v>706</v>
      </c>
      <c r="D1592" s="302"/>
      <c r="E1592" s="257">
        <v>29.32</v>
      </c>
      <c r="F1592" s="233"/>
      <c r="G1592" s="234"/>
      <c r="H1592" s="235"/>
      <c r="I1592" s="229"/>
      <c r="J1592" s="236"/>
      <c r="K1592" s="229"/>
      <c r="M1592" s="230" t="s">
        <v>706</v>
      </c>
      <c r="O1592" s="218"/>
    </row>
    <row r="1593" spans="1:15">
      <c r="A1593" s="227"/>
      <c r="B1593" s="231"/>
      <c r="C1593" s="303" t="s">
        <v>707</v>
      </c>
      <c r="D1593" s="302"/>
      <c r="E1593" s="257">
        <v>72.75</v>
      </c>
      <c r="F1593" s="233"/>
      <c r="G1593" s="234"/>
      <c r="H1593" s="235"/>
      <c r="I1593" s="229"/>
      <c r="J1593" s="236"/>
      <c r="K1593" s="229"/>
      <c r="M1593" s="230" t="s">
        <v>707</v>
      </c>
      <c r="O1593" s="218"/>
    </row>
    <row r="1594" spans="1:15">
      <c r="A1594" s="227"/>
      <c r="B1594" s="231"/>
      <c r="C1594" s="303" t="s">
        <v>708</v>
      </c>
      <c r="D1594" s="302"/>
      <c r="E1594" s="257">
        <v>14.1</v>
      </c>
      <c r="F1594" s="233"/>
      <c r="G1594" s="234"/>
      <c r="H1594" s="235"/>
      <c r="I1594" s="229"/>
      <c r="J1594" s="236"/>
      <c r="K1594" s="229"/>
      <c r="M1594" s="230" t="s">
        <v>708</v>
      </c>
      <c r="O1594" s="218"/>
    </row>
    <row r="1595" spans="1:15">
      <c r="A1595" s="227"/>
      <c r="B1595" s="231"/>
      <c r="C1595" s="303" t="s">
        <v>709</v>
      </c>
      <c r="D1595" s="302"/>
      <c r="E1595" s="257">
        <v>51</v>
      </c>
      <c r="F1595" s="233"/>
      <c r="G1595" s="234"/>
      <c r="H1595" s="235"/>
      <c r="I1595" s="229"/>
      <c r="J1595" s="236"/>
      <c r="K1595" s="229"/>
      <c r="M1595" s="230" t="s">
        <v>709</v>
      </c>
      <c r="O1595" s="218"/>
    </row>
    <row r="1596" spans="1:15">
      <c r="A1596" s="227"/>
      <c r="B1596" s="231"/>
      <c r="C1596" s="303" t="s">
        <v>710</v>
      </c>
      <c r="D1596" s="302"/>
      <c r="E1596" s="257">
        <v>72</v>
      </c>
      <c r="F1596" s="233"/>
      <c r="G1596" s="234"/>
      <c r="H1596" s="235"/>
      <c r="I1596" s="229"/>
      <c r="J1596" s="236"/>
      <c r="K1596" s="229"/>
      <c r="M1596" s="230" t="s">
        <v>710</v>
      </c>
      <c r="O1596" s="218"/>
    </row>
    <row r="1597" spans="1:15">
      <c r="A1597" s="227"/>
      <c r="B1597" s="231"/>
      <c r="C1597" s="303" t="s">
        <v>711</v>
      </c>
      <c r="D1597" s="302"/>
      <c r="E1597" s="257">
        <v>41.625</v>
      </c>
      <c r="F1597" s="233"/>
      <c r="G1597" s="234"/>
      <c r="H1597" s="235"/>
      <c r="I1597" s="229"/>
      <c r="J1597" s="236"/>
      <c r="K1597" s="229"/>
      <c r="M1597" s="230" t="s">
        <v>711</v>
      </c>
      <c r="O1597" s="218"/>
    </row>
    <row r="1598" spans="1:15">
      <c r="A1598" s="227"/>
      <c r="B1598" s="231"/>
      <c r="C1598" s="303" t="s">
        <v>712</v>
      </c>
      <c r="D1598" s="302"/>
      <c r="E1598" s="257">
        <v>2.82</v>
      </c>
      <c r="F1598" s="233"/>
      <c r="G1598" s="234"/>
      <c r="H1598" s="235"/>
      <c r="I1598" s="229"/>
      <c r="J1598" s="236"/>
      <c r="K1598" s="229"/>
      <c r="M1598" s="230" t="s">
        <v>712</v>
      </c>
      <c r="O1598" s="218"/>
    </row>
    <row r="1599" spans="1:15">
      <c r="A1599" s="227"/>
      <c r="B1599" s="231"/>
      <c r="C1599" s="303" t="s">
        <v>713</v>
      </c>
      <c r="D1599" s="302"/>
      <c r="E1599" s="257">
        <v>26.625</v>
      </c>
      <c r="F1599" s="233"/>
      <c r="G1599" s="234"/>
      <c r="H1599" s="235"/>
      <c r="I1599" s="229"/>
      <c r="J1599" s="236"/>
      <c r="K1599" s="229"/>
      <c r="M1599" s="230" t="s">
        <v>713</v>
      </c>
      <c r="O1599" s="218"/>
    </row>
    <row r="1600" spans="1:15">
      <c r="A1600" s="227"/>
      <c r="B1600" s="231"/>
      <c r="C1600" s="303" t="s">
        <v>714</v>
      </c>
      <c r="D1600" s="302"/>
      <c r="E1600" s="257">
        <v>16.399999999999999</v>
      </c>
      <c r="F1600" s="233"/>
      <c r="G1600" s="234"/>
      <c r="H1600" s="235"/>
      <c r="I1600" s="229"/>
      <c r="J1600" s="236"/>
      <c r="K1600" s="229"/>
      <c r="M1600" s="230" t="s">
        <v>714</v>
      </c>
      <c r="O1600" s="218"/>
    </row>
    <row r="1601" spans="1:15">
      <c r="A1601" s="227"/>
      <c r="B1601" s="231"/>
      <c r="C1601" s="303" t="s">
        <v>715</v>
      </c>
      <c r="D1601" s="302"/>
      <c r="E1601" s="257">
        <v>70.875</v>
      </c>
      <c r="F1601" s="233"/>
      <c r="G1601" s="234"/>
      <c r="H1601" s="235"/>
      <c r="I1601" s="229"/>
      <c r="J1601" s="236"/>
      <c r="K1601" s="229"/>
      <c r="M1601" s="230" t="s">
        <v>715</v>
      </c>
      <c r="O1601" s="218"/>
    </row>
    <row r="1602" spans="1:15">
      <c r="A1602" s="227"/>
      <c r="B1602" s="231"/>
      <c r="C1602" s="303" t="s">
        <v>716</v>
      </c>
      <c r="D1602" s="302"/>
      <c r="E1602" s="257">
        <v>38.409999999999997</v>
      </c>
      <c r="F1602" s="233"/>
      <c r="G1602" s="234"/>
      <c r="H1602" s="235"/>
      <c r="I1602" s="229"/>
      <c r="J1602" s="236"/>
      <c r="K1602" s="229"/>
      <c r="M1602" s="230" t="s">
        <v>716</v>
      </c>
      <c r="O1602" s="218"/>
    </row>
    <row r="1603" spans="1:15">
      <c r="A1603" s="227"/>
      <c r="B1603" s="231"/>
      <c r="C1603" s="303" t="s">
        <v>717</v>
      </c>
      <c r="D1603" s="302"/>
      <c r="E1603" s="257">
        <v>97.125</v>
      </c>
      <c r="F1603" s="233"/>
      <c r="G1603" s="234"/>
      <c r="H1603" s="235"/>
      <c r="I1603" s="229"/>
      <c r="J1603" s="236"/>
      <c r="K1603" s="229"/>
      <c r="M1603" s="230" t="s">
        <v>717</v>
      </c>
      <c r="O1603" s="218"/>
    </row>
    <row r="1604" spans="1:15">
      <c r="A1604" s="227"/>
      <c r="B1604" s="231"/>
      <c r="C1604" s="303" t="s">
        <v>718</v>
      </c>
      <c r="D1604" s="302"/>
      <c r="E1604" s="257">
        <v>15.18</v>
      </c>
      <c r="F1604" s="233"/>
      <c r="G1604" s="234"/>
      <c r="H1604" s="235"/>
      <c r="I1604" s="229"/>
      <c r="J1604" s="236"/>
      <c r="K1604" s="229"/>
      <c r="M1604" s="230" t="s">
        <v>718</v>
      </c>
      <c r="O1604" s="218"/>
    </row>
    <row r="1605" spans="1:15">
      <c r="A1605" s="227"/>
      <c r="B1605" s="231"/>
      <c r="C1605" s="303" t="s">
        <v>719</v>
      </c>
      <c r="D1605" s="302"/>
      <c r="E1605" s="257">
        <v>59.25</v>
      </c>
      <c r="F1605" s="233"/>
      <c r="G1605" s="234"/>
      <c r="H1605" s="235"/>
      <c r="I1605" s="229"/>
      <c r="J1605" s="236"/>
      <c r="K1605" s="229"/>
      <c r="M1605" s="230" t="s">
        <v>719</v>
      </c>
      <c r="O1605" s="218"/>
    </row>
    <row r="1606" spans="1:15">
      <c r="A1606" s="227"/>
      <c r="B1606" s="231"/>
      <c r="C1606" s="303" t="s">
        <v>720</v>
      </c>
      <c r="D1606" s="302"/>
      <c r="E1606" s="257">
        <v>16.05</v>
      </c>
      <c r="F1606" s="233"/>
      <c r="G1606" s="234"/>
      <c r="H1606" s="235"/>
      <c r="I1606" s="229"/>
      <c r="J1606" s="236"/>
      <c r="K1606" s="229"/>
      <c r="M1606" s="230" t="s">
        <v>720</v>
      </c>
      <c r="O1606" s="218"/>
    </row>
    <row r="1607" spans="1:15">
      <c r="A1607" s="227"/>
      <c r="B1607" s="231"/>
      <c r="C1607" s="303" t="s">
        <v>136</v>
      </c>
      <c r="D1607" s="302"/>
      <c r="E1607" s="257">
        <v>0</v>
      </c>
      <c r="F1607" s="233"/>
      <c r="G1607" s="234"/>
      <c r="H1607" s="235"/>
      <c r="I1607" s="229"/>
      <c r="J1607" s="236"/>
      <c r="K1607" s="229"/>
      <c r="M1607" s="230" t="s">
        <v>136</v>
      </c>
      <c r="O1607" s="218"/>
    </row>
    <row r="1608" spans="1:15">
      <c r="A1608" s="227"/>
      <c r="B1608" s="231"/>
      <c r="C1608" s="303" t="s">
        <v>137</v>
      </c>
      <c r="D1608" s="302"/>
      <c r="E1608" s="257">
        <v>0</v>
      </c>
      <c r="F1608" s="233"/>
      <c r="G1608" s="234"/>
      <c r="H1608" s="235"/>
      <c r="I1608" s="229"/>
      <c r="J1608" s="236"/>
      <c r="K1608" s="229"/>
      <c r="M1608" s="230" t="s">
        <v>137</v>
      </c>
      <c r="O1608" s="218"/>
    </row>
    <row r="1609" spans="1:15">
      <c r="A1609" s="227"/>
      <c r="B1609" s="231"/>
      <c r="C1609" s="303" t="s">
        <v>721</v>
      </c>
      <c r="D1609" s="302"/>
      <c r="E1609" s="257">
        <v>47.11</v>
      </c>
      <c r="F1609" s="233"/>
      <c r="G1609" s="234"/>
      <c r="H1609" s="235"/>
      <c r="I1609" s="229"/>
      <c r="J1609" s="236"/>
      <c r="K1609" s="229"/>
      <c r="M1609" s="230" t="s">
        <v>721</v>
      </c>
      <c r="O1609" s="218"/>
    </row>
    <row r="1610" spans="1:15">
      <c r="A1610" s="227"/>
      <c r="B1610" s="231"/>
      <c r="C1610" s="303" t="s">
        <v>722</v>
      </c>
      <c r="D1610" s="302"/>
      <c r="E1610" s="257">
        <v>118.011</v>
      </c>
      <c r="F1610" s="233"/>
      <c r="G1610" s="234"/>
      <c r="H1610" s="235"/>
      <c r="I1610" s="229"/>
      <c r="J1610" s="236"/>
      <c r="K1610" s="229"/>
      <c r="M1610" s="230" t="s">
        <v>722</v>
      </c>
      <c r="O1610" s="218"/>
    </row>
    <row r="1611" spans="1:15">
      <c r="A1611" s="227"/>
      <c r="B1611" s="231"/>
      <c r="C1611" s="303" t="s">
        <v>723</v>
      </c>
      <c r="D1611" s="302"/>
      <c r="E1611" s="257">
        <v>20.9</v>
      </c>
      <c r="F1611" s="233"/>
      <c r="G1611" s="234"/>
      <c r="H1611" s="235"/>
      <c r="I1611" s="229"/>
      <c r="J1611" s="236"/>
      <c r="K1611" s="229"/>
      <c r="M1611" s="230" t="s">
        <v>723</v>
      </c>
      <c r="O1611" s="218"/>
    </row>
    <row r="1612" spans="1:15">
      <c r="A1612" s="227"/>
      <c r="B1612" s="231"/>
      <c r="C1612" s="303" t="s">
        <v>724</v>
      </c>
      <c r="D1612" s="302"/>
      <c r="E1612" s="257">
        <v>76.311000000000007</v>
      </c>
      <c r="F1612" s="233"/>
      <c r="G1612" s="234"/>
      <c r="H1612" s="235"/>
      <c r="I1612" s="229"/>
      <c r="J1612" s="236"/>
      <c r="K1612" s="229"/>
      <c r="M1612" s="230" t="s">
        <v>724</v>
      </c>
      <c r="O1612" s="218"/>
    </row>
    <row r="1613" spans="1:15">
      <c r="A1613" s="227"/>
      <c r="B1613" s="231"/>
      <c r="C1613" s="303" t="s">
        <v>725</v>
      </c>
      <c r="D1613" s="302"/>
      <c r="E1613" s="257">
        <v>21.1</v>
      </c>
      <c r="F1613" s="233"/>
      <c r="G1613" s="234"/>
      <c r="H1613" s="235"/>
      <c r="I1613" s="229"/>
      <c r="J1613" s="236"/>
      <c r="K1613" s="229"/>
      <c r="M1613" s="230" t="s">
        <v>725</v>
      </c>
      <c r="O1613" s="218"/>
    </row>
    <row r="1614" spans="1:15">
      <c r="A1614" s="227"/>
      <c r="B1614" s="231"/>
      <c r="C1614" s="303" t="s">
        <v>726</v>
      </c>
      <c r="D1614" s="302"/>
      <c r="E1614" s="257">
        <v>76.727999999999994</v>
      </c>
      <c r="F1614" s="233"/>
      <c r="G1614" s="234"/>
      <c r="H1614" s="235"/>
      <c r="I1614" s="229"/>
      <c r="J1614" s="236"/>
      <c r="K1614" s="229"/>
      <c r="M1614" s="230" t="s">
        <v>726</v>
      </c>
      <c r="O1614" s="218"/>
    </row>
    <row r="1615" spans="1:15">
      <c r="A1615" s="227"/>
      <c r="B1615" s="231"/>
      <c r="C1615" s="303" t="s">
        <v>727</v>
      </c>
      <c r="D1615" s="302"/>
      <c r="E1615" s="257">
        <v>72.7</v>
      </c>
      <c r="F1615" s="233"/>
      <c r="G1615" s="234"/>
      <c r="H1615" s="235"/>
      <c r="I1615" s="229"/>
      <c r="J1615" s="236"/>
      <c r="K1615" s="229"/>
      <c r="M1615" s="230" t="s">
        <v>727</v>
      </c>
      <c r="O1615" s="218"/>
    </row>
    <row r="1616" spans="1:15">
      <c r="A1616" s="227"/>
      <c r="B1616" s="231"/>
      <c r="C1616" s="303" t="s">
        <v>728</v>
      </c>
      <c r="D1616" s="302"/>
      <c r="E1616" s="257">
        <v>34.299999999999997</v>
      </c>
      <c r="F1616" s="233"/>
      <c r="G1616" s="234"/>
      <c r="H1616" s="235"/>
      <c r="I1616" s="229"/>
      <c r="J1616" s="236"/>
      <c r="K1616" s="229"/>
      <c r="M1616" s="230" t="s">
        <v>728</v>
      </c>
      <c r="O1616" s="218"/>
    </row>
    <row r="1617" spans="1:15">
      <c r="A1617" s="227"/>
      <c r="B1617" s="231"/>
      <c r="C1617" s="303" t="s">
        <v>729</v>
      </c>
      <c r="D1617" s="302"/>
      <c r="E1617" s="257">
        <v>22.25</v>
      </c>
      <c r="F1617" s="233"/>
      <c r="G1617" s="234"/>
      <c r="H1617" s="235"/>
      <c r="I1617" s="229"/>
      <c r="J1617" s="236"/>
      <c r="K1617" s="229"/>
      <c r="M1617" s="230" t="s">
        <v>729</v>
      </c>
      <c r="O1617" s="218"/>
    </row>
    <row r="1618" spans="1:15">
      <c r="A1618" s="227"/>
      <c r="B1618" s="231"/>
      <c r="C1618" s="303" t="s">
        <v>730</v>
      </c>
      <c r="D1618" s="302"/>
      <c r="E1618" s="257">
        <v>80.647800000000004</v>
      </c>
      <c r="F1618" s="233"/>
      <c r="G1618" s="234"/>
      <c r="H1618" s="235"/>
      <c r="I1618" s="229"/>
      <c r="J1618" s="236"/>
      <c r="K1618" s="229"/>
      <c r="M1618" s="230" t="s">
        <v>730</v>
      </c>
      <c r="O1618" s="218"/>
    </row>
    <row r="1619" spans="1:15">
      <c r="A1619" s="227"/>
      <c r="B1619" s="231"/>
      <c r="C1619" s="303" t="s">
        <v>731</v>
      </c>
      <c r="D1619" s="302"/>
      <c r="E1619" s="257">
        <v>3.22</v>
      </c>
      <c r="F1619" s="233"/>
      <c r="G1619" s="234"/>
      <c r="H1619" s="235"/>
      <c r="I1619" s="229"/>
      <c r="J1619" s="236"/>
      <c r="K1619" s="229"/>
      <c r="M1619" s="230" t="s">
        <v>731</v>
      </c>
      <c r="O1619" s="218"/>
    </row>
    <row r="1620" spans="1:15">
      <c r="A1620" s="227"/>
      <c r="B1620" s="231"/>
      <c r="C1620" s="303" t="s">
        <v>732</v>
      </c>
      <c r="D1620" s="302"/>
      <c r="E1620" s="257">
        <v>30.858000000000001</v>
      </c>
      <c r="F1620" s="233"/>
      <c r="G1620" s="234"/>
      <c r="H1620" s="235"/>
      <c r="I1620" s="229"/>
      <c r="J1620" s="236"/>
      <c r="K1620" s="229"/>
      <c r="M1620" s="230" t="s">
        <v>732</v>
      </c>
      <c r="O1620" s="218"/>
    </row>
    <row r="1621" spans="1:15">
      <c r="A1621" s="227"/>
      <c r="B1621" s="231"/>
      <c r="C1621" s="303" t="s">
        <v>733</v>
      </c>
      <c r="D1621" s="302"/>
      <c r="E1621" s="257">
        <v>8.68</v>
      </c>
      <c r="F1621" s="233"/>
      <c r="G1621" s="234"/>
      <c r="H1621" s="235"/>
      <c r="I1621" s="229"/>
      <c r="J1621" s="236"/>
      <c r="K1621" s="229"/>
      <c r="M1621" s="230" t="s">
        <v>733</v>
      </c>
      <c r="O1621" s="218"/>
    </row>
    <row r="1622" spans="1:15">
      <c r="A1622" s="227"/>
      <c r="B1622" s="231"/>
      <c r="C1622" s="303" t="s">
        <v>734</v>
      </c>
      <c r="D1622" s="302"/>
      <c r="E1622" s="257">
        <v>49.206000000000003</v>
      </c>
      <c r="F1622" s="233"/>
      <c r="G1622" s="234"/>
      <c r="H1622" s="235"/>
      <c r="I1622" s="229"/>
      <c r="J1622" s="236"/>
      <c r="K1622" s="229"/>
      <c r="M1622" s="230" t="s">
        <v>734</v>
      </c>
      <c r="O1622" s="218"/>
    </row>
    <row r="1623" spans="1:15">
      <c r="A1623" s="227"/>
      <c r="B1623" s="231"/>
      <c r="C1623" s="303" t="s">
        <v>735</v>
      </c>
      <c r="D1623" s="302"/>
      <c r="E1623" s="257">
        <v>5.5</v>
      </c>
      <c r="F1623" s="233"/>
      <c r="G1623" s="234"/>
      <c r="H1623" s="235"/>
      <c r="I1623" s="229"/>
      <c r="J1623" s="236"/>
      <c r="K1623" s="229"/>
      <c r="M1623" s="230" t="s">
        <v>735</v>
      </c>
      <c r="O1623" s="218"/>
    </row>
    <row r="1624" spans="1:15">
      <c r="A1624" s="227"/>
      <c r="B1624" s="231"/>
      <c r="C1624" s="303" t="s">
        <v>736</v>
      </c>
      <c r="D1624" s="302"/>
      <c r="E1624" s="257">
        <v>48.372</v>
      </c>
      <c r="F1624" s="233"/>
      <c r="G1624" s="234"/>
      <c r="H1624" s="235"/>
      <c r="I1624" s="229"/>
      <c r="J1624" s="236"/>
      <c r="K1624" s="229"/>
      <c r="M1624" s="230" t="s">
        <v>736</v>
      </c>
      <c r="O1624" s="218"/>
    </row>
    <row r="1625" spans="1:15">
      <c r="A1625" s="227"/>
      <c r="B1625" s="231"/>
      <c r="C1625" s="303" t="s">
        <v>737</v>
      </c>
      <c r="D1625" s="302"/>
      <c r="E1625" s="257">
        <v>1.22</v>
      </c>
      <c r="F1625" s="233"/>
      <c r="G1625" s="234"/>
      <c r="H1625" s="235"/>
      <c r="I1625" s="229"/>
      <c r="J1625" s="236"/>
      <c r="K1625" s="229"/>
      <c r="M1625" s="230" t="s">
        <v>737</v>
      </c>
      <c r="O1625" s="218"/>
    </row>
    <row r="1626" spans="1:15">
      <c r="A1626" s="227"/>
      <c r="B1626" s="231"/>
      <c r="C1626" s="303" t="s">
        <v>738</v>
      </c>
      <c r="D1626" s="302"/>
      <c r="E1626" s="257">
        <v>18.765000000000001</v>
      </c>
      <c r="F1626" s="233"/>
      <c r="G1626" s="234"/>
      <c r="H1626" s="235"/>
      <c r="I1626" s="229"/>
      <c r="J1626" s="236"/>
      <c r="K1626" s="229"/>
      <c r="M1626" s="230" t="s">
        <v>738</v>
      </c>
      <c r="O1626" s="218"/>
    </row>
    <row r="1627" spans="1:15">
      <c r="A1627" s="227"/>
      <c r="B1627" s="231"/>
      <c r="C1627" s="303" t="s">
        <v>739</v>
      </c>
      <c r="D1627" s="302"/>
      <c r="E1627" s="257">
        <v>7.7</v>
      </c>
      <c r="F1627" s="233"/>
      <c r="G1627" s="234"/>
      <c r="H1627" s="235"/>
      <c r="I1627" s="229"/>
      <c r="J1627" s="236"/>
      <c r="K1627" s="229"/>
      <c r="M1627" s="230" t="s">
        <v>739</v>
      </c>
      <c r="O1627" s="218"/>
    </row>
    <row r="1628" spans="1:15">
      <c r="A1628" s="227"/>
      <c r="B1628" s="231"/>
      <c r="C1628" s="303" t="s">
        <v>740</v>
      </c>
      <c r="D1628" s="302"/>
      <c r="E1628" s="257">
        <v>55.878</v>
      </c>
      <c r="F1628" s="233"/>
      <c r="G1628" s="234"/>
      <c r="H1628" s="235"/>
      <c r="I1628" s="229"/>
      <c r="J1628" s="236"/>
      <c r="K1628" s="229"/>
      <c r="M1628" s="230" t="s">
        <v>740</v>
      </c>
      <c r="O1628" s="218"/>
    </row>
    <row r="1629" spans="1:15">
      <c r="A1629" s="227"/>
      <c r="B1629" s="231"/>
      <c r="C1629" s="303" t="s">
        <v>741</v>
      </c>
      <c r="D1629" s="302"/>
      <c r="E1629" s="257">
        <v>8.5901999999999994</v>
      </c>
      <c r="F1629" s="233"/>
      <c r="G1629" s="234"/>
      <c r="H1629" s="235"/>
      <c r="I1629" s="229"/>
      <c r="J1629" s="236"/>
      <c r="K1629" s="229"/>
      <c r="M1629" s="230" t="s">
        <v>741</v>
      </c>
      <c r="O1629" s="218"/>
    </row>
    <row r="1630" spans="1:15">
      <c r="A1630" s="227"/>
      <c r="B1630" s="231"/>
      <c r="C1630" s="303" t="s">
        <v>742</v>
      </c>
      <c r="D1630" s="302"/>
      <c r="E1630" s="257">
        <v>1.22</v>
      </c>
      <c r="F1630" s="233"/>
      <c r="G1630" s="234"/>
      <c r="H1630" s="235"/>
      <c r="I1630" s="229"/>
      <c r="J1630" s="236"/>
      <c r="K1630" s="229"/>
      <c r="M1630" s="230" t="s">
        <v>742</v>
      </c>
      <c r="O1630" s="218"/>
    </row>
    <row r="1631" spans="1:15">
      <c r="A1631" s="227"/>
      <c r="B1631" s="231"/>
      <c r="C1631" s="303" t="s">
        <v>743</v>
      </c>
      <c r="D1631" s="302"/>
      <c r="E1631" s="257">
        <v>19.181999999999999</v>
      </c>
      <c r="F1631" s="233"/>
      <c r="G1631" s="234"/>
      <c r="H1631" s="235"/>
      <c r="I1631" s="229"/>
      <c r="J1631" s="236"/>
      <c r="K1631" s="229"/>
      <c r="M1631" s="230" t="s">
        <v>743</v>
      </c>
      <c r="O1631" s="218"/>
    </row>
    <row r="1632" spans="1:15">
      <c r="A1632" s="227"/>
      <c r="B1632" s="231"/>
      <c r="C1632" s="303" t="s">
        <v>744</v>
      </c>
      <c r="D1632" s="302"/>
      <c r="E1632" s="257">
        <v>14.85</v>
      </c>
      <c r="F1632" s="233"/>
      <c r="G1632" s="234"/>
      <c r="H1632" s="235"/>
      <c r="I1632" s="229"/>
      <c r="J1632" s="236"/>
      <c r="K1632" s="229"/>
      <c r="M1632" s="230" t="s">
        <v>744</v>
      </c>
      <c r="O1632" s="218"/>
    </row>
    <row r="1633" spans="1:15">
      <c r="A1633" s="227"/>
      <c r="B1633" s="231"/>
      <c r="C1633" s="303" t="s">
        <v>745</v>
      </c>
      <c r="D1633" s="302"/>
      <c r="E1633" s="257">
        <v>69.472200000000001</v>
      </c>
      <c r="F1633" s="233"/>
      <c r="G1633" s="234"/>
      <c r="H1633" s="235"/>
      <c r="I1633" s="229"/>
      <c r="J1633" s="236"/>
      <c r="K1633" s="229"/>
      <c r="M1633" s="230" t="s">
        <v>745</v>
      </c>
      <c r="O1633" s="218"/>
    </row>
    <row r="1634" spans="1:15">
      <c r="A1634" s="227"/>
      <c r="B1634" s="231"/>
      <c r="C1634" s="303" t="s">
        <v>746</v>
      </c>
      <c r="D1634" s="302"/>
      <c r="E1634" s="257">
        <v>15.83</v>
      </c>
      <c r="F1634" s="233"/>
      <c r="G1634" s="234"/>
      <c r="H1634" s="235"/>
      <c r="I1634" s="229"/>
      <c r="J1634" s="236"/>
      <c r="K1634" s="229"/>
      <c r="M1634" s="230" t="s">
        <v>746</v>
      </c>
      <c r="O1634" s="218"/>
    </row>
    <row r="1635" spans="1:15">
      <c r="A1635" s="227"/>
      <c r="B1635" s="231"/>
      <c r="C1635" s="303" t="s">
        <v>747</v>
      </c>
      <c r="D1635" s="302"/>
      <c r="E1635" s="257">
        <v>67.971000000000004</v>
      </c>
      <c r="F1635" s="233"/>
      <c r="G1635" s="234"/>
      <c r="H1635" s="235"/>
      <c r="I1635" s="229"/>
      <c r="J1635" s="236"/>
      <c r="K1635" s="229"/>
      <c r="M1635" s="230" t="s">
        <v>747</v>
      </c>
      <c r="O1635" s="218"/>
    </row>
    <row r="1636" spans="1:15">
      <c r="A1636" s="227"/>
      <c r="B1636" s="231"/>
      <c r="C1636" s="303" t="s">
        <v>663</v>
      </c>
      <c r="D1636" s="302"/>
      <c r="E1636" s="257">
        <v>6.45</v>
      </c>
      <c r="F1636" s="233"/>
      <c r="G1636" s="234"/>
      <c r="H1636" s="235"/>
      <c r="I1636" s="229"/>
      <c r="J1636" s="236"/>
      <c r="K1636" s="229"/>
      <c r="M1636" s="230" t="s">
        <v>663</v>
      </c>
      <c r="O1636" s="218"/>
    </row>
    <row r="1637" spans="1:15">
      <c r="A1637" s="227"/>
      <c r="B1637" s="231"/>
      <c r="C1637" s="303" t="s">
        <v>748</v>
      </c>
      <c r="D1637" s="302"/>
      <c r="E1637" s="257">
        <v>26.78</v>
      </c>
      <c r="F1637" s="233"/>
      <c r="G1637" s="234"/>
      <c r="H1637" s="235"/>
      <c r="I1637" s="229"/>
      <c r="J1637" s="236"/>
      <c r="K1637" s="229"/>
      <c r="M1637" s="230" t="s">
        <v>748</v>
      </c>
      <c r="O1637" s="218"/>
    </row>
    <row r="1638" spans="1:15">
      <c r="A1638" s="227"/>
      <c r="B1638" s="231"/>
      <c r="C1638" s="303" t="s">
        <v>749</v>
      </c>
      <c r="D1638" s="302"/>
      <c r="E1638" s="257">
        <v>4.2</v>
      </c>
      <c r="F1638" s="233"/>
      <c r="G1638" s="234"/>
      <c r="H1638" s="235"/>
      <c r="I1638" s="229"/>
      <c r="J1638" s="236"/>
      <c r="K1638" s="229"/>
      <c r="M1638" s="230" t="s">
        <v>749</v>
      </c>
      <c r="O1638" s="218"/>
    </row>
    <row r="1639" spans="1:15">
      <c r="A1639" s="227"/>
      <c r="B1639" s="231"/>
      <c r="C1639" s="303" t="s">
        <v>750</v>
      </c>
      <c r="D1639" s="302"/>
      <c r="E1639" s="257">
        <v>35.027999999999999</v>
      </c>
      <c r="F1639" s="233"/>
      <c r="G1639" s="234"/>
      <c r="H1639" s="235"/>
      <c r="I1639" s="229"/>
      <c r="J1639" s="236"/>
      <c r="K1639" s="229"/>
      <c r="M1639" s="230" t="s">
        <v>750</v>
      </c>
      <c r="O1639" s="218"/>
    </row>
    <row r="1640" spans="1:15">
      <c r="A1640" s="227"/>
      <c r="B1640" s="231"/>
      <c r="C1640" s="303" t="s">
        <v>664</v>
      </c>
      <c r="D1640" s="302"/>
      <c r="E1640" s="257">
        <v>5.4</v>
      </c>
      <c r="F1640" s="233"/>
      <c r="G1640" s="234"/>
      <c r="H1640" s="235"/>
      <c r="I1640" s="229"/>
      <c r="J1640" s="236"/>
      <c r="K1640" s="229"/>
      <c r="M1640" s="230" t="s">
        <v>664</v>
      </c>
      <c r="O1640" s="218"/>
    </row>
    <row r="1641" spans="1:15">
      <c r="A1641" s="227"/>
      <c r="B1641" s="231"/>
      <c r="C1641" s="303" t="s">
        <v>751</v>
      </c>
      <c r="D1641" s="302"/>
      <c r="E1641" s="257">
        <v>24.96</v>
      </c>
      <c r="F1641" s="233"/>
      <c r="G1641" s="234"/>
      <c r="H1641" s="235"/>
      <c r="I1641" s="229"/>
      <c r="J1641" s="236"/>
      <c r="K1641" s="229"/>
      <c r="M1641" s="230" t="s">
        <v>751</v>
      </c>
      <c r="O1641" s="218"/>
    </row>
    <row r="1642" spans="1:15">
      <c r="A1642" s="227"/>
      <c r="B1642" s="231"/>
      <c r="C1642" s="303" t="s">
        <v>752</v>
      </c>
      <c r="D1642" s="302"/>
      <c r="E1642" s="257">
        <v>16.2</v>
      </c>
      <c r="F1642" s="233"/>
      <c r="G1642" s="234"/>
      <c r="H1642" s="235"/>
      <c r="I1642" s="229"/>
      <c r="J1642" s="236"/>
      <c r="K1642" s="229"/>
      <c r="M1642" s="230" t="s">
        <v>752</v>
      </c>
      <c r="O1642" s="218"/>
    </row>
    <row r="1643" spans="1:15">
      <c r="A1643" s="227"/>
      <c r="B1643" s="231"/>
      <c r="C1643" s="303" t="s">
        <v>753</v>
      </c>
      <c r="D1643" s="302"/>
      <c r="E1643" s="257">
        <v>71.724000000000004</v>
      </c>
      <c r="F1643" s="233"/>
      <c r="G1643" s="234"/>
      <c r="H1643" s="235"/>
      <c r="I1643" s="229"/>
      <c r="J1643" s="236"/>
      <c r="K1643" s="229"/>
      <c r="M1643" s="230" t="s">
        <v>753</v>
      </c>
      <c r="O1643" s="218"/>
    </row>
    <row r="1644" spans="1:15">
      <c r="A1644" s="227"/>
      <c r="B1644" s="231"/>
      <c r="C1644" s="303" t="s">
        <v>754</v>
      </c>
      <c r="D1644" s="302"/>
      <c r="E1644" s="257">
        <v>3.66</v>
      </c>
      <c r="F1644" s="233"/>
      <c r="G1644" s="234"/>
      <c r="H1644" s="235"/>
      <c r="I1644" s="229"/>
      <c r="J1644" s="236"/>
      <c r="K1644" s="229"/>
      <c r="M1644" s="230" t="s">
        <v>754</v>
      </c>
      <c r="O1644" s="218"/>
    </row>
    <row r="1645" spans="1:15">
      <c r="A1645" s="227"/>
      <c r="B1645" s="231"/>
      <c r="C1645" s="303" t="s">
        <v>755</v>
      </c>
      <c r="D1645" s="302"/>
      <c r="E1645" s="257">
        <v>32.109000000000002</v>
      </c>
      <c r="F1645" s="233"/>
      <c r="G1645" s="234"/>
      <c r="H1645" s="235"/>
      <c r="I1645" s="229"/>
      <c r="J1645" s="236"/>
      <c r="K1645" s="229"/>
      <c r="M1645" s="230" t="s">
        <v>755</v>
      </c>
      <c r="O1645" s="218"/>
    </row>
    <row r="1646" spans="1:15">
      <c r="A1646" s="227"/>
      <c r="B1646" s="231"/>
      <c r="C1646" s="303" t="s">
        <v>756</v>
      </c>
      <c r="D1646" s="302"/>
      <c r="E1646" s="257">
        <v>6.45</v>
      </c>
      <c r="F1646" s="233"/>
      <c r="G1646" s="234"/>
      <c r="H1646" s="235"/>
      <c r="I1646" s="229"/>
      <c r="J1646" s="236"/>
      <c r="K1646" s="229"/>
      <c r="M1646" s="230" t="s">
        <v>756</v>
      </c>
      <c r="O1646" s="218"/>
    </row>
    <row r="1647" spans="1:15">
      <c r="A1647" s="227"/>
      <c r="B1647" s="231"/>
      <c r="C1647" s="303" t="s">
        <v>757</v>
      </c>
      <c r="D1647" s="302"/>
      <c r="E1647" s="257">
        <v>42.951000000000001</v>
      </c>
      <c r="F1647" s="233"/>
      <c r="G1647" s="234"/>
      <c r="H1647" s="235"/>
      <c r="I1647" s="229"/>
      <c r="J1647" s="236"/>
      <c r="K1647" s="229"/>
      <c r="M1647" s="230" t="s">
        <v>757</v>
      </c>
      <c r="O1647" s="218"/>
    </row>
    <row r="1648" spans="1:15">
      <c r="A1648" s="227"/>
      <c r="B1648" s="231"/>
      <c r="C1648" s="303" t="s">
        <v>758</v>
      </c>
      <c r="D1648" s="302"/>
      <c r="E1648" s="257">
        <v>6.5</v>
      </c>
      <c r="F1648" s="233"/>
      <c r="G1648" s="234"/>
      <c r="H1648" s="235"/>
      <c r="I1648" s="229"/>
      <c r="J1648" s="236"/>
      <c r="K1648" s="229"/>
      <c r="M1648" s="230" t="s">
        <v>758</v>
      </c>
      <c r="O1648" s="218"/>
    </row>
    <row r="1649" spans="1:80">
      <c r="A1649" s="227"/>
      <c r="B1649" s="231"/>
      <c r="C1649" s="303" t="s">
        <v>759</v>
      </c>
      <c r="D1649" s="302"/>
      <c r="E1649" s="257">
        <v>47.537999999999997</v>
      </c>
      <c r="F1649" s="233"/>
      <c r="G1649" s="234"/>
      <c r="H1649" s="235"/>
      <c r="I1649" s="229"/>
      <c r="J1649" s="236"/>
      <c r="K1649" s="229"/>
      <c r="M1649" s="230" t="s">
        <v>759</v>
      </c>
      <c r="O1649" s="218"/>
    </row>
    <row r="1650" spans="1:80">
      <c r="A1650" s="227"/>
      <c r="B1650" s="231"/>
      <c r="C1650" s="303" t="s">
        <v>760</v>
      </c>
      <c r="D1650" s="302"/>
      <c r="E1650" s="257">
        <v>2.33</v>
      </c>
      <c r="F1650" s="233"/>
      <c r="G1650" s="234"/>
      <c r="H1650" s="235"/>
      <c r="I1650" s="229"/>
      <c r="J1650" s="236"/>
      <c r="K1650" s="229"/>
      <c r="M1650" s="230" t="s">
        <v>760</v>
      </c>
      <c r="O1650" s="218"/>
    </row>
    <row r="1651" spans="1:80">
      <c r="A1651" s="227"/>
      <c r="B1651" s="231"/>
      <c r="C1651" s="303" t="s">
        <v>761</v>
      </c>
      <c r="D1651" s="302"/>
      <c r="E1651" s="257">
        <v>25.437000000000001</v>
      </c>
      <c r="F1651" s="233"/>
      <c r="G1651" s="234"/>
      <c r="H1651" s="235"/>
      <c r="I1651" s="229"/>
      <c r="J1651" s="236"/>
      <c r="K1651" s="229"/>
      <c r="M1651" s="230" t="s">
        <v>761</v>
      </c>
      <c r="O1651" s="218"/>
    </row>
    <row r="1652" spans="1:80">
      <c r="A1652" s="227"/>
      <c r="B1652" s="231"/>
      <c r="C1652" s="303" t="s">
        <v>762</v>
      </c>
      <c r="D1652" s="302"/>
      <c r="E1652" s="257">
        <v>11.87</v>
      </c>
      <c r="F1652" s="233"/>
      <c r="G1652" s="234"/>
      <c r="H1652" s="235"/>
      <c r="I1652" s="229"/>
      <c r="J1652" s="236"/>
      <c r="K1652" s="229"/>
      <c r="M1652" s="230" t="s">
        <v>762</v>
      </c>
      <c r="O1652" s="218"/>
    </row>
    <row r="1653" spans="1:80">
      <c r="A1653" s="227"/>
      <c r="B1653" s="231"/>
      <c r="C1653" s="303" t="s">
        <v>763</v>
      </c>
      <c r="D1653" s="302"/>
      <c r="E1653" s="257">
        <v>100.914</v>
      </c>
      <c r="F1653" s="233"/>
      <c r="G1653" s="234"/>
      <c r="H1653" s="235"/>
      <c r="I1653" s="229"/>
      <c r="J1653" s="236"/>
      <c r="K1653" s="229"/>
      <c r="M1653" s="230" t="s">
        <v>763</v>
      </c>
      <c r="O1653" s="218"/>
    </row>
    <row r="1654" spans="1:80">
      <c r="A1654" s="227"/>
      <c r="B1654" s="231"/>
      <c r="C1654" s="303" t="s">
        <v>764</v>
      </c>
      <c r="D1654" s="302"/>
      <c r="E1654" s="257">
        <v>-550.82050000000004</v>
      </c>
      <c r="F1654" s="233"/>
      <c r="G1654" s="234"/>
      <c r="H1654" s="235"/>
      <c r="I1654" s="229"/>
      <c r="J1654" s="236"/>
      <c r="K1654" s="229"/>
      <c r="M1654" s="230" t="s">
        <v>764</v>
      </c>
      <c r="O1654" s="218"/>
    </row>
    <row r="1655" spans="1:80">
      <c r="A1655" s="227"/>
      <c r="B1655" s="231"/>
      <c r="C1655" s="303" t="s">
        <v>633</v>
      </c>
      <c r="D1655" s="302"/>
      <c r="E1655" s="257">
        <v>2436.8362999999981</v>
      </c>
      <c r="F1655" s="233"/>
      <c r="G1655" s="234"/>
      <c r="H1655" s="235"/>
      <c r="I1655" s="229"/>
      <c r="J1655" s="236"/>
      <c r="K1655" s="229"/>
      <c r="M1655" s="230" t="s">
        <v>633</v>
      </c>
      <c r="O1655" s="218"/>
    </row>
    <row r="1656" spans="1:80">
      <c r="A1656" s="227"/>
      <c r="B1656" s="231"/>
      <c r="C1656" s="301" t="s">
        <v>1172</v>
      </c>
      <c r="D1656" s="302"/>
      <c r="E1656" s="232">
        <v>609.20910000000003</v>
      </c>
      <c r="F1656" s="233"/>
      <c r="G1656" s="234"/>
      <c r="H1656" s="235"/>
      <c r="I1656" s="229"/>
      <c r="J1656" s="236"/>
      <c r="K1656" s="229"/>
      <c r="M1656" s="230" t="s">
        <v>1172</v>
      </c>
      <c r="O1656" s="218"/>
    </row>
    <row r="1657" spans="1:80">
      <c r="A1657" s="219">
        <v>108</v>
      </c>
      <c r="B1657" s="220" t="s">
        <v>1173</v>
      </c>
      <c r="C1657" s="221" t="s">
        <v>1174</v>
      </c>
      <c r="D1657" s="222" t="s">
        <v>580</v>
      </c>
      <c r="E1657" s="223">
        <v>609.20910000000003</v>
      </c>
      <c r="F1657" s="223"/>
      <c r="G1657" s="224">
        <f>E1657*F1657</f>
        <v>0</v>
      </c>
      <c r="H1657" s="225">
        <v>2.7999999999999998E-4</v>
      </c>
      <c r="I1657" s="226">
        <f>E1657*H1657</f>
        <v>0.170578548</v>
      </c>
      <c r="J1657" s="225">
        <v>0</v>
      </c>
      <c r="K1657" s="226">
        <f>E1657*J1657</f>
        <v>0</v>
      </c>
      <c r="O1657" s="218">
        <v>2</v>
      </c>
      <c r="AA1657" s="191">
        <v>1</v>
      </c>
      <c r="AB1657" s="191">
        <v>7</v>
      </c>
      <c r="AC1657" s="191">
        <v>7</v>
      </c>
      <c r="AZ1657" s="191">
        <v>2</v>
      </c>
      <c r="BA1657" s="191">
        <f>IF(AZ1657=1,G1657,0)</f>
        <v>0</v>
      </c>
      <c r="BB1657" s="191">
        <f>IF(AZ1657=2,G1657,0)</f>
        <v>0</v>
      </c>
      <c r="BC1657" s="191">
        <f>IF(AZ1657=3,G1657,0)</f>
        <v>0</v>
      </c>
      <c r="BD1657" s="191">
        <f>IF(AZ1657=4,G1657,0)</f>
        <v>0</v>
      </c>
      <c r="BE1657" s="191">
        <f>IF(AZ1657=5,G1657,0)</f>
        <v>0</v>
      </c>
      <c r="CA1657" s="218">
        <v>1</v>
      </c>
      <c r="CB1657" s="218">
        <v>7</v>
      </c>
    </row>
    <row r="1658" spans="1:80">
      <c r="A1658" s="227"/>
      <c r="B1658" s="231"/>
      <c r="C1658" s="303" t="s">
        <v>625</v>
      </c>
      <c r="D1658" s="302"/>
      <c r="E1658" s="257">
        <v>0</v>
      </c>
      <c r="F1658" s="233"/>
      <c r="G1658" s="234"/>
      <c r="H1658" s="235"/>
      <c r="I1658" s="229"/>
      <c r="J1658" s="236"/>
      <c r="K1658" s="229"/>
      <c r="M1658" s="230" t="s">
        <v>625</v>
      </c>
      <c r="O1658" s="218"/>
    </row>
    <row r="1659" spans="1:80">
      <c r="A1659" s="227"/>
      <c r="B1659" s="231"/>
      <c r="C1659" s="303" t="s">
        <v>565</v>
      </c>
      <c r="D1659" s="302"/>
      <c r="E1659" s="257">
        <v>0</v>
      </c>
      <c r="F1659" s="233"/>
      <c r="G1659" s="234"/>
      <c r="H1659" s="235"/>
      <c r="I1659" s="229"/>
      <c r="J1659" s="236"/>
      <c r="K1659" s="229"/>
      <c r="M1659" s="230" t="s">
        <v>565</v>
      </c>
      <c r="O1659" s="218"/>
    </row>
    <row r="1660" spans="1:80">
      <c r="A1660" s="227"/>
      <c r="B1660" s="231"/>
      <c r="C1660" s="303" t="s">
        <v>566</v>
      </c>
      <c r="D1660" s="302"/>
      <c r="E1660" s="257">
        <v>0</v>
      </c>
      <c r="F1660" s="233"/>
      <c r="G1660" s="234"/>
      <c r="H1660" s="235"/>
      <c r="I1660" s="229"/>
      <c r="J1660" s="236"/>
      <c r="K1660" s="229"/>
      <c r="M1660" s="230" t="s">
        <v>566</v>
      </c>
      <c r="O1660" s="218"/>
    </row>
    <row r="1661" spans="1:80">
      <c r="A1661" s="227"/>
      <c r="B1661" s="231"/>
      <c r="C1661" s="303" t="s">
        <v>687</v>
      </c>
      <c r="D1661" s="302"/>
      <c r="E1661" s="257">
        <v>14</v>
      </c>
      <c r="F1661" s="233"/>
      <c r="G1661" s="234"/>
      <c r="H1661" s="235"/>
      <c r="I1661" s="229"/>
      <c r="J1661" s="236"/>
      <c r="K1661" s="229"/>
      <c r="M1661" s="258">
        <v>5.1388888888888894E-2</v>
      </c>
      <c r="O1661" s="218"/>
    </row>
    <row r="1662" spans="1:80">
      <c r="A1662" s="227"/>
      <c r="B1662" s="231"/>
      <c r="C1662" s="303" t="s">
        <v>688</v>
      </c>
      <c r="D1662" s="302"/>
      <c r="E1662" s="257">
        <v>28.574999999999999</v>
      </c>
      <c r="F1662" s="233"/>
      <c r="G1662" s="234"/>
      <c r="H1662" s="235"/>
      <c r="I1662" s="229"/>
      <c r="J1662" s="236"/>
      <c r="K1662" s="229"/>
      <c r="M1662" s="230" t="s">
        <v>688</v>
      </c>
      <c r="O1662" s="218"/>
    </row>
    <row r="1663" spans="1:80">
      <c r="A1663" s="227"/>
      <c r="B1663" s="231"/>
      <c r="C1663" s="303" t="s">
        <v>689</v>
      </c>
      <c r="D1663" s="302"/>
      <c r="E1663" s="257">
        <v>12.375</v>
      </c>
      <c r="F1663" s="233"/>
      <c r="G1663" s="234"/>
      <c r="H1663" s="235"/>
      <c r="I1663" s="229"/>
      <c r="J1663" s="236"/>
      <c r="K1663" s="229"/>
      <c r="M1663" s="230" t="s">
        <v>689</v>
      </c>
      <c r="O1663" s="218"/>
    </row>
    <row r="1664" spans="1:80">
      <c r="A1664" s="227"/>
      <c r="B1664" s="231"/>
      <c r="C1664" s="303" t="s">
        <v>690</v>
      </c>
      <c r="D1664" s="302"/>
      <c r="E1664" s="257">
        <v>18.37</v>
      </c>
      <c r="F1664" s="233"/>
      <c r="G1664" s="234"/>
      <c r="H1664" s="235"/>
      <c r="I1664" s="229"/>
      <c r="J1664" s="236"/>
      <c r="K1664" s="229"/>
      <c r="M1664" s="230" t="s">
        <v>690</v>
      </c>
      <c r="O1664" s="218"/>
    </row>
    <row r="1665" spans="1:15">
      <c r="A1665" s="227"/>
      <c r="B1665" s="231"/>
      <c r="C1665" s="303" t="s">
        <v>691</v>
      </c>
      <c r="D1665" s="302"/>
      <c r="E1665" s="257">
        <v>40.677999999999997</v>
      </c>
      <c r="F1665" s="233"/>
      <c r="G1665" s="234"/>
      <c r="H1665" s="235"/>
      <c r="I1665" s="229"/>
      <c r="J1665" s="236"/>
      <c r="K1665" s="229"/>
      <c r="M1665" s="230" t="s">
        <v>691</v>
      </c>
      <c r="O1665" s="218"/>
    </row>
    <row r="1666" spans="1:15">
      <c r="A1666" s="227"/>
      <c r="B1666" s="231"/>
      <c r="C1666" s="303" t="s">
        <v>692</v>
      </c>
      <c r="D1666" s="302"/>
      <c r="E1666" s="257">
        <v>24.66</v>
      </c>
      <c r="F1666" s="233"/>
      <c r="G1666" s="234"/>
      <c r="H1666" s="235"/>
      <c r="I1666" s="229"/>
      <c r="J1666" s="236"/>
      <c r="K1666" s="229"/>
      <c r="M1666" s="230" t="s">
        <v>692</v>
      </c>
      <c r="O1666" s="218"/>
    </row>
    <row r="1667" spans="1:15">
      <c r="A1667" s="227"/>
      <c r="B1667" s="231"/>
      <c r="C1667" s="303" t="s">
        <v>693</v>
      </c>
      <c r="D1667" s="302"/>
      <c r="E1667" s="257">
        <v>47.820300000000003</v>
      </c>
      <c r="F1667" s="233"/>
      <c r="G1667" s="234"/>
      <c r="H1667" s="235"/>
      <c r="I1667" s="229"/>
      <c r="J1667" s="236"/>
      <c r="K1667" s="229"/>
      <c r="M1667" s="230" t="s">
        <v>693</v>
      </c>
      <c r="O1667" s="218"/>
    </row>
    <row r="1668" spans="1:15">
      <c r="A1668" s="227"/>
      <c r="B1668" s="231"/>
      <c r="C1668" s="303" t="s">
        <v>694</v>
      </c>
      <c r="D1668" s="302"/>
      <c r="E1668" s="257">
        <v>20.55</v>
      </c>
      <c r="F1668" s="233"/>
      <c r="G1668" s="234"/>
      <c r="H1668" s="235"/>
      <c r="I1668" s="229"/>
      <c r="J1668" s="236"/>
      <c r="K1668" s="229"/>
      <c r="M1668" s="230" t="s">
        <v>694</v>
      </c>
      <c r="O1668" s="218"/>
    </row>
    <row r="1669" spans="1:15">
      <c r="A1669" s="227"/>
      <c r="B1669" s="231"/>
      <c r="C1669" s="303" t="s">
        <v>695</v>
      </c>
      <c r="D1669" s="302"/>
      <c r="E1669" s="257">
        <v>43.090299999999999</v>
      </c>
      <c r="F1669" s="233"/>
      <c r="G1669" s="234"/>
      <c r="H1669" s="235"/>
      <c r="I1669" s="229"/>
      <c r="J1669" s="236"/>
      <c r="K1669" s="229"/>
      <c r="M1669" s="230" t="s">
        <v>695</v>
      </c>
      <c r="O1669" s="218"/>
    </row>
    <row r="1670" spans="1:15">
      <c r="A1670" s="227"/>
      <c r="B1670" s="231"/>
      <c r="C1670" s="303" t="s">
        <v>696</v>
      </c>
      <c r="D1670" s="302"/>
      <c r="E1670" s="257">
        <v>0</v>
      </c>
      <c r="F1670" s="233"/>
      <c r="G1670" s="234"/>
      <c r="H1670" s="235"/>
      <c r="I1670" s="229"/>
      <c r="J1670" s="236"/>
      <c r="K1670" s="229"/>
      <c r="M1670" s="230" t="s">
        <v>696</v>
      </c>
      <c r="O1670" s="218"/>
    </row>
    <row r="1671" spans="1:15">
      <c r="A1671" s="227"/>
      <c r="B1671" s="231"/>
      <c r="C1671" s="303" t="s">
        <v>697</v>
      </c>
      <c r="D1671" s="302"/>
      <c r="E1671" s="257">
        <v>0</v>
      </c>
      <c r="F1671" s="233"/>
      <c r="G1671" s="234"/>
      <c r="H1671" s="235"/>
      <c r="I1671" s="229"/>
      <c r="J1671" s="236"/>
      <c r="K1671" s="229"/>
      <c r="M1671" s="230" t="s">
        <v>697</v>
      </c>
      <c r="O1671" s="218"/>
    </row>
    <row r="1672" spans="1:15">
      <c r="A1672" s="227"/>
      <c r="B1672" s="231"/>
      <c r="C1672" s="303" t="s">
        <v>698</v>
      </c>
      <c r="D1672" s="302"/>
      <c r="E1672" s="257">
        <v>42.5</v>
      </c>
      <c r="F1672" s="233"/>
      <c r="G1672" s="234"/>
      <c r="H1672" s="235"/>
      <c r="I1672" s="229"/>
      <c r="J1672" s="236"/>
      <c r="K1672" s="229"/>
      <c r="M1672" s="230" t="s">
        <v>698</v>
      </c>
      <c r="O1672" s="218"/>
    </row>
    <row r="1673" spans="1:15">
      <c r="A1673" s="227"/>
      <c r="B1673" s="231"/>
      <c r="C1673" s="303" t="s">
        <v>699</v>
      </c>
      <c r="D1673" s="302"/>
      <c r="E1673" s="257">
        <v>136.125</v>
      </c>
      <c r="F1673" s="233"/>
      <c r="G1673" s="234"/>
      <c r="H1673" s="235"/>
      <c r="I1673" s="229"/>
      <c r="J1673" s="236"/>
      <c r="K1673" s="229"/>
      <c r="M1673" s="230" t="s">
        <v>699</v>
      </c>
      <c r="O1673" s="218"/>
    </row>
    <row r="1674" spans="1:15">
      <c r="A1674" s="227"/>
      <c r="B1674" s="231"/>
      <c r="C1674" s="303" t="s">
        <v>700</v>
      </c>
      <c r="D1674" s="302"/>
      <c r="E1674" s="257">
        <v>74.83</v>
      </c>
      <c r="F1674" s="233"/>
      <c r="G1674" s="234"/>
      <c r="H1674" s="235"/>
      <c r="I1674" s="229"/>
      <c r="J1674" s="236"/>
      <c r="K1674" s="229"/>
      <c r="M1674" s="230" t="s">
        <v>700</v>
      </c>
      <c r="O1674" s="218"/>
    </row>
    <row r="1675" spans="1:15">
      <c r="A1675" s="227"/>
      <c r="B1675" s="231"/>
      <c r="C1675" s="303" t="s">
        <v>701</v>
      </c>
      <c r="D1675" s="302"/>
      <c r="E1675" s="257">
        <v>132.75</v>
      </c>
      <c r="F1675" s="233"/>
      <c r="G1675" s="234"/>
      <c r="H1675" s="235"/>
      <c r="I1675" s="229"/>
      <c r="J1675" s="236"/>
      <c r="K1675" s="229"/>
      <c r="M1675" s="230" t="s">
        <v>701</v>
      </c>
      <c r="O1675" s="218"/>
    </row>
    <row r="1676" spans="1:15">
      <c r="A1676" s="227"/>
      <c r="B1676" s="231"/>
      <c r="C1676" s="303" t="s">
        <v>702</v>
      </c>
      <c r="D1676" s="302"/>
      <c r="E1676" s="257">
        <v>22.9</v>
      </c>
      <c r="F1676" s="233"/>
      <c r="G1676" s="234"/>
      <c r="H1676" s="235"/>
      <c r="I1676" s="229"/>
      <c r="J1676" s="236"/>
      <c r="K1676" s="229"/>
      <c r="M1676" s="230" t="s">
        <v>702</v>
      </c>
      <c r="O1676" s="218"/>
    </row>
    <row r="1677" spans="1:15">
      <c r="A1677" s="227"/>
      <c r="B1677" s="231"/>
      <c r="C1677" s="303" t="s">
        <v>703</v>
      </c>
      <c r="D1677" s="302"/>
      <c r="E1677" s="257">
        <v>72.224999999999994</v>
      </c>
      <c r="F1677" s="233"/>
      <c r="G1677" s="234"/>
      <c r="H1677" s="235"/>
      <c r="I1677" s="229"/>
      <c r="J1677" s="236"/>
      <c r="K1677" s="229"/>
      <c r="M1677" s="230" t="s">
        <v>703</v>
      </c>
      <c r="O1677" s="218"/>
    </row>
    <row r="1678" spans="1:15">
      <c r="A1678" s="227"/>
      <c r="B1678" s="231"/>
      <c r="C1678" s="303" t="s">
        <v>704</v>
      </c>
      <c r="D1678" s="302"/>
      <c r="E1678" s="257">
        <v>52.73</v>
      </c>
      <c r="F1678" s="233"/>
      <c r="G1678" s="234"/>
      <c r="H1678" s="235"/>
      <c r="I1678" s="229"/>
      <c r="J1678" s="236"/>
      <c r="K1678" s="229"/>
      <c r="M1678" s="230" t="s">
        <v>704</v>
      </c>
      <c r="O1678" s="218"/>
    </row>
    <row r="1679" spans="1:15">
      <c r="A1679" s="227"/>
      <c r="B1679" s="231"/>
      <c r="C1679" s="303" t="s">
        <v>705</v>
      </c>
      <c r="D1679" s="302"/>
      <c r="E1679" s="257">
        <v>112.875</v>
      </c>
      <c r="F1679" s="233"/>
      <c r="G1679" s="234"/>
      <c r="H1679" s="235"/>
      <c r="I1679" s="229"/>
      <c r="J1679" s="236"/>
      <c r="K1679" s="229"/>
      <c r="M1679" s="230" t="s">
        <v>705</v>
      </c>
      <c r="O1679" s="218"/>
    </row>
    <row r="1680" spans="1:15">
      <c r="A1680" s="227"/>
      <c r="B1680" s="231"/>
      <c r="C1680" s="303" t="s">
        <v>706</v>
      </c>
      <c r="D1680" s="302"/>
      <c r="E1680" s="257">
        <v>29.32</v>
      </c>
      <c r="F1680" s="233"/>
      <c r="G1680" s="234"/>
      <c r="H1680" s="235"/>
      <c r="I1680" s="229"/>
      <c r="J1680" s="236"/>
      <c r="K1680" s="229"/>
      <c r="M1680" s="230" t="s">
        <v>706</v>
      </c>
      <c r="O1680" s="218"/>
    </row>
    <row r="1681" spans="1:15">
      <c r="A1681" s="227"/>
      <c r="B1681" s="231"/>
      <c r="C1681" s="303" t="s">
        <v>707</v>
      </c>
      <c r="D1681" s="302"/>
      <c r="E1681" s="257">
        <v>72.75</v>
      </c>
      <c r="F1681" s="233"/>
      <c r="G1681" s="234"/>
      <c r="H1681" s="235"/>
      <c r="I1681" s="229"/>
      <c r="J1681" s="236"/>
      <c r="K1681" s="229"/>
      <c r="M1681" s="230" t="s">
        <v>707</v>
      </c>
      <c r="O1681" s="218"/>
    </row>
    <row r="1682" spans="1:15">
      <c r="A1682" s="227"/>
      <c r="B1682" s="231"/>
      <c r="C1682" s="303" t="s">
        <v>708</v>
      </c>
      <c r="D1682" s="302"/>
      <c r="E1682" s="257">
        <v>14.1</v>
      </c>
      <c r="F1682" s="233"/>
      <c r="G1682" s="234"/>
      <c r="H1682" s="235"/>
      <c r="I1682" s="229"/>
      <c r="J1682" s="236"/>
      <c r="K1682" s="229"/>
      <c r="M1682" s="230" t="s">
        <v>708</v>
      </c>
      <c r="O1682" s="218"/>
    </row>
    <row r="1683" spans="1:15">
      <c r="A1683" s="227"/>
      <c r="B1683" s="231"/>
      <c r="C1683" s="303" t="s">
        <v>709</v>
      </c>
      <c r="D1683" s="302"/>
      <c r="E1683" s="257">
        <v>51</v>
      </c>
      <c r="F1683" s="233"/>
      <c r="G1683" s="234"/>
      <c r="H1683" s="235"/>
      <c r="I1683" s="229"/>
      <c r="J1683" s="236"/>
      <c r="K1683" s="229"/>
      <c r="M1683" s="230" t="s">
        <v>709</v>
      </c>
      <c r="O1683" s="218"/>
    </row>
    <row r="1684" spans="1:15">
      <c r="A1684" s="227"/>
      <c r="B1684" s="231"/>
      <c r="C1684" s="303" t="s">
        <v>710</v>
      </c>
      <c r="D1684" s="302"/>
      <c r="E1684" s="257">
        <v>72</v>
      </c>
      <c r="F1684" s="233"/>
      <c r="G1684" s="234"/>
      <c r="H1684" s="235"/>
      <c r="I1684" s="229"/>
      <c r="J1684" s="236"/>
      <c r="K1684" s="229"/>
      <c r="M1684" s="230" t="s">
        <v>710</v>
      </c>
      <c r="O1684" s="218"/>
    </row>
    <row r="1685" spans="1:15">
      <c r="A1685" s="227"/>
      <c r="B1685" s="231"/>
      <c r="C1685" s="303" t="s">
        <v>711</v>
      </c>
      <c r="D1685" s="302"/>
      <c r="E1685" s="257">
        <v>41.625</v>
      </c>
      <c r="F1685" s="233"/>
      <c r="G1685" s="234"/>
      <c r="H1685" s="235"/>
      <c r="I1685" s="229"/>
      <c r="J1685" s="236"/>
      <c r="K1685" s="229"/>
      <c r="M1685" s="230" t="s">
        <v>711</v>
      </c>
      <c r="O1685" s="218"/>
    </row>
    <row r="1686" spans="1:15">
      <c r="A1686" s="227"/>
      <c r="B1686" s="231"/>
      <c r="C1686" s="303" t="s">
        <v>712</v>
      </c>
      <c r="D1686" s="302"/>
      <c r="E1686" s="257">
        <v>2.82</v>
      </c>
      <c r="F1686" s="233"/>
      <c r="G1686" s="234"/>
      <c r="H1686" s="235"/>
      <c r="I1686" s="229"/>
      <c r="J1686" s="236"/>
      <c r="K1686" s="229"/>
      <c r="M1686" s="230" t="s">
        <v>712</v>
      </c>
      <c r="O1686" s="218"/>
    </row>
    <row r="1687" spans="1:15">
      <c r="A1687" s="227"/>
      <c r="B1687" s="231"/>
      <c r="C1687" s="303" t="s">
        <v>713</v>
      </c>
      <c r="D1687" s="302"/>
      <c r="E1687" s="257">
        <v>26.625</v>
      </c>
      <c r="F1687" s="233"/>
      <c r="G1687" s="234"/>
      <c r="H1687" s="235"/>
      <c r="I1687" s="229"/>
      <c r="J1687" s="236"/>
      <c r="K1687" s="229"/>
      <c r="M1687" s="230" t="s">
        <v>713</v>
      </c>
      <c r="O1687" s="218"/>
    </row>
    <row r="1688" spans="1:15">
      <c r="A1688" s="227"/>
      <c r="B1688" s="231"/>
      <c r="C1688" s="303" t="s">
        <v>714</v>
      </c>
      <c r="D1688" s="302"/>
      <c r="E1688" s="257">
        <v>16.399999999999999</v>
      </c>
      <c r="F1688" s="233"/>
      <c r="G1688" s="234"/>
      <c r="H1688" s="235"/>
      <c r="I1688" s="229"/>
      <c r="J1688" s="236"/>
      <c r="K1688" s="229"/>
      <c r="M1688" s="230" t="s">
        <v>714</v>
      </c>
      <c r="O1688" s="218"/>
    </row>
    <row r="1689" spans="1:15">
      <c r="A1689" s="227"/>
      <c r="B1689" s="231"/>
      <c r="C1689" s="303" t="s">
        <v>715</v>
      </c>
      <c r="D1689" s="302"/>
      <c r="E1689" s="257">
        <v>70.875</v>
      </c>
      <c r="F1689" s="233"/>
      <c r="G1689" s="234"/>
      <c r="H1689" s="235"/>
      <c r="I1689" s="229"/>
      <c r="J1689" s="236"/>
      <c r="K1689" s="229"/>
      <c r="M1689" s="230" t="s">
        <v>715</v>
      </c>
      <c r="O1689" s="218"/>
    </row>
    <row r="1690" spans="1:15">
      <c r="A1690" s="227"/>
      <c r="B1690" s="231"/>
      <c r="C1690" s="303" t="s">
        <v>716</v>
      </c>
      <c r="D1690" s="302"/>
      <c r="E1690" s="257">
        <v>38.409999999999997</v>
      </c>
      <c r="F1690" s="233"/>
      <c r="G1690" s="234"/>
      <c r="H1690" s="235"/>
      <c r="I1690" s="229"/>
      <c r="J1690" s="236"/>
      <c r="K1690" s="229"/>
      <c r="M1690" s="230" t="s">
        <v>716</v>
      </c>
      <c r="O1690" s="218"/>
    </row>
    <row r="1691" spans="1:15">
      <c r="A1691" s="227"/>
      <c r="B1691" s="231"/>
      <c r="C1691" s="303" t="s">
        <v>717</v>
      </c>
      <c r="D1691" s="302"/>
      <c r="E1691" s="257">
        <v>97.125</v>
      </c>
      <c r="F1691" s="233"/>
      <c r="G1691" s="234"/>
      <c r="H1691" s="235"/>
      <c r="I1691" s="229"/>
      <c r="J1691" s="236"/>
      <c r="K1691" s="229"/>
      <c r="M1691" s="230" t="s">
        <v>717</v>
      </c>
      <c r="O1691" s="218"/>
    </row>
    <row r="1692" spans="1:15">
      <c r="A1692" s="227"/>
      <c r="B1692" s="231"/>
      <c r="C1692" s="303" t="s">
        <v>718</v>
      </c>
      <c r="D1692" s="302"/>
      <c r="E1692" s="257">
        <v>15.18</v>
      </c>
      <c r="F1692" s="233"/>
      <c r="G1692" s="234"/>
      <c r="H1692" s="235"/>
      <c r="I1692" s="229"/>
      <c r="J1692" s="236"/>
      <c r="K1692" s="229"/>
      <c r="M1692" s="230" t="s">
        <v>718</v>
      </c>
      <c r="O1692" s="218"/>
    </row>
    <row r="1693" spans="1:15">
      <c r="A1693" s="227"/>
      <c r="B1693" s="231"/>
      <c r="C1693" s="303" t="s">
        <v>719</v>
      </c>
      <c r="D1693" s="302"/>
      <c r="E1693" s="257">
        <v>59.25</v>
      </c>
      <c r="F1693" s="233"/>
      <c r="G1693" s="234"/>
      <c r="H1693" s="235"/>
      <c r="I1693" s="229"/>
      <c r="J1693" s="236"/>
      <c r="K1693" s="229"/>
      <c r="M1693" s="230" t="s">
        <v>719</v>
      </c>
      <c r="O1693" s="218"/>
    </row>
    <row r="1694" spans="1:15">
      <c r="A1694" s="227"/>
      <c r="B1694" s="231"/>
      <c r="C1694" s="303" t="s">
        <v>720</v>
      </c>
      <c r="D1694" s="302"/>
      <c r="E1694" s="257">
        <v>16.05</v>
      </c>
      <c r="F1694" s="233"/>
      <c r="G1694" s="234"/>
      <c r="H1694" s="235"/>
      <c r="I1694" s="229"/>
      <c r="J1694" s="236"/>
      <c r="K1694" s="229"/>
      <c r="M1694" s="230" t="s">
        <v>720</v>
      </c>
      <c r="O1694" s="218"/>
    </row>
    <row r="1695" spans="1:15">
      <c r="A1695" s="227"/>
      <c r="B1695" s="231"/>
      <c r="C1695" s="303" t="s">
        <v>136</v>
      </c>
      <c r="D1695" s="302"/>
      <c r="E1695" s="257">
        <v>0</v>
      </c>
      <c r="F1695" s="233"/>
      <c r="G1695" s="234"/>
      <c r="H1695" s="235"/>
      <c r="I1695" s="229"/>
      <c r="J1695" s="236"/>
      <c r="K1695" s="229"/>
      <c r="M1695" s="230" t="s">
        <v>136</v>
      </c>
      <c r="O1695" s="218"/>
    </row>
    <row r="1696" spans="1:15">
      <c r="A1696" s="227"/>
      <c r="B1696" s="231"/>
      <c r="C1696" s="303" t="s">
        <v>137</v>
      </c>
      <c r="D1696" s="302"/>
      <c r="E1696" s="257">
        <v>0</v>
      </c>
      <c r="F1696" s="233"/>
      <c r="G1696" s="234"/>
      <c r="H1696" s="235"/>
      <c r="I1696" s="229"/>
      <c r="J1696" s="236"/>
      <c r="K1696" s="229"/>
      <c r="M1696" s="230" t="s">
        <v>137</v>
      </c>
      <c r="O1696" s="218"/>
    </row>
    <row r="1697" spans="1:15">
      <c r="A1697" s="227"/>
      <c r="B1697" s="231"/>
      <c r="C1697" s="303" t="s">
        <v>721</v>
      </c>
      <c r="D1697" s="302"/>
      <c r="E1697" s="257">
        <v>47.11</v>
      </c>
      <c r="F1697" s="233"/>
      <c r="G1697" s="234"/>
      <c r="H1697" s="235"/>
      <c r="I1697" s="229"/>
      <c r="J1697" s="236"/>
      <c r="K1697" s="229"/>
      <c r="M1697" s="230" t="s">
        <v>721</v>
      </c>
      <c r="O1697" s="218"/>
    </row>
    <row r="1698" spans="1:15">
      <c r="A1698" s="227"/>
      <c r="B1698" s="231"/>
      <c r="C1698" s="303" t="s">
        <v>722</v>
      </c>
      <c r="D1698" s="302"/>
      <c r="E1698" s="257">
        <v>118.011</v>
      </c>
      <c r="F1698" s="233"/>
      <c r="G1698" s="234"/>
      <c r="H1698" s="235"/>
      <c r="I1698" s="229"/>
      <c r="J1698" s="236"/>
      <c r="K1698" s="229"/>
      <c r="M1698" s="230" t="s">
        <v>722</v>
      </c>
      <c r="O1698" s="218"/>
    </row>
    <row r="1699" spans="1:15">
      <c r="A1699" s="227"/>
      <c r="B1699" s="231"/>
      <c r="C1699" s="303" t="s">
        <v>723</v>
      </c>
      <c r="D1699" s="302"/>
      <c r="E1699" s="257">
        <v>20.9</v>
      </c>
      <c r="F1699" s="233"/>
      <c r="G1699" s="234"/>
      <c r="H1699" s="235"/>
      <c r="I1699" s="229"/>
      <c r="J1699" s="236"/>
      <c r="K1699" s="229"/>
      <c r="M1699" s="230" t="s">
        <v>723</v>
      </c>
      <c r="O1699" s="218"/>
    </row>
    <row r="1700" spans="1:15">
      <c r="A1700" s="227"/>
      <c r="B1700" s="231"/>
      <c r="C1700" s="303" t="s">
        <v>724</v>
      </c>
      <c r="D1700" s="302"/>
      <c r="E1700" s="257">
        <v>76.311000000000007</v>
      </c>
      <c r="F1700" s="233"/>
      <c r="G1700" s="234"/>
      <c r="H1700" s="235"/>
      <c r="I1700" s="229"/>
      <c r="J1700" s="236"/>
      <c r="K1700" s="229"/>
      <c r="M1700" s="230" t="s">
        <v>724</v>
      </c>
      <c r="O1700" s="218"/>
    </row>
    <row r="1701" spans="1:15">
      <c r="A1701" s="227"/>
      <c r="B1701" s="231"/>
      <c r="C1701" s="303" t="s">
        <v>725</v>
      </c>
      <c r="D1701" s="302"/>
      <c r="E1701" s="257">
        <v>21.1</v>
      </c>
      <c r="F1701" s="233"/>
      <c r="G1701" s="234"/>
      <c r="H1701" s="235"/>
      <c r="I1701" s="229"/>
      <c r="J1701" s="236"/>
      <c r="K1701" s="229"/>
      <c r="M1701" s="230" t="s">
        <v>725</v>
      </c>
      <c r="O1701" s="218"/>
    </row>
    <row r="1702" spans="1:15">
      <c r="A1702" s="227"/>
      <c r="B1702" s="231"/>
      <c r="C1702" s="303" t="s">
        <v>726</v>
      </c>
      <c r="D1702" s="302"/>
      <c r="E1702" s="257">
        <v>76.727999999999994</v>
      </c>
      <c r="F1702" s="233"/>
      <c r="G1702" s="234"/>
      <c r="H1702" s="235"/>
      <c r="I1702" s="229"/>
      <c r="J1702" s="236"/>
      <c r="K1702" s="229"/>
      <c r="M1702" s="230" t="s">
        <v>726</v>
      </c>
      <c r="O1702" s="218"/>
    </row>
    <row r="1703" spans="1:15">
      <c r="A1703" s="227"/>
      <c r="B1703" s="231"/>
      <c r="C1703" s="303" t="s">
        <v>727</v>
      </c>
      <c r="D1703" s="302"/>
      <c r="E1703" s="257">
        <v>72.7</v>
      </c>
      <c r="F1703" s="233"/>
      <c r="G1703" s="234"/>
      <c r="H1703" s="235"/>
      <c r="I1703" s="229"/>
      <c r="J1703" s="236"/>
      <c r="K1703" s="229"/>
      <c r="M1703" s="230" t="s">
        <v>727</v>
      </c>
      <c r="O1703" s="218"/>
    </row>
    <row r="1704" spans="1:15">
      <c r="A1704" s="227"/>
      <c r="B1704" s="231"/>
      <c r="C1704" s="303" t="s">
        <v>728</v>
      </c>
      <c r="D1704" s="302"/>
      <c r="E1704" s="257">
        <v>34.299999999999997</v>
      </c>
      <c r="F1704" s="233"/>
      <c r="G1704" s="234"/>
      <c r="H1704" s="235"/>
      <c r="I1704" s="229"/>
      <c r="J1704" s="236"/>
      <c r="K1704" s="229"/>
      <c r="M1704" s="230" t="s">
        <v>728</v>
      </c>
      <c r="O1704" s="218"/>
    </row>
    <row r="1705" spans="1:15">
      <c r="A1705" s="227"/>
      <c r="B1705" s="231"/>
      <c r="C1705" s="303" t="s">
        <v>729</v>
      </c>
      <c r="D1705" s="302"/>
      <c r="E1705" s="257">
        <v>22.25</v>
      </c>
      <c r="F1705" s="233"/>
      <c r="G1705" s="234"/>
      <c r="H1705" s="235"/>
      <c r="I1705" s="229"/>
      <c r="J1705" s="236"/>
      <c r="K1705" s="229"/>
      <c r="M1705" s="230" t="s">
        <v>729</v>
      </c>
      <c r="O1705" s="218"/>
    </row>
    <row r="1706" spans="1:15">
      <c r="A1706" s="227"/>
      <c r="B1706" s="231"/>
      <c r="C1706" s="303" t="s">
        <v>730</v>
      </c>
      <c r="D1706" s="302"/>
      <c r="E1706" s="257">
        <v>80.647800000000004</v>
      </c>
      <c r="F1706" s="233"/>
      <c r="G1706" s="234"/>
      <c r="H1706" s="235"/>
      <c r="I1706" s="229"/>
      <c r="J1706" s="236"/>
      <c r="K1706" s="229"/>
      <c r="M1706" s="230" t="s">
        <v>730</v>
      </c>
      <c r="O1706" s="218"/>
    </row>
    <row r="1707" spans="1:15">
      <c r="A1707" s="227"/>
      <c r="B1707" s="231"/>
      <c r="C1707" s="303" t="s">
        <v>731</v>
      </c>
      <c r="D1707" s="302"/>
      <c r="E1707" s="257">
        <v>3.22</v>
      </c>
      <c r="F1707" s="233"/>
      <c r="G1707" s="234"/>
      <c r="H1707" s="235"/>
      <c r="I1707" s="229"/>
      <c r="J1707" s="236"/>
      <c r="K1707" s="229"/>
      <c r="M1707" s="230" t="s">
        <v>731</v>
      </c>
      <c r="O1707" s="218"/>
    </row>
    <row r="1708" spans="1:15">
      <c r="A1708" s="227"/>
      <c r="B1708" s="231"/>
      <c r="C1708" s="303" t="s">
        <v>732</v>
      </c>
      <c r="D1708" s="302"/>
      <c r="E1708" s="257">
        <v>30.858000000000001</v>
      </c>
      <c r="F1708" s="233"/>
      <c r="G1708" s="234"/>
      <c r="H1708" s="235"/>
      <c r="I1708" s="229"/>
      <c r="J1708" s="236"/>
      <c r="K1708" s="229"/>
      <c r="M1708" s="230" t="s">
        <v>732</v>
      </c>
      <c r="O1708" s="218"/>
    </row>
    <row r="1709" spans="1:15">
      <c r="A1709" s="227"/>
      <c r="B1709" s="231"/>
      <c r="C1709" s="303" t="s">
        <v>733</v>
      </c>
      <c r="D1709" s="302"/>
      <c r="E1709" s="257">
        <v>8.68</v>
      </c>
      <c r="F1709" s="233"/>
      <c r="G1709" s="234"/>
      <c r="H1709" s="235"/>
      <c r="I1709" s="229"/>
      <c r="J1709" s="236"/>
      <c r="K1709" s="229"/>
      <c r="M1709" s="230" t="s">
        <v>733</v>
      </c>
      <c r="O1709" s="218"/>
    </row>
    <row r="1710" spans="1:15">
      <c r="A1710" s="227"/>
      <c r="B1710" s="231"/>
      <c r="C1710" s="303" t="s">
        <v>734</v>
      </c>
      <c r="D1710" s="302"/>
      <c r="E1710" s="257">
        <v>49.206000000000003</v>
      </c>
      <c r="F1710" s="233"/>
      <c r="G1710" s="234"/>
      <c r="H1710" s="235"/>
      <c r="I1710" s="229"/>
      <c r="J1710" s="236"/>
      <c r="K1710" s="229"/>
      <c r="M1710" s="230" t="s">
        <v>734</v>
      </c>
      <c r="O1710" s="218"/>
    </row>
    <row r="1711" spans="1:15">
      <c r="A1711" s="227"/>
      <c r="B1711" s="231"/>
      <c r="C1711" s="303" t="s">
        <v>735</v>
      </c>
      <c r="D1711" s="302"/>
      <c r="E1711" s="257">
        <v>5.5</v>
      </c>
      <c r="F1711" s="233"/>
      <c r="G1711" s="234"/>
      <c r="H1711" s="235"/>
      <c r="I1711" s="229"/>
      <c r="J1711" s="236"/>
      <c r="K1711" s="229"/>
      <c r="M1711" s="230" t="s">
        <v>735</v>
      </c>
      <c r="O1711" s="218"/>
    </row>
    <row r="1712" spans="1:15">
      <c r="A1712" s="227"/>
      <c r="B1712" s="231"/>
      <c r="C1712" s="303" t="s">
        <v>736</v>
      </c>
      <c r="D1712" s="302"/>
      <c r="E1712" s="257">
        <v>48.372</v>
      </c>
      <c r="F1712" s="233"/>
      <c r="G1712" s="234"/>
      <c r="H1712" s="235"/>
      <c r="I1712" s="229"/>
      <c r="J1712" s="236"/>
      <c r="K1712" s="229"/>
      <c r="M1712" s="230" t="s">
        <v>736</v>
      </c>
      <c r="O1712" s="218"/>
    </row>
    <row r="1713" spans="1:15">
      <c r="A1713" s="227"/>
      <c r="B1713" s="231"/>
      <c r="C1713" s="303" t="s">
        <v>737</v>
      </c>
      <c r="D1713" s="302"/>
      <c r="E1713" s="257">
        <v>1.22</v>
      </c>
      <c r="F1713" s="233"/>
      <c r="G1713" s="234"/>
      <c r="H1713" s="235"/>
      <c r="I1713" s="229"/>
      <c r="J1713" s="236"/>
      <c r="K1713" s="229"/>
      <c r="M1713" s="230" t="s">
        <v>737</v>
      </c>
      <c r="O1713" s="218"/>
    </row>
    <row r="1714" spans="1:15">
      <c r="A1714" s="227"/>
      <c r="B1714" s="231"/>
      <c r="C1714" s="303" t="s">
        <v>738</v>
      </c>
      <c r="D1714" s="302"/>
      <c r="E1714" s="257">
        <v>18.765000000000001</v>
      </c>
      <c r="F1714" s="233"/>
      <c r="G1714" s="234"/>
      <c r="H1714" s="235"/>
      <c r="I1714" s="229"/>
      <c r="J1714" s="236"/>
      <c r="K1714" s="229"/>
      <c r="M1714" s="230" t="s">
        <v>738</v>
      </c>
      <c r="O1714" s="218"/>
    </row>
    <row r="1715" spans="1:15">
      <c r="A1715" s="227"/>
      <c r="B1715" s="231"/>
      <c r="C1715" s="303" t="s">
        <v>739</v>
      </c>
      <c r="D1715" s="302"/>
      <c r="E1715" s="257">
        <v>7.7</v>
      </c>
      <c r="F1715" s="233"/>
      <c r="G1715" s="234"/>
      <c r="H1715" s="235"/>
      <c r="I1715" s="229"/>
      <c r="J1715" s="236"/>
      <c r="K1715" s="229"/>
      <c r="M1715" s="230" t="s">
        <v>739</v>
      </c>
      <c r="O1715" s="218"/>
    </row>
    <row r="1716" spans="1:15">
      <c r="A1716" s="227"/>
      <c r="B1716" s="231"/>
      <c r="C1716" s="303" t="s">
        <v>740</v>
      </c>
      <c r="D1716" s="302"/>
      <c r="E1716" s="257">
        <v>55.878</v>
      </c>
      <c r="F1716" s="233"/>
      <c r="G1716" s="234"/>
      <c r="H1716" s="235"/>
      <c r="I1716" s="229"/>
      <c r="J1716" s="236"/>
      <c r="K1716" s="229"/>
      <c r="M1716" s="230" t="s">
        <v>740</v>
      </c>
      <c r="O1716" s="218"/>
    </row>
    <row r="1717" spans="1:15">
      <c r="A1717" s="227"/>
      <c r="B1717" s="231"/>
      <c r="C1717" s="303" t="s">
        <v>741</v>
      </c>
      <c r="D1717" s="302"/>
      <c r="E1717" s="257">
        <v>8.5901999999999994</v>
      </c>
      <c r="F1717" s="233"/>
      <c r="G1717" s="234"/>
      <c r="H1717" s="235"/>
      <c r="I1717" s="229"/>
      <c r="J1717" s="236"/>
      <c r="K1717" s="229"/>
      <c r="M1717" s="230" t="s">
        <v>741</v>
      </c>
      <c r="O1717" s="218"/>
    </row>
    <row r="1718" spans="1:15">
      <c r="A1718" s="227"/>
      <c r="B1718" s="231"/>
      <c r="C1718" s="303" t="s">
        <v>742</v>
      </c>
      <c r="D1718" s="302"/>
      <c r="E1718" s="257">
        <v>1.22</v>
      </c>
      <c r="F1718" s="233"/>
      <c r="G1718" s="234"/>
      <c r="H1718" s="235"/>
      <c r="I1718" s="229"/>
      <c r="J1718" s="236"/>
      <c r="K1718" s="229"/>
      <c r="M1718" s="230" t="s">
        <v>742</v>
      </c>
      <c r="O1718" s="218"/>
    </row>
    <row r="1719" spans="1:15">
      <c r="A1719" s="227"/>
      <c r="B1719" s="231"/>
      <c r="C1719" s="303" t="s">
        <v>743</v>
      </c>
      <c r="D1719" s="302"/>
      <c r="E1719" s="257">
        <v>19.181999999999999</v>
      </c>
      <c r="F1719" s="233"/>
      <c r="G1719" s="234"/>
      <c r="H1719" s="235"/>
      <c r="I1719" s="229"/>
      <c r="J1719" s="236"/>
      <c r="K1719" s="229"/>
      <c r="M1719" s="230" t="s">
        <v>743</v>
      </c>
      <c r="O1719" s="218"/>
    </row>
    <row r="1720" spans="1:15">
      <c r="A1720" s="227"/>
      <c r="B1720" s="231"/>
      <c r="C1720" s="303" t="s">
        <v>744</v>
      </c>
      <c r="D1720" s="302"/>
      <c r="E1720" s="257">
        <v>14.85</v>
      </c>
      <c r="F1720" s="233"/>
      <c r="G1720" s="234"/>
      <c r="H1720" s="235"/>
      <c r="I1720" s="229"/>
      <c r="J1720" s="236"/>
      <c r="K1720" s="229"/>
      <c r="M1720" s="230" t="s">
        <v>744</v>
      </c>
      <c r="O1720" s="218"/>
    </row>
    <row r="1721" spans="1:15">
      <c r="A1721" s="227"/>
      <c r="B1721" s="231"/>
      <c r="C1721" s="303" t="s">
        <v>745</v>
      </c>
      <c r="D1721" s="302"/>
      <c r="E1721" s="257">
        <v>69.472200000000001</v>
      </c>
      <c r="F1721" s="233"/>
      <c r="G1721" s="234"/>
      <c r="H1721" s="235"/>
      <c r="I1721" s="229"/>
      <c r="J1721" s="236"/>
      <c r="K1721" s="229"/>
      <c r="M1721" s="230" t="s">
        <v>745</v>
      </c>
      <c r="O1721" s="218"/>
    </row>
    <row r="1722" spans="1:15">
      <c r="A1722" s="227"/>
      <c r="B1722" s="231"/>
      <c r="C1722" s="303" t="s">
        <v>746</v>
      </c>
      <c r="D1722" s="302"/>
      <c r="E1722" s="257">
        <v>15.83</v>
      </c>
      <c r="F1722" s="233"/>
      <c r="G1722" s="234"/>
      <c r="H1722" s="235"/>
      <c r="I1722" s="229"/>
      <c r="J1722" s="236"/>
      <c r="K1722" s="229"/>
      <c r="M1722" s="230" t="s">
        <v>746</v>
      </c>
      <c r="O1722" s="218"/>
    </row>
    <row r="1723" spans="1:15">
      <c r="A1723" s="227"/>
      <c r="B1723" s="231"/>
      <c r="C1723" s="303" t="s">
        <v>747</v>
      </c>
      <c r="D1723" s="302"/>
      <c r="E1723" s="257">
        <v>67.971000000000004</v>
      </c>
      <c r="F1723" s="233"/>
      <c r="G1723" s="234"/>
      <c r="H1723" s="235"/>
      <c r="I1723" s="229"/>
      <c r="J1723" s="236"/>
      <c r="K1723" s="229"/>
      <c r="M1723" s="230" t="s">
        <v>747</v>
      </c>
      <c r="O1723" s="218"/>
    </row>
    <row r="1724" spans="1:15">
      <c r="A1724" s="227"/>
      <c r="B1724" s="231"/>
      <c r="C1724" s="303" t="s">
        <v>663</v>
      </c>
      <c r="D1724" s="302"/>
      <c r="E1724" s="257">
        <v>6.45</v>
      </c>
      <c r="F1724" s="233"/>
      <c r="G1724" s="234"/>
      <c r="H1724" s="235"/>
      <c r="I1724" s="229"/>
      <c r="J1724" s="236"/>
      <c r="K1724" s="229"/>
      <c r="M1724" s="230" t="s">
        <v>663</v>
      </c>
      <c r="O1724" s="218"/>
    </row>
    <row r="1725" spans="1:15">
      <c r="A1725" s="227"/>
      <c r="B1725" s="231"/>
      <c r="C1725" s="303" t="s">
        <v>748</v>
      </c>
      <c r="D1725" s="302"/>
      <c r="E1725" s="257">
        <v>26.78</v>
      </c>
      <c r="F1725" s="233"/>
      <c r="G1725" s="234"/>
      <c r="H1725" s="235"/>
      <c r="I1725" s="229"/>
      <c r="J1725" s="236"/>
      <c r="K1725" s="229"/>
      <c r="M1725" s="230" t="s">
        <v>748</v>
      </c>
      <c r="O1725" s="218"/>
    </row>
    <row r="1726" spans="1:15">
      <c r="A1726" s="227"/>
      <c r="B1726" s="231"/>
      <c r="C1726" s="303" t="s">
        <v>749</v>
      </c>
      <c r="D1726" s="302"/>
      <c r="E1726" s="257">
        <v>4.2</v>
      </c>
      <c r="F1726" s="233"/>
      <c r="G1726" s="234"/>
      <c r="H1726" s="235"/>
      <c r="I1726" s="229"/>
      <c r="J1726" s="236"/>
      <c r="K1726" s="229"/>
      <c r="M1726" s="230" t="s">
        <v>749</v>
      </c>
      <c r="O1726" s="218"/>
    </row>
    <row r="1727" spans="1:15">
      <c r="A1727" s="227"/>
      <c r="B1727" s="231"/>
      <c r="C1727" s="303" t="s">
        <v>750</v>
      </c>
      <c r="D1727" s="302"/>
      <c r="E1727" s="257">
        <v>35.027999999999999</v>
      </c>
      <c r="F1727" s="233"/>
      <c r="G1727" s="234"/>
      <c r="H1727" s="235"/>
      <c r="I1727" s="229"/>
      <c r="J1727" s="236"/>
      <c r="K1727" s="229"/>
      <c r="M1727" s="230" t="s">
        <v>750</v>
      </c>
      <c r="O1727" s="218"/>
    </row>
    <row r="1728" spans="1:15">
      <c r="A1728" s="227"/>
      <c r="B1728" s="231"/>
      <c r="C1728" s="303" t="s">
        <v>664</v>
      </c>
      <c r="D1728" s="302"/>
      <c r="E1728" s="257">
        <v>5.4</v>
      </c>
      <c r="F1728" s="233"/>
      <c r="G1728" s="234"/>
      <c r="H1728" s="235"/>
      <c r="I1728" s="229"/>
      <c r="J1728" s="236"/>
      <c r="K1728" s="229"/>
      <c r="M1728" s="230" t="s">
        <v>664</v>
      </c>
      <c r="O1728" s="218"/>
    </row>
    <row r="1729" spans="1:15">
      <c r="A1729" s="227"/>
      <c r="B1729" s="231"/>
      <c r="C1729" s="303" t="s">
        <v>751</v>
      </c>
      <c r="D1729" s="302"/>
      <c r="E1729" s="257">
        <v>24.96</v>
      </c>
      <c r="F1729" s="233"/>
      <c r="G1729" s="234"/>
      <c r="H1729" s="235"/>
      <c r="I1729" s="229"/>
      <c r="J1729" s="236"/>
      <c r="K1729" s="229"/>
      <c r="M1729" s="230" t="s">
        <v>751</v>
      </c>
      <c r="O1729" s="218"/>
    </row>
    <row r="1730" spans="1:15">
      <c r="A1730" s="227"/>
      <c r="B1730" s="231"/>
      <c r="C1730" s="303" t="s">
        <v>752</v>
      </c>
      <c r="D1730" s="302"/>
      <c r="E1730" s="257">
        <v>16.2</v>
      </c>
      <c r="F1730" s="233"/>
      <c r="G1730" s="234"/>
      <c r="H1730" s="235"/>
      <c r="I1730" s="229"/>
      <c r="J1730" s="236"/>
      <c r="K1730" s="229"/>
      <c r="M1730" s="230" t="s">
        <v>752</v>
      </c>
      <c r="O1730" s="218"/>
    </row>
    <row r="1731" spans="1:15">
      <c r="A1731" s="227"/>
      <c r="B1731" s="231"/>
      <c r="C1731" s="303" t="s">
        <v>753</v>
      </c>
      <c r="D1731" s="302"/>
      <c r="E1731" s="257">
        <v>71.724000000000004</v>
      </c>
      <c r="F1731" s="233"/>
      <c r="G1731" s="234"/>
      <c r="H1731" s="235"/>
      <c r="I1731" s="229"/>
      <c r="J1731" s="236"/>
      <c r="K1731" s="229"/>
      <c r="M1731" s="230" t="s">
        <v>753</v>
      </c>
      <c r="O1731" s="218"/>
    </row>
    <row r="1732" spans="1:15">
      <c r="A1732" s="227"/>
      <c r="B1732" s="231"/>
      <c r="C1732" s="303" t="s">
        <v>754</v>
      </c>
      <c r="D1732" s="302"/>
      <c r="E1732" s="257">
        <v>3.66</v>
      </c>
      <c r="F1732" s="233"/>
      <c r="G1732" s="234"/>
      <c r="H1732" s="235"/>
      <c r="I1732" s="229"/>
      <c r="J1732" s="236"/>
      <c r="K1732" s="229"/>
      <c r="M1732" s="230" t="s">
        <v>754</v>
      </c>
      <c r="O1732" s="218"/>
    </row>
    <row r="1733" spans="1:15">
      <c r="A1733" s="227"/>
      <c r="B1733" s="231"/>
      <c r="C1733" s="303" t="s">
        <v>755</v>
      </c>
      <c r="D1733" s="302"/>
      <c r="E1733" s="257">
        <v>32.109000000000002</v>
      </c>
      <c r="F1733" s="233"/>
      <c r="G1733" s="234"/>
      <c r="H1733" s="235"/>
      <c r="I1733" s="229"/>
      <c r="J1733" s="236"/>
      <c r="K1733" s="229"/>
      <c r="M1733" s="230" t="s">
        <v>755</v>
      </c>
      <c r="O1733" s="218"/>
    </row>
    <row r="1734" spans="1:15">
      <c r="A1734" s="227"/>
      <c r="B1734" s="231"/>
      <c r="C1734" s="303" t="s">
        <v>756</v>
      </c>
      <c r="D1734" s="302"/>
      <c r="E1734" s="257">
        <v>6.45</v>
      </c>
      <c r="F1734" s="233"/>
      <c r="G1734" s="234"/>
      <c r="H1734" s="235"/>
      <c r="I1734" s="229"/>
      <c r="J1734" s="236"/>
      <c r="K1734" s="229"/>
      <c r="M1734" s="230" t="s">
        <v>756</v>
      </c>
      <c r="O1734" s="218"/>
    </row>
    <row r="1735" spans="1:15">
      <c r="A1735" s="227"/>
      <c r="B1735" s="231"/>
      <c r="C1735" s="303" t="s">
        <v>757</v>
      </c>
      <c r="D1735" s="302"/>
      <c r="E1735" s="257">
        <v>42.951000000000001</v>
      </c>
      <c r="F1735" s="233"/>
      <c r="G1735" s="234"/>
      <c r="H1735" s="235"/>
      <c r="I1735" s="229"/>
      <c r="J1735" s="236"/>
      <c r="K1735" s="229"/>
      <c r="M1735" s="230" t="s">
        <v>757</v>
      </c>
      <c r="O1735" s="218"/>
    </row>
    <row r="1736" spans="1:15">
      <c r="A1736" s="227"/>
      <c r="B1736" s="231"/>
      <c r="C1736" s="303" t="s">
        <v>758</v>
      </c>
      <c r="D1736" s="302"/>
      <c r="E1736" s="257">
        <v>6.5</v>
      </c>
      <c r="F1736" s="233"/>
      <c r="G1736" s="234"/>
      <c r="H1736" s="235"/>
      <c r="I1736" s="229"/>
      <c r="J1736" s="236"/>
      <c r="K1736" s="229"/>
      <c r="M1736" s="230" t="s">
        <v>758</v>
      </c>
      <c r="O1736" s="218"/>
    </row>
    <row r="1737" spans="1:15">
      <c r="A1737" s="227"/>
      <c r="B1737" s="231"/>
      <c r="C1737" s="303" t="s">
        <v>759</v>
      </c>
      <c r="D1737" s="302"/>
      <c r="E1737" s="257">
        <v>47.537999999999997</v>
      </c>
      <c r="F1737" s="233"/>
      <c r="G1737" s="234"/>
      <c r="H1737" s="235"/>
      <c r="I1737" s="229"/>
      <c r="J1737" s="236"/>
      <c r="K1737" s="229"/>
      <c r="M1737" s="230" t="s">
        <v>759</v>
      </c>
      <c r="O1737" s="218"/>
    </row>
    <row r="1738" spans="1:15">
      <c r="A1738" s="227"/>
      <c r="B1738" s="231"/>
      <c r="C1738" s="303" t="s">
        <v>760</v>
      </c>
      <c r="D1738" s="302"/>
      <c r="E1738" s="257">
        <v>2.33</v>
      </c>
      <c r="F1738" s="233"/>
      <c r="G1738" s="234"/>
      <c r="H1738" s="235"/>
      <c r="I1738" s="229"/>
      <c r="J1738" s="236"/>
      <c r="K1738" s="229"/>
      <c r="M1738" s="230" t="s">
        <v>760</v>
      </c>
      <c r="O1738" s="218"/>
    </row>
    <row r="1739" spans="1:15">
      <c r="A1739" s="227"/>
      <c r="B1739" s="231"/>
      <c r="C1739" s="303" t="s">
        <v>761</v>
      </c>
      <c r="D1739" s="302"/>
      <c r="E1739" s="257">
        <v>25.437000000000001</v>
      </c>
      <c r="F1739" s="233"/>
      <c r="G1739" s="234"/>
      <c r="H1739" s="235"/>
      <c r="I1739" s="229"/>
      <c r="J1739" s="236"/>
      <c r="K1739" s="229"/>
      <c r="M1739" s="230" t="s">
        <v>761</v>
      </c>
      <c r="O1739" s="218"/>
    </row>
    <row r="1740" spans="1:15">
      <c r="A1740" s="227"/>
      <c r="B1740" s="231"/>
      <c r="C1740" s="303" t="s">
        <v>762</v>
      </c>
      <c r="D1740" s="302"/>
      <c r="E1740" s="257">
        <v>11.87</v>
      </c>
      <c r="F1740" s="233"/>
      <c r="G1740" s="234"/>
      <c r="H1740" s="235"/>
      <c r="I1740" s="229"/>
      <c r="J1740" s="236"/>
      <c r="K1740" s="229"/>
      <c r="M1740" s="230" t="s">
        <v>762</v>
      </c>
      <c r="O1740" s="218"/>
    </row>
    <row r="1741" spans="1:15">
      <c r="A1741" s="227"/>
      <c r="B1741" s="231"/>
      <c r="C1741" s="303" t="s">
        <v>763</v>
      </c>
      <c r="D1741" s="302"/>
      <c r="E1741" s="257">
        <v>100.914</v>
      </c>
      <c r="F1741" s="233"/>
      <c r="G1741" s="234"/>
      <c r="H1741" s="235"/>
      <c r="I1741" s="229"/>
      <c r="J1741" s="236"/>
      <c r="K1741" s="229"/>
      <c r="M1741" s="230" t="s">
        <v>763</v>
      </c>
      <c r="O1741" s="218"/>
    </row>
    <row r="1742" spans="1:15">
      <c r="A1742" s="227"/>
      <c r="B1742" s="231"/>
      <c r="C1742" s="303" t="s">
        <v>764</v>
      </c>
      <c r="D1742" s="302"/>
      <c r="E1742" s="257">
        <v>-550.82050000000004</v>
      </c>
      <c r="F1742" s="233"/>
      <c r="G1742" s="234"/>
      <c r="H1742" s="235"/>
      <c r="I1742" s="229"/>
      <c r="J1742" s="236"/>
      <c r="K1742" s="229"/>
      <c r="M1742" s="230" t="s">
        <v>764</v>
      </c>
      <c r="O1742" s="218"/>
    </row>
    <row r="1743" spans="1:15">
      <c r="A1743" s="227"/>
      <c r="B1743" s="231"/>
      <c r="C1743" s="303" t="s">
        <v>633</v>
      </c>
      <c r="D1743" s="302"/>
      <c r="E1743" s="257">
        <v>2436.8362999999981</v>
      </c>
      <c r="F1743" s="233"/>
      <c r="G1743" s="234"/>
      <c r="H1743" s="235"/>
      <c r="I1743" s="229"/>
      <c r="J1743" s="236"/>
      <c r="K1743" s="229"/>
      <c r="M1743" s="230" t="s">
        <v>633</v>
      </c>
      <c r="O1743" s="218"/>
    </row>
    <row r="1744" spans="1:15">
      <c r="A1744" s="227"/>
      <c r="B1744" s="231"/>
      <c r="C1744" s="301" t="s">
        <v>1172</v>
      </c>
      <c r="D1744" s="302"/>
      <c r="E1744" s="232">
        <v>609.20910000000003</v>
      </c>
      <c r="F1744" s="233"/>
      <c r="G1744" s="234"/>
      <c r="H1744" s="235"/>
      <c r="I1744" s="229"/>
      <c r="J1744" s="236"/>
      <c r="K1744" s="229"/>
      <c r="M1744" s="230" t="s">
        <v>1172</v>
      </c>
      <c r="O1744" s="218"/>
    </row>
    <row r="1745" spans="1:80">
      <c r="A1745" s="237"/>
      <c r="B1745" s="238" t="s">
        <v>90</v>
      </c>
      <c r="C1745" s="239" t="s">
        <v>1165</v>
      </c>
      <c r="D1745" s="240"/>
      <c r="E1745" s="241"/>
      <c r="F1745" s="242"/>
      <c r="G1745" s="243">
        <f>SUM(G1398:G1744)</f>
        <v>0</v>
      </c>
      <c r="H1745" s="244"/>
      <c r="I1745" s="245">
        <f>SUM(I1398:I1744)</f>
        <v>1.0478396159999999</v>
      </c>
      <c r="J1745" s="244"/>
      <c r="K1745" s="245">
        <f>SUM(K1398:K1744)</f>
        <v>0</v>
      </c>
      <c r="O1745" s="218">
        <v>4</v>
      </c>
      <c r="BA1745" s="246">
        <f>SUM(BA1398:BA1744)</f>
        <v>0</v>
      </c>
      <c r="BB1745" s="246">
        <f>SUM(BB1398:BB1744)</f>
        <v>0</v>
      </c>
      <c r="BC1745" s="246">
        <f>SUM(BC1398:BC1744)</f>
        <v>0</v>
      </c>
      <c r="BD1745" s="246">
        <f>SUM(BD1398:BD1744)</f>
        <v>0</v>
      </c>
      <c r="BE1745" s="246">
        <f>SUM(BE1398:BE1744)</f>
        <v>0</v>
      </c>
    </row>
    <row r="1746" spans="1:80">
      <c r="A1746" s="208" t="s">
        <v>86</v>
      </c>
      <c r="B1746" s="209" t="s">
        <v>1175</v>
      </c>
      <c r="C1746" s="210" t="s">
        <v>1176</v>
      </c>
      <c r="D1746" s="211"/>
      <c r="E1746" s="212"/>
      <c r="F1746" s="212"/>
      <c r="G1746" s="213"/>
      <c r="H1746" s="214"/>
      <c r="I1746" s="215"/>
      <c r="J1746" s="216"/>
      <c r="K1746" s="217"/>
      <c r="O1746" s="218">
        <v>1</v>
      </c>
    </row>
    <row r="1747" spans="1:80">
      <c r="A1747" s="219">
        <v>109</v>
      </c>
      <c r="B1747" s="220" t="s">
        <v>1178</v>
      </c>
      <c r="C1747" s="221" t="s">
        <v>1179</v>
      </c>
      <c r="D1747" s="222" t="s">
        <v>597</v>
      </c>
      <c r="E1747" s="223">
        <v>112.50378600000001</v>
      </c>
      <c r="F1747" s="223"/>
      <c r="G1747" s="224">
        <f t="shared" ref="G1747:G1752" si="8">E1747*F1747</f>
        <v>0</v>
      </c>
      <c r="H1747" s="225">
        <v>0</v>
      </c>
      <c r="I1747" s="226">
        <f t="shared" ref="I1747:I1752" si="9">E1747*H1747</f>
        <v>0</v>
      </c>
      <c r="J1747" s="225"/>
      <c r="K1747" s="226">
        <f t="shared" ref="K1747:K1752" si="10">E1747*J1747</f>
        <v>0</v>
      </c>
      <c r="O1747" s="218">
        <v>2</v>
      </c>
      <c r="AA1747" s="191">
        <v>8</v>
      </c>
      <c r="AB1747" s="191">
        <v>0</v>
      </c>
      <c r="AC1747" s="191">
        <v>3</v>
      </c>
      <c r="AZ1747" s="191">
        <v>1</v>
      </c>
      <c r="BA1747" s="191">
        <f t="shared" ref="BA1747:BA1752" si="11">IF(AZ1747=1,G1747,0)</f>
        <v>0</v>
      </c>
      <c r="BB1747" s="191">
        <f t="shared" ref="BB1747:BB1752" si="12">IF(AZ1747=2,G1747,0)</f>
        <v>0</v>
      </c>
      <c r="BC1747" s="191">
        <f t="shared" ref="BC1747:BC1752" si="13">IF(AZ1747=3,G1747,0)</f>
        <v>0</v>
      </c>
      <c r="BD1747" s="191">
        <f t="shared" ref="BD1747:BD1752" si="14">IF(AZ1747=4,G1747,0)</f>
        <v>0</v>
      </c>
      <c r="BE1747" s="191">
        <f t="shared" ref="BE1747:BE1752" si="15">IF(AZ1747=5,G1747,0)</f>
        <v>0</v>
      </c>
      <c r="CA1747" s="218">
        <v>8</v>
      </c>
      <c r="CB1747" s="218">
        <v>0</v>
      </c>
    </row>
    <row r="1748" spans="1:80">
      <c r="A1748" s="219">
        <v>110</v>
      </c>
      <c r="B1748" s="220" t="s">
        <v>1180</v>
      </c>
      <c r="C1748" s="221" t="s">
        <v>1181</v>
      </c>
      <c r="D1748" s="222" t="s">
        <v>597</v>
      </c>
      <c r="E1748" s="223">
        <v>112.50378600000001</v>
      </c>
      <c r="F1748" s="223"/>
      <c r="G1748" s="224">
        <f t="shared" si="8"/>
        <v>0</v>
      </c>
      <c r="H1748" s="225">
        <v>0</v>
      </c>
      <c r="I1748" s="226">
        <f t="shared" si="9"/>
        <v>0</v>
      </c>
      <c r="J1748" s="225"/>
      <c r="K1748" s="226">
        <f t="shared" si="10"/>
        <v>0</v>
      </c>
      <c r="O1748" s="218">
        <v>2</v>
      </c>
      <c r="AA1748" s="191">
        <v>8</v>
      </c>
      <c r="AB1748" s="191">
        <v>0</v>
      </c>
      <c r="AC1748" s="191">
        <v>3</v>
      </c>
      <c r="AZ1748" s="191">
        <v>1</v>
      </c>
      <c r="BA1748" s="191">
        <f t="shared" si="11"/>
        <v>0</v>
      </c>
      <c r="BB1748" s="191">
        <f t="shared" si="12"/>
        <v>0</v>
      </c>
      <c r="BC1748" s="191">
        <f t="shared" si="13"/>
        <v>0</v>
      </c>
      <c r="BD1748" s="191">
        <f t="shared" si="14"/>
        <v>0</v>
      </c>
      <c r="BE1748" s="191">
        <f t="shared" si="15"/>
        <v>0</v>
      </c>
      <c r="CA1748" s="218">
        <v>8</v>
      </c>
      <c r="CB1748" s="218">
        <v>0</v>
      </c>
    </row>
    <row r="1749" spans="1:80">
      <c r="A1749" s="219">
        <v>111</v>
      </c>
      <c r="B1749" s="220" t="s">
        <v>1182</v>
      </c>
      <c r="C1749" s="221" t="s">
        <v>1183</v>
      </c>
      <c r="D1749" s="222" t="s">
        <v>597</v>
      </c>
      <c r="E1749" s="223">
        <v>1575.0530040000001</v>
      </c>
      <c r="F1749" s="223"/>
      <c r="G1749" s="224">
        <f t="shared" si="8"/>
        <v>0</v>
      </c>
      <c r="H1749" s="225">
        <v>0</v>
      </c>
      <c r="I1749" s="226">
        <f t="shared" si="9"/>
        <v>0</v>
      </c>
      <c r="J1749" s="225"/>
      <c r="K1749" s="226">
        <f t="shared" si="10"/>
        <v>0</v>
      </c>
      <c r="O1749" s="218">
        <v>2</v>
      </c>
      <c r="AA1749" s="191">
        <v>8</v>
      </c>
      <c r="AB1749" s="191">
        <v>0</v>
      </c>
      <c r="AC1749" s="191">
        <v>3</v>
      </c>
      <c r="AZ1749" s="191">
        <v>1</v>
      </c>
      <c r="BA1749" s="191">
        <f t="shared" si="11"/>
        <v>0</v>
      </c>
      <c r="BB1749" s="191">
        <f t="shared" si="12"/>
        <v>0</v>
      </c>
      <c r="BC1749" s="191">
        <f t="shared" si="13"/>
        <v>0</v>
      </c>
      <c r="BD1749" s="191">
        <f t="shared" si="14"/>
        <v>0</v>
      </c>
      <c r="BE1749" s="191">
        <f t="shared" si="15"/>
        <v>0</v>
      </c>
      <c r="CA1749" s="218">
        <v>8</v>
      </c>
      <c r="CB1749" s="218">
        <v>0</v>
      </c>
    </row>
    <row r="1750" spans="1:80">
      <c r="A1750" s="219">
        <v>112</v>
      </c>
      <c r="B1750" s="220" t="s">
        <v>1184</v>
      </c>
      <c r="C1750" s="221" t="s">
        <v>1185</v>
      </c>
      <c r="D1750" s="222" t="s">
        <v>597</v>
      </c>
      <c r="E1750" s="223">
        <v>112.50378600000001</v>
      </c>
      <c r="F1750" s="223"/>
      <c r="G1750" s="224">
        <f t="shared" si="8"/>
        <v>0</v>
      </c>
      <c r="H1750" s="225">
        <v>0</v>
      </c>
      <c r="I1750" s="226">
        <f t="shared" si="9"/>
        <v>0</v>
      </c>
      <c r="J1750" s="225"/>
      <c r="K1750" s="226">
        <f t="shared" si="10"/>
        <v>0</v>
      </c>
      <c r="O1750" s="218">
        <v>2</v>
      </c>
      <c r="AA1750" s="191">
        <v>8</v>
      </c>
      <c r="AB1750" s="191">
        <v>0</v>
      </c>
      <c r="AC1750" s="191">
        <v>3</v>
      </c>
      <c r="AZ1750" s="191">
        <v>1</v>
      </c>
      <c r="BA1750" s="191">
        <f t="shared" si="11"/>
        <v>0</v>
      </c>
      <c r="BB1750" s="191">
        <f t="shared" si="12"/>
        <v>0</v>
      </c>
      <c r="BC1750" s="191">
        <f t="shared" si="13"/>
        <v>0</v>
      </c>
      <c r="BD1750" s="191">
        <f t="shared" si="14"/>
        <v>0</v>
      </c>
      <c r="BE1750" s="191">
        <f t="shared" si="15"/>
        <v>0</v>
      </c>
      <c r="CA1750" s="218">
        <v>8</v>
      </c>
      <c r="CB1750" s="218">
        <v>0</v>
      </c>
    </row>
    <row r="1751" spans="1:80">
      <c r="A1751" s="219">
        <v>113</v>
      </c>
      <c r="B1751" s="220" t="s">
        <v>1186</v>
      </c>
      <c r="C1751" s="221" t="s">
        <v>1187</v>
      </c>
      <c r="D1751" s="222" t="s">
        <v>597</v>
      </c>
      <c r="E1751" s="223">
        <v>225.00757200000001</v>
      </c>
      <c r="F1751" s="223"/>
      <c r="G1751" s="224">
        <f t="shared" si="8"/>
        <v>0</v>
      </c>
      <c r="H1751" s="225">
        <v>0</v>
      </c>
      <c r="I1751" s="226">
        <f t="shared" si="9"/>
        <v>0</v>
      </c>
      <c r="J1751" s="225"/>
      <c r="K1751" s="226">
        <f t="shared" si="10"/>
        <v>0</v>
      </c>
      <c r="O1751" s="218">
        <v>2</v>
      </c>
      <c r="AA1751" s="191">
        <v>8</v>
      </c>
      <c r="AB1751" s="191">
        <v>0</v>
      </c>
      <c r="AC1751" s="191">
        <v>3</v>
      </c>
      <c r="AZ1751" s="191">
        <v>1</v>
      </c>
      <c r="BA1751" s="191">
        <f t="shared" si="11"/>
        <v>0</v>
      </c>
      <c r="BB1751" s="191">
        <f t="shared" si="12"/>
        <v>0</v>
      </c>
      <c r="BC1751" s="191">
        <f t="shared" si="13"/>
        <v>0</v>
      </c>
      <c r="BD1751" s="191">
        <f t="shared" si="14"/>
        <v>0</v>
      </c>
      <c r="BE1751" s="191">
        <f t="shared" si="15"/>
        <v>0</v>
      </c>
      <c r="CA1751" s="218">
        <v>8</v>
      </c>
      <c r="CB1751" s="218">
        <v>0</v>
      </c>
    </row>
    <row r="1752" spans="1:80">
      <c r="A1752" s="219">
        <v>114</v>
      </c>
      <c r="B1752" s="220" t="s">
        <v>1188</v>
      </c>
      <c r="C1752" s="221" t="s">
        <v>1189</v>
      </c>
      <c r="D1752" s="222" t="s">
        <v>597</v>
      </c>
      <c r="E1752" s="223">
        <v>112.50378600000001</v>
      </c>
      <c r="F1752" s="223"/>
      <c r="G1752" s="224">
        <f t="shared" si="8"/>
        <v>0</v>
      </c>
      <c r="H1752" s="225">
        <v>0</v>
      </c>
      <c r="I1752" s="226">
        <f t="shared" si="9"/>
        <v>0</v>
      </c>
      <c r="J1752" s="225"/>
      <c r="K1752" s="226">
        <f t="shared" si="10"/>
        <v>0</v>
      </c>
      <c r="O1752" s="218">
        <v>2</v>
      </c>
      <c r="AA1752" s="191">
        <v>8</v>
      </c>
      <c r="AB1752" s="191">
        <v>0</v>
      </c>
      <c r="AC1752" s="191">
        <v>3</v>
      </c>
      <c r="AZ1752" s="191">
        <v>1</v>
      </c>
      <c r="BA1752" s="191">
        <f t="shared" si="11"/>
        <v>0</v>
      </c>
      <c r="BB1752" s="191">
        <f t="shared" si="12"/>
        <v>0</v>
      </c>
      <c r="BC1752" s="191">
        <f t="shared" si="13"/>
        <v>0</v>
      </c>
      <c r="BD1752" s="191">
        <f t="shared" si="14"/>
        <v>0</v>
      </c>
      <c r="BE1752" s="191">
        <f t="shared" si="15"/>
        <v>0</v>
      </c>
      <c r="CA1752" s="218">
        <v>8</v>
      </c>
      <c r="CB1752" s="218">
        <v>0</v>
      </c>
    </row>
    <row r="1753" spans="1:80">
      <c r="A1753" s="237"/>
      <c r="B1753" s="238" t="s">
        <v>90</v>
      </c>
      <c r="C1753" s="239" t="s">
        <v>1177</v>
      </c>
      <c r="D1753" s="240"/>
      <c r="E1753" s="241"/>
      <c r="F1753" s="242"/>
      <c r="G1753" s="243">
        <f>SUM(G1746:G1752)</f>
        <v>0</v>
      </c>
      <c r="H1753" s="244"/>
      <c r="I1753" s="245">
        <f>SUM(I1746:I1752)</f>
        <v>0</v>
      </c>
      <c r="J1753" s="244"/>
      <c r="K1753" s="245">
        <f>SUM(K1746:K1752)</f>
        <v>0</v>
      </c>
      <c r="O1753" s="218">
        <v>4</v>
      </c>
      <c r="BA1753" s="246">
        <f>SUM(BA1746:BA1752)</f>
        <v>0</v>
      </c>
      <c r="BB1753" s="246">
        <f>SUM(BB1746:BB1752)</f>
        <v>0</v>
      </c>
      <c r="BC1753" s="246">
        <f>SUM(BC1746:BC1752)</f>
        <v>0</v>
      </c>
      <c r="BD1753" s="246">
        <f>SUM(BD1746:BD1752)</f>
        <v>0</v>
      </c>
      <c r="BE1753" s="246">
        <f>SUM(BE1746:BE1752)</f>
        <v>0</v>
      </c>
    </row>
    <row r="1754" spans="1:80">
      <c r="E1754" s="191"/>
    </row>
    <row r="1755" spans="1:80">
      <c r="E1755" s="191"/>
    </row>
    <row r="1756" spans="1:80">
      <c r="E1756" s="191"/>
    </row>
    <row r="1757" spans="1:80">
      <c r="E1757" s="191"/>
    </row>
    <row r="1758" spans="1:80">
      <c r="E1758" s="191"/>
    </row>
    <row r="1759" spans="1:80">
      <c r="E1759" s="191"/>
    </row>
    <row r="1760" spans="1:80">
      <c r="E1760" s="191"/>
    </row>
    <row r="1761" spans="5:5">
      <c r="E1761" s="191"/>
    </row>
    <row r="1762" spans="5:5">
      <c r="E1762" s="191"/>
    </row>
    <row r="1763" spans="5:5">
      <c r="E1763" s="191"/>
    </row>
    <row r="1764" spans="5:5">
      <c r="E1764" s="191"/>
    </row>
    <row r="1765" spans="5:5">
      <c r="E1765" s="191"/>
    </row>
    <row r="1766" spans="5:5">
      <c r="E1766" s="191"/>
    </row>
    <row r="1767" spans="5:5">
      <c r="E1767" s="191"/>
    </row>
    <row r="1768" spans="5:5">
      <c r="E1768" s="191"/>
    </row>
    <row r="1769" spans="5:5">
      <c r="E1769" s="191"/>
    </row>
    <row r="1770" spans="5:5">
      <c r="E1770" s="191"/>
    </row>
    <row r="1771" spans="5:5">
      <c r="E1771" s="191"/>
    </row>
    <row r="1772" spans="5:5">
      <c r="E1772" s="191"/>
    </row>
    <row r="1773" spans="5:5">
      <c r="E1773" s="191"/>
    </row>
    <row r="1774" spans="5:5">
      <c r="E1774" s="191"/>
    </row>
    <row r="1775" spans="5:5">
      <c r="E1775" s="191"/>
    </row>
    <row r="1776" spans="5:5">
      <c r="E1776" s="191"/>
    </row>
    <row r="1777" spans="1:7">
      <c r="A1777" s="236"/>
      <c r="B1777" s="236"/>
      <c r="C1777" s="236"/>
      <c r="D1777" s="236"/>
      <c r="E1777" s="236"/>
      <c r="F1777" s="236"/>
      <c r="G1777" s="236"/>
    </row>
    <row r="1778" spans="1:7">
      <c r="A1778" s="236"/>
      <c r="B1778" s="236"/>
      <c r="C1778" s="236"/>
      <c r="D1778" s="236"/>
      <c r="E1778" s="236"/>
      <c r="F1778" s="236"/>
      <c r="G1778" s="236"/>
    </row>
    <row r="1779" spans="1:7">
      <c r="A1779" s="236"/>
      <c r="B1779" s="236"/>
      <c r="C1779" s="236"/>
      <c r="D1779" s="236"/>
      <c r="E1779" s="236"/>
      <c r="F1779" s="236"/>
      <c r="G1779" s="236"/>
    </row>
    <row r="1780" spans="1:7">
      <c r="A1780" s="236"/>
      <c r="B1780" s="236"/>
      <c r="C1780" s="236"/>
      <c r="D1780" s="236"/>
      <c r="E1780" s="236"/>
      <c r="F1780" s="236"/>
      <c r="G1780" s="236"/>
    </row>
    <row r="1781" spans="1:7">
      <c r="E1781" s="191"/>
    </row>
    <row r="1782" spans="1:7">
      <c r="E1782" s="191"/>
    </row>
    <row r="1783" spans="1:7">
      <c r="E1783" s="191"/>
    </row>
    <row r="1784" spans="1:7">
      <c r="E1784" s="191"/>
    </row>
    <row r="1785" spans="1:7">
      <c r="E1785" s="191"/>
    </row>
    <row r="1786" spans="1:7">
      <c r="E1786" s="191"/>
    </row>
    <row r="1787" spans="1:7">
      <c r="E1787" s="191"/>
    </row>
    <row r="1788" spans="1:7">
      <c r="E1788" s="191"/>
    </row>
    <row r="1789" spans="1:7">
      <c r="E1789" s="191"/>
    </row>
    <row r="1790" spans="1:7">
      <c r="E1790" s="191"/>
    </row>
    <row r="1791" spans="1:7">
      <c r="E1791" s="191"/>
    </row>
    <row r="1792" spans="1:7">
      <c r="E1792" s="191"/>
    </row>
    <row r="1793" spans="5:5">
      <c r="E1793" s="191"/>
    </row>
    <row r="1794" spans="5:5">
      <c r="E1794" s="191"/>
    </row>
    <row r="1795" spans="5:5">
      <c r="E1795" s="191"/>
    </row>
    <row r="1796" spans="5:5">
      <c r="E1796" s="191"/>
    </row>
    <row r="1797" spans="5:5">
      <c r="E1797" s="191"/>
    </row>
    <row r="1798" spans="5:5">
      <c r="E1798" s="191"/>
    </row>
    <row r="1799" spans="5:5">
      <c r="E1799" s="191"/>
    </row>
    <row r="1800" spans="5:5">
      <c r="E1800" s="191"/>
    </row>
    <row r="1801" spans="5:5">
      <c r="E1801" s="191"/>
    </row>
    <row r="1802" spans="5:5">
      <c r="E1802" s="191"/>
    </row>
    <row r="1803" spans="5:5">
      <c r="E1803" s="191"/>
    </row>
    <row r="1804" spans="5:5">
      <c r="E1804" s="191"/>
    </row>
    <row r="1805" spans="5:5">
      <c r="E1805" s="191"/>
    </row>
    <row r="1806" spans="5:5">
      <c r="E1806" s="191"/>
    </row>
    <row r="1807" spans="5:5">
      <c r="E1807" s="191"/>
    </row>
    <row r="1808" spans="5:5">
      <c r="E1808" s="191"/>
    </row>
    <row r="1809" spans="1:7">
      <c r="E1809" s="191"/>
    </row>
    <row r="1810" spans="1:7">
      <c r="E1810" s="191"/>
    </row>
    <row r="1811" spans="1:7">
      <c r="E1811" s="191"/>
    </row>
    <row r="1812" spans="1:7">
      <c r="A1812" s="247"/>
      <c r="B1812" s="247"/>
    </row>
    <row r="1813" spans="1:7">
      <c r="A1813" s="236"/>
      <c r="B1813" s="236"/>
      <c r="C1813" s="248"/>
      <c r="D1813" s="248"/>
      <c r="E1813" s="249"/>
      <c r="F1813" s="248"/>
      <c r="G1813" s="250"/>
    </row>
    <row r="1814" spans="1:7">
      <c r="A1814" s="251"/>
      <c r="B1814" s="251"/>
      <c r="C1814" s="236"/>
      <c r="D1814" s="236"/>
      <c r="E1814" s="252"/>
      <c r="F1814" s="236"/>
      <c r="G1814" s="236"/>
    </row>
    <row r="1815" spans="1:7">
      <c r="A1815" s="236"/>
      <c r="B1815" s="236"/>
      <c r="C1815" s="236"/>
      <c r="D1815" s="236"/>
      <c r="E1815" s="252"/>
      <c r="F1815" s="236"/>
      <c r="G1815" s="236"/>
    </row>
    <row r="1816" spans="1:7">
      <c r="A1816" s="236"/>
      <c r="B1816" s="236"/>
      <c r="C1816" s="236"/>
      <c r="D1816" s="236"/>
      <c r="E1816" s="252"/>
      <c r="F1816" s="236"/>
      <c r="G1816" s="236"/>
    </row>
    <row r="1817" spans="1:7">
      <c r="A1817" s="236"/>
      <c r="B1817" s="236"/>
      <c r="C1817" s="236"/>
      <c r="D1817" s="236"/>
      <c r="E1817" s="252"/>
      <c r="F1817" s="236"/>
      <c r="G1817" s="236"/>
    </row>
    <row r="1818" spans="1:7">
      <c r="A1818" s="236"/>
      <c r="B1818" s="236"/>
      <c r="C1818" s="236"/>
      <c r="D1818" s="236"/>
      <c r="E1818" s="252"/>
      <c r="F1818" s="236"/>
      <c r="G1818" s="236"/>
    </row>
    <row r="1819" spans="1:7">
      <c r="A1819" s="236"/>
      <c r="B1819" s="236"/>
      <c r="C1819" s="236"/>
      <c r="D1819" s="236"/>
      <c r="E1819" s="252"/>
      <c r="F1819" s="236"/>
      <c r="G1819" s="236"/>
    </row>
    <row r="1820" spans="1:7">
      <c r="A1820" s="236"/>
      <c r="B1820" s="236"/>
      <c r="C1820" s="236"/>
      <c r="D1820" s="236"/>
      <c r="E1820" s="252"/>
      <c r="F1820" s="236"/>
      <c r="G1820" s="236"/>
    </row>
    <row r="1821" spans="1:7">
      <c r="A1821" s="236"/>
      <c r="B1821" s="236"/>
      <c r="C1821" s="236"/>
      <c r="D1821" s="236"/>
      <c r="E1821" s="252"/>
      <c r="F1821" s="236"/>
      <c r="G1821" s="236"/>
    </row>
    <row r="1822" spans="1:7">
      <c r="A1822" s="236"/>
      <c r="B1822" s="236"/>
      <c r="C1822" s="236"/>
      <c r="D1822" s="236"/>
      <c r="E1822" s="252"/>
      <c r="F1822" s="236"/>
      <c r="G1822" s="236"/>
    </row>
    <row r="1823" spans="1:7">
      <c r="A1823" s="236"/>
      <c r="B1823" s="236"/>
      <c r="C1823" s="236"/>
      <c r="D1823" s="236"/>
      <c r="E1823" s="252"/>
      <c r="F1823" s="236"/>
      <c r="G1823" s="236"/>
    </row>
    <row r="1824" spans="1:7">
      <c r="A1824" s="236"/>
      <c r="B1824" s="236"/>
      <c r="C1824" s="236"/>
      <c r="D1824" s="236"/>
      <c r="E1824" s="252"/>
      <c r="F1824" s="236"/>
      <c r="G1824" s="236"/>
    </row>
    <row r="1825" spans="1:7">
      <c r="A1825" s="236"/>
      <c r="B1825" s="236"/>
      <c r="C1825" s="236"/>
      <c r="D1825" s="236"/>
      <c r="E1825" s="252"/>
      <c r="F1825" s="236"/>
      <c r="G1825" s="236"/>
    </row>
    <row r="1826" spans="1:7">
      <c r="A1826" s="236"/>
      <c r="B1826" s="236"/>
      <c r="C1826" s="236"/>
      <c r="D1826" s="236"/>
      <c r="E1826" s="252"/>
      <c r="F1826" s="236"/>
      <c r="G1826" s="236"/>
    </row>
  </sheetData>
  <mergeCells count="1587">
    <mergeCell ref="C21:D21"/>
    <mergeCell ref="C22:D22"/>
    <mergeCell ref="C24:D24"/>
    <mergeCell ref="C25:D25"/>
    <mergeCell ref="C26:D26"/>
    <mergeCell ref="C27:D27"/>
    <mergeCell ref="C15:D15"/>
    <mergeCell ref="C16:D16"/>
    <mergeCell ref="C17:D17"/>
    <mergeCell ref="C18:D18"/>
    <mergeCell ref="C19:D19"/>
    <mergeCell ref="C20:D20"/>
    <mergeCell ref="A1:G1"/>
    <mergeCell ref="A3:B3"/>
    <mergeCell ref="A4:B4"/>
    <mergeCell ref="E4:G4"/>
    <mergeCell ref="C9:D9"/>
    <mergeCell ref="C10:D10"/>
    <mergeCell ref="C12:D12"/>
    <mergeCell ref="C13:D13"/>
    <mergeCell ref="C41:D41"/>
    <mergeCell ref="C42:D42"/>
    <mergeCell ref="C43:D43"/>
    <mergeCell ref="C44:D44"/>
    <mergeCell ref="C45:D45"/>
    <mergeCell ref="C46:D46"/>
    <mergeCell ref="C34:D34"/>
    <mergeCell ref="C36:D36"/>
    <mergeCell ref="C37:D37"/>
    <mergeCell ref="C38:D38"/>
    <mergeCell ref="C39:D39"/>
    <mergeCell ref="C40:D40"/>
    <mergeCell ref="C28:D28"/>
    <mergeCell ref="C29:D29"/>
    <mergeCell ref="C30:D30"/>
    <mergeCell ref="C31:D31"/>
    <mergeCell ref="C32:D32"/>
    <mergeCell ref="C33:D33"/>
    <mergeCell ref="C60:D60"/>
    <mergeCell ref="C61:D61"/>
    <mergeCell ref="C65:D65"/>
    <mergeCell ref="C67:D67"/>
    <mergeCell ref="C68:D68"/>
    <mergeCell ref="C69:D69"/>
    <mergeCell ref="C54:D54"/>
    <mergeCell ref="C55:D55"/>
    <mergeCell ref="C56:D56"/>
    <mergeCell ref="C57:D57"/>
    <mergeCell ref="C58:D58"/>
    <mergeCell ref="C59:D59"/>
    <mergeCell ref="C48:D48"/>
    <mergeCell ref="C49:D49"/>
    <mergeCell ref="C50:D50"/>
    <mergeCell ref="C51:D51"/>
    <mergeCell ref="C52:D52"/>
    <mergeCell ref="C53:D53"/>
    <mergeCell ref="C88:D88"/>
    <mergeCell ref="C90:D90"/>
    <mergeCell ref="C91:D91"/>
    <mergeCell ref="C92:D92"/>
    <mergeCell ref="C93:D93"/>
    <mergeCell ref="C94:D94"/>
    <mergeCell ref="C82:D82"/>
    <mergeCell ref="C83:D83"/>
    <mergeCell ref="C84:D84"/>
    <mergeCell ref="C85:D85"/>
    <mergeCell ref="C86:D86"/>
    <mergeCell ref="C87:D87"/>
    <mergeCell ref="C73:D73"/>
    <mergeCell ref="C74:D74"/>
    <mergeCell ref="C75:D75"/>
    <mergeCell ref="C77:D77"/>
    <mergeCell ref="C78:D78"/>
    <mergeCell ref="C79:D79"/>
    <mergeCell ref="C80:D80"/>
    <mergeCell ref="C81:D81"/>
    <mergeCell ref="C109:D109"/>
    <mergeCell ref="C110:D110"/>
    <mergeCell ref="C111:D111"/>
    <mergeCell ref="C112:D112"/>
    <mergeCell ref="C113:D113"/>
    <mergeCell ref="C114:D114"/>
    <mergeCell ref="C101:D101"/>
    <mergeCell ref="C102:D102"/>
    <mergeCell ref="C103:D103"/>
    <mergeCell ref="C105:D105"/>
    <mergeCell ref="C106:D106"/>
    <mergeCell ref="C107:D107"/>
    <mergeCell ref="C95:D95"/>
    <mergeCell ref="C96:D96"/>
    <mergeCell ref="C97:D97"/>
    <mergeCell ref="C98:D98"/>
    <mergeCell ref="C99:D99"/>
    <mergeCell ref="C100:D100"/>
    <mergeCell ref="C127:D127"/>
    <mergeCell ref="C128:D128"/>
    <mergeCell ref="C130:D130"/>
    <mergeCell ref="C131:D131"/>
    <mergeCell ref="C132:D132"/>
    <mergeCell ref="C133:D133"/>
    <mergeCell ref="C121:D121"/>
    <mergeCell ref="C122:D122"/>
    <mergeCell ref="C123:D123"/>
    <mergeCell ref="C124:D124"/>
    <mergeCell ref="C125:D125"/>
    <mergeCell ref="C126:D126"/>
    <mergeCell ref="C115:D115"/>
    <mergeCell ref="C116:D116"/>
    <mergeCell ref="C117:D117"/>
    <mergeCell ref="C118:D118"/>
    <mergeCell ref="C119:D119"/>
    <mergeCell ref="C120:D120"/>
    <mergeCell ref="C155:D155"/>
    <mergeCell ref="C156:D156"/>
    <mergeCell ref="C157:D157"/>
    <mergeCell ref="C161:D161"/>
    <mergeCell ref="C162:D162"/>
    <mergeCell ref="C142:D142"/>
    <mergeCell ref="C143:D143"/>
    <mergeCell ref="C147:D147"/>
    <mergeCell ref="C148:D148"/>
    <mergeCell ref="C149:D149"/>
    <mergeCell ref="C151:D151"/>
    <mergeCell ref="C152:D152"/>
    <mergeCell ref="C153:D153"/>
    <mergeCell ref="C134:D134"/>
    <mergeCell ref="C136:D136"/>
    <mergeCell ref="C137:D137"/>
    <mergeCell ref="C138:D138"/>
    <mergeCell ref="C140:D140"/>
    <mergeCell ref="C141:D141"/>
    <mergeCell ref="C180:D180"/>
    <mergeCell ref="C181:D181"/>
    <mergeCell ref="C182:D182"/>
    <mergeCell ref="C183:D183"/>
    <mergeCell ref="C184:D184"/>
    <mergeCell ref="C185:D185"/>
    <mergeCell ref="C174:D174"/>
    <mergeCell ref="C175:D175"/>
    <mergeCell ref="C176:D176"/>
    <mergeCell ref="C177:D177"/>
    <mergeCell ref="C178:D178"/>
    <mergeCell ref="C179:D179"/>
    <mergeCell ref="C166:D166"/>
    <mergeCell ref="C167:D167"/>
    <mergeCell ref="C168:D168"/>
    <mergeCell ref="C169:D169"/>
    <mergeCell ref="C170:D170"/>
    <mergeCell ref="C171:D171"/>
    <mergeCell ref="C172:D172"/>
    <mergeCell ref="C173:D173"/>
    <mergeCell ref="C198:D198"/>
    <mergeCell ref="C199:D199"/>
    <mergeCell ref="C200:D200"/>
    <mergeCell ref="C201:D201"/>
    <mergeCell ref="C202:D202"/>
    <mergeCell ref="C203:D203"/>
    <mergeCell ref="C192:D192"/>
    <mergeCell ref="C193:D193"/>
    <mergeCell ref="C194:D194"/>
    <mergeCell ref="C195:D195"/>
    <mergeCell ref="C196:D196"/>
    <mergeCell ref="C197:D197"/>
    <mergeCell ref="C186:D186"/>
    <mergeCell ref="C187:D187"/>
    <mergeCell ref="C188:D188"/>
    <mergeCell ref="C189:D189"/>
    <mergeCell ref="C190:D190"/>
    <mergeCell ref="C191:D191"/>
    <mergeCell ref="C216:D216"/>
    <mergeCell ref="C217:D217"/>
    <mergeCell ref="C218:D218"/>
    <mergeCell ref="C219:D219"/>
    <mergeCell ref="C220:D220"/>
    <mergeCell ref="C221:D221"/>
    <mergeCell ref="C210:D210"/>
    <mergeCell ref="C211:D211"/>
    <mergeCell ref="C212:D212"/>
    <mergeCell ref="C213:D213"/>
    <mergeCell ref="C214:D214"/>
    <mergeCell ref="C215:D215"/>
    <mergeCell ref="C204:D204"/>
    <mergeCell ref="C205:D205"/>
    <mergeCell ref="C206:D206"/>
    <mergeCell ref="C207:D207"/>
    <mergeCell ref="C208:D208"/>
    <mergeCell ref="C209:D209"/>
    <mergeCell ref="C234:D234"/>
    <mergeCell ref="C235:D235"/>
    <mergeCell ref="C236:D236"/>
    <mergeCell ref="C237:D237"/>
    <mergeCell ref="C238:D238"/>
    <mergeCell ref="C239:D239"/>
    <mergeCell ref="C228:D228"/>
    <mergeCell ref="C229:D229"/>
    <mergeCell ref="C230:D230"/>
    <mergeCell ref="C231:D231"/>
    <mergeCell ref="C232:D232"/>
    <mergeCell ref="C233:D233"/>
    <mergeCell ref="C222:D222"/>
    <mergeCell ref="C223:D223"/>
    <mergeCell ref="C224:D224"/>
    <mergeCell ref="C225:D225"/>
    <mergeCell ref="C226:D226"/>
    <mergeCell ref="C227:D227"/>
    <mergeCell ref="C253:D253"/>
    <mergeCell ref="C254:D254"/>
    <mergeCell ref="C255:D255"/>
    <mergeCell ref="C256:D256"/>
    <mergeCell ref="C257:D257"/>
    <mergeCell ref="C258:D258"/>
    <mergeCell ref="C246:D246"/>
    <mergeCell ref="C247:D247"/>
    <mergeCell ref="C248:D248"/>
    <mergeCell ref="C249:D249"/>
    <mergeCell ref="C250:D250"/>
    <mergeCell ref="C252:D252"/>
    <mergeCell ref="C240:D240"/>
    <mergeCell ref="C241:D241"/>
    <mergeCell ref="C242:D242"/>
    <mergeCell ref="C243:D243"/>
    <mergeCell ref="C244:D244"/>
    <mergeCell ref="C245:D245"/>
    <mergeCell ref="C271:D271"/>
    <mergeCell ref="C272:D272"/>
    <mergeCell ref="C273:D273"/>
    <mergeCell ref="C274:D274"/>
    <mergeCell ref="C275:D275"/>
    <mergeCell ref="C276:D276"/>
    <mergeCell ref="C265:D265"/>
    <mergeCell ref="C266:D266"/>
    <mergeCell ref="C267:D267"/>
    <mergeCell ref="C268:D268"/>
    <mergeCell ref="C269:D269"/>
    <mergeCell ref="C270:D270"/>
    <mergeCell ref="C259:D259"/>
    <mergeCell ref="C260:D260"/>
    <mergeCell ref="C261:D261"/>
    <mergeCell ref="C262:D262"/>
    <mergeCell ref="C263:D263"/>
    <mergeCell ref="C264:D264"/>
    <mergeCell ref="C290:D290"/>
    <mergeCell ref="C291:D291"/>
    <mergeCell ref="C292:D292"/>
    <mergeCell ref="C293:D293"/>
    <mergeCell ref="C294:D294"/>
    <mergeCell ref="C295:D295"/>
    <mergeCell ref="C284:D284"/>
    <mergeCell ref="C285:D285"/>
    <mergeCell ref="C286:D286"/>
    <mergeCell ref="C287:D287"/>
    <mergeCell ref="C288:D288"/>
    <mergeCell ref="C289:D289"/>
    <mergeCell ref="C278:D278"/>
    <mergeCell ref="C279:D279"/>
    <mergeCell ref="C280:D280"/>
    <mergeCell ref="C281:D281"/>
    <mergeCell ref="C282:D282"/>
    <mergeCell ref="C283:D283"/>
    <mergeCell ref="C308:D308"/>
    <mergeCell ref="C309:D309"/>
    <mergeCell ref="C310:D310"/>
    <mergeCell ref="C311:D311"/>
    <mergeCell ref="C312:D312"/>
    <mergeCell ref="C313:D313"/>
    <mergeCell ref="C302:D302"/>
    <mergeCell ref="C303:D303"/>
    <mergeCell ref="C304:D304"/>
    <mergeCell ref="C305:D305"/>
    <mergeCell ref="C306:D306"/>
    <mergeCell ref="C307:D307"/>
    <mergeCell ref="C296:D296"/>
    <mergeCell ref="C297:D297"/>
    <mergeCell ref="C298:D298"/>
    <mergeCell ref="C299:D299"/>
    <mergeCell ref="C300:D300"/>
    <mergeCell ref="C301:D301"/>
    <mergeCell ref="C326:D326"/>
    <mergeCell ref="C327:D327"/>
    <mergeCell ref="C328:D328"/>
    <mergeCell ref="C329:D329"/>
    <mergeCell ref="C330:D330"/>
    <mergeCell ref="C331:D331"/>
    <mergeCell ref="C320:D320"/>
    <mergeCell ref="C321:D321"/>
    <mergeCell ref="C322:D322"/>
    <mergeCell ref="C323:D323"/>
    <mergeCell ref="C324:D324"/>
    <mergeCell ref="C325:D325"/>
    <mergeCell ref="C314:D314"/>
    <mergeCell ref="C315:D315"/>
    <mergeCell ref="C316:D316"/>
    <mergeCell ref="C317:D317"/>
    <mergeCell ref="C318:D318"/>
    <mergeCell ref="C319:D319"/>
    <mergeCell ref="C344:D344"/>
    <mergeCell ref="C345:D345"/>
    <mergeCell ref="C346:D346"/>
    <mergeCell ref="C347:D347"/>
    <mergeCell ref="C348:D348"/>
    <mergeCell ref="C349:D349"/>
    <mergeCell ref="C338:D338"/>
    <mergeCell ref="C339:D339"/>
    <mergeCell ref="C340:D340"/>
    <mergeCell ref="C341:D341"/>
    <mergeCell ref="C342:D342"/>
    <mergeCell ref="C343:D343"/>
    <mergeCell ref="C332:D332"/>
    <mergeCell ref="C333:D333"/>
    <mergeCell ref="C334:D334"/>
    <mergeCell ref="C335:D335"/>
    <mergeCell ref="C336:D336"/>
    <mergeCell ref="C337:D337"/>
    <mergeCell ref="C363:D363"/>
    <mergeCell ref="C364:D364"/>
    <mergeCell ref="C365:D365"/>
    <mergeCell ref="C366:D366"/>
    <mergeCell ref="C367:D367"/>
    <mergeCell ref="C368:D368"/>
    <mergeCell ref="C356:D356"/>
    <mergeCell ref="C357:D357"/>
    <mergeCell ref="C358:D358"/>
    <mergeCell ref="C360:D360"/>
    <mergeCell ref="C361:D361"/>
    <mergeCell ref="C362:D362"/>
    <mergeCell ref="C350:D350"/>
    <mergeCell ref="C351:D351"/>
    <mergeCell ref="C352:D352"/>
    <mergeCell ref="C353:D353"/>
    <mergeCell ref="C354:D354"/>
    <mergeCell ref="C355:D355"/>
    <mergeCell ref="C381:D381"/>
    <mergeCell ref="C382:D382"/>
    <mergeCell ref="C383:D383"/>
    <mergeCell ref="C384:D384"/>
    <mergeCell ref="C385:D385"/>
    <mergeCell ref="C386:D386"/>
    <mergeCell ref="C375:D375"/>
    <mergeCell ref="C376:D376"/>
    <mergeCell ref="C377:D377"/>
    <mergeCell ref="C378:D378"/>
    <mergeCell ref="C379:D379"/>
    <mergeCell ref="C380:D380"/>
    <mergeCell ref="C369:D369"/>
    <mergeCell ref="C370:D370"/>
    <mergeCell ref="C371:D371"/>
    <mergeCell ref="C372:D372"/>
    <mergeCell ref="C373:D373"/>
    <mergeCell ref="C374:D374"/>
    <mergeCell ref="C404:D404"/>
    <mergeCell ref="C405:D405"/>
    <mergeCell ref="C406:D406"/>
    <mergeCell ref="C407:D407"/>
    <mergeCell ref="C408:D408"/>
    <mergeCell ref="C409:D409"/>
    <mergeCell ref="C393:D393"/>
    <mergeCell ref="C397:D397"/>
    <mergeCell ref="C398:D398"/>
    <mergeCell ref="C399:D399"/>
    <mergeCell ref="C400:D400"/>
    <mergeCell ref="C401:D401"/>
    <mergeCell ref="C402:D402"/>
    <mergeCell ref="C403:D403"/>
    <mergeCell ref="C387:D387"/>
    <mergeCell ref="C388:D388"/>
    <mergeCell ref="C389:D389"/>
    <mergeCell ref="C390:D390"/>
    <mergeCell ref="C391:D391"/>
    <mergeCell ref="C392:D392"/>
    <mergeCell ref="C422:D422"/>
    <mergeCell ref="C423:D423"/>
    <mergeCell ref="C424:D424"/>
    <mergeCell ref="C425:D425"/>
    <mergeCell ref="C426:D426"/>
    <mergeCell ref="C428:D428"/>
    <mergeCell ref="C416:D416"/>
    <mergeCell ref="C417:D417"/>
    <mergeCell ref="C418:D418"/>
    <mergeCell ref="C419:D419"/>
    <mergeCell ref="C420:D420"/>
    <mergeCell ref="C421:D421"/>
    <mergeCell ref="C410:D410"/>
    <mergeCell ref="C411:D411"/>
    <mergeCell ref="C412:D412"/>
    <mergeCell ref="C413:D413"/>
    <mergeCell ref="C414:D414"/>
    <mergeCell ref="C415:D415"/>
    <mergeCell ref="C441:D441"/>
    <mergeCell ref="C442:D442"/>
    <mergeCell ref="C443:D443"/>
    <mergeCell ref="C444:D444"/>
    <mergeCell ref="C445:D445"/>
    <mergeCell ref="C446:D446"/>
    <mergeCell ref="C435:D435"/>
    <mergeCell ref="C436:D436"/>
    <mergeCell ref="C437:D437"/>
    <mergeCell ref="C438:D438"/>
    <mergeCell ref="C439:D439"/>
    <mergeCell ref="C440:D440"/>
    <mergeCell ref="C429:D429"/>
    <mergeCell ref="C430:D430"/>
    <mergeCell ref="C431:D431"/>
    <mergeCell ref="C432:D432"/>
    <mergeCell ref="C433:D433"/>
    <mergeCell ref="C434:D434"/>
    <mergeCell ref="C460:D460"/>
    <mergeCell ref="C461:D461"/>
    <mergeCell ref="C462:D462"/>
    <mergeCell ref="C463:D463"/>
    <mergeCell ref="C464:D464"/>
    <mergeCell ref="C465:D465"/>
    <mergeCell ref="C453:D453"/>
    <mergeCell ref="C454:D454"/>
    <mergeCell ref="C455:D455"/>
    <mergeCell ref="C456:D456"/>
    <mergeCell ref="C457:D457"/>
    <mergeCell ref="C459:D459"/>
    <mergeCell ref="C447:D447"/>
    <mergeCell ref="C448:D448"/>
    <mergeCell ref="C449:D449"/>
    <mergeCell ref="C450:D450"/>
    <mergeCell ref="C451:D451"/>
    <mergeCell ref="C452:D452"/>
    <mergeCell ref="C478:D478"/>
    <mergeCell ref="C479:D479"/>
    <mergeCell ref="C480:D480"/>
    <mergeCell ref="C481:D481"/>
    <mergeCell ref="C482:D482"/>
    <mergeCell ref="C483:D483"/>
    <mergeCell ref="C472:D472"/>
    <mergeCell ref="C473:D473"/>
    <mergeCell ref="C474:D474"/>
    <mergeCell ref="C475:D475"/>
    <mergeCell ref="C476:D476"/>
    <mergeCell ref="C477:D477"/>
    <mergeCell ref="C466:D466"/>
    <mergeCell ref="C467:D467"/>
    <mergeCell ref="C468:D468"/>
    <mergeCell ref="C469:D469"/>
    <mergeCell ref="C470:D470"/>
    <mergeCell ref="C471:D471"/>
    <mergeCell ref="C496:D496"/>
    <mergeCell ref="C497:D497"/>
    <mergeCell ref="C498:D498"/>
    <mergeCell ref="C499:D499"/>
    <mergeCell ref="C501:D501"/>
    <mergeCell ref="C502:D502"/>
    <mergeCell ref="C490:D490"/>
    <mergeCell ref="C491:D491"/>
    <mergeCell ref="C492:D492"/>
    <mergeCell ref="C493:D493"/>
    <mergeCell ref="C494:D494"/>
    <mergeCell ref="C495:D495"/>
    <mergeCell ref="C484:D484"/>
    <mergeCell ref="C485:D485"/>
    <mergeCell ref="C486:D486"/>
    <mergeCell ref="C487:D487"/>
    <mergeCell ref="C488:D488"/>
    <mergeCell ref="C489:D489"/>
    <mergeCell ref="C516:D516"/>
    <mergeCell ref="C517:D517"/>
    <mergeCell ref="C518:D518"/>
    <mergeCell ref="C519:D519"/>
    <mergeCell ref="C520:D520"/>
    <mergeCell ref="C521:D521"/>
    <mergeCell ref="C509:D509"/>
    <mergeCell ref="C510:D510"/>
    <mergeCell ref="C511:D511"/>
    <mergeCell ref="C513:D513"/>
    <mergeCell ref="C514:D514"/>
    <mergeCell ref="C515:D515"/>
    <mergeCell ref="C503:D503"/>
    <mergeCell ref="C504:D504"/>
    <mergeCell ref="C505:D505"/>
    <mergeCell ref="C506:D506"/>
    <mergeCell ref="C507:D507"/>
    <mergeCell ref="C508:D508"/>
    <mergeCell ref="C535:D535"/>
    <mergeCell ref="C536:D536"/>
    <mergeCell ref="C537:D537"/>
    <mergeCell ref="C538:D538"/>
    <mergeCell ref="C539:D539"/>
    <mergeCell ref="C540:D540"/>
    <mergeCell ref="C529:D529"/>
    <mergeCell ref="C530:D530"/>
    <mergeCell ref="C531:D531"/>
    <mergeCell ref="C532:D532"/>
    <mergeCell ref="C533:D533"/>
    <mergeCell ref="C534:D534"/>
    <mergeCell ref="C522:D522"/>
    <mergeCell ref="C523:D523"/>
    <mergeCell ref="C525:D525"/>
    <mergeCell ref="C526:D526"/>
    <mergeCell ref="C527:D527"/>
    <mergeCell ref="C528:D528"/>
    <mergeCell ref="C553:D553"/>
    <mergeCell ref="C554:D554"/>
    <mergeCell ref="C555:D555"/>
    <mergeCell ref="C556:D556"/>
    <mergeCell ref="C557:D557"/>
    <mergeCell ref="C558:D558"/>
    <mergeCell ref="C547:D547"/>
    <mergeCell ref="C548:D548"/>
    <mergeCell ref="C549:D549"/>
    <mergeCell ref="C550:D550"/>
    <mergeCell ref="C551:D551"/>
    <mergeCell ref="C552:D552"/>
    <mergeCell ref="C541:D541"/>
    <mergeCell ref="C542:D542"/>
    <mergeCell ref="C543:D543"/>
    <mergeCell ref="C544:D544"/>
    <mergeCell ref="C545:D545"/>
    <mergeCell ref="C546:D546"/>
    <mergeCell ref="C571:D571"/>
    <mergeCell ref="C572:D572"/>
    <mergeCell ref="C573:D573"/>
    <mergeCell ref="C574:D574"/>
    <mergeCell ref="C575:D575"/>
    <mergeCell ref="C591:D591"/>
    <mergeCell ref="C592:D592"/>
    <mergeCell ref="C565:D565"/>
    <mergeCell ref="C566:D566"/>
    <mergeCell ref="C567:D567"/>
    <mergeCell ref="C568:D568"/>
    <mergeCell ref="C569:D569"/>
    <mergeCell ref="C570:D570"/>
    <mergeCell ref="C559:D559"/>
    <mergeCell ref="C560:D560"/>
    <mergeCell ref="C561:D561"/>
    <mergeCell ref="C562:D562"/>
    <mergeCell ref="C563:D563"/>
    <mergeCell ref="C564:D564"/>
    <mergeCell ref="C596:D596"/>
    <mergeCell ref="C597:D597"/>
    <mergeCell ref="C598:D598"/>
    <mergeCell ref="C599:D599"/>
    <mergeCell ref="C600:D600"/>
    <mergeCell ref="C601:D601"/>
    <mergeCell ref="C602:D602"/>
    <mergeCell ref="C603:D603"/>
    <mergeCell ref="C579:D579"/>
    <mergeCell ref="C580:D580"/>
    <mergeCell ref="C582:D582"/>
    <mergeCell ref="C583:D583"/>
    <mergeCell ref="C584:D584"/>
    <mergeCell ref="C586:D586"/>
    <mergeCell ref="C587:D587"/>
    <mergeCell ref="C588:D588"/>
    <mergeCell ref="C590:D590"/>
    <mergeCell ref="C622:D622"/>
    <mergeCell ref="C623:D623"/>
    <mergeCell ref="C624:D624"/>
    <mergeCell ref="C625:D625"/>
    <mergeCell ref="C626:D626"/>
    <mergeCell ref="C627:D627"/>
    <mergeCell ref="C616:D616"/>
    <mergeCell ref="C617:D617"/>
    <mergeCell ref="C618:D618"/>
    <mergeCell ref="C619:D619"/>
    <mergeCell ref="C620:D620"/>
    <mergeCell ref="C621:D621"/>
    <mergeCell ref="C604:D604"/>
    <mergeCell ref="C608:D608"/>
    <mergeCell ref="C609:D609"/>
    <mergeCell ref="C610:D610"/>
    <mergeCell ref="C611:D611"/>
    <mergeCell ref="C613:D613"/>
    <mergeCell ref="C614:D614"/>
    <mergeCell ref="C615:D615"/>
    <mergeCell ref="C640:D640"/>
    <mergeCell ref="C641:D641"/>
    <mergeCell ref="C642:D642"/>
    <mergeCell ref="C643:D643"/>
    <mergeCell ref="C644:D644"/>
    <mergeCell ref="C645:D645"/>
    <mergeCell ref="C634:D634"/>
    <mergeCell ref="C635:D635"/>
    <mergeCell ref="C636:D636"/>
    <mergeCell ref="C637:D637"/>
    <mergeCell ref="C638:D638"/>
    <mergeCell ref="C639:D639"/>
    <mergeCell ref="C628:D628"/>
    <mergeCell ref="C629:D629"/>
    <mergeCell ref="C630:D630"/>
    <mergeCell ref="C631:D631"/>
    <mergeCell ref="C632:D632"/>
    <mergeCell ref="C633:D633"/>
    <mergeCell ref="C659:D659"/>
    <mergeCell ref="C660:D660"/>
    <mergeCell ref="C661:D661"/>
    <mergeCell ref="C662:D662"/>
    <mergeCell ref="C663:D663"/>
    <mergeCell ref="C664:D664"/>
    <mergeCell ref="C653:D653"/>
    <mergeCell ref="C654:D654"/>
    <mergeCell ref="C655:D655"/>
    <mergeCell ref="C656:D656"/>
    <mergeCell ref="C657:D657"/>
    <mergeCell ref="C658:D658"/>
    <mergeCell ref="C646:D646"/>
    <mergeCell ref="C647:D647"/>
    <mergeCell ref="C648:D648"/>
    <mergeCell ref="C649:D649"/>
    <mergeCell ref="C650:D650"/>
    <mergeCell ref="C651:D651"/>
    <mergeCell ref="C679:D679"/>
    <mergeCell ref="C680:D680"/>
    <mergeCell ref="C681:D681"/>
    <mergeCell ref="C682:D682"/>
    <mergeCell ref="C683:D683"/>
    <mergeCell ref="C684:D684"/>
    <mergeCell ref="C673:D673"/>
    <mergeCell ref="C674:D674"/>
    <mergeCell ref="C675:D675"/>
    <mergeCell ref="C676:D676"/>
    <mergeCell ref="C677:D677"/>
    <mergeCell ref="C678:D678"/>
    <mergeCell ref="C665:D665"/>
    <mergeCell ref="C666:D666"/>
    <mergeCell ref="C668:D668"/>
    <mergeCell ref="C669:D669"/>
    <mergeCell ref="C670:D670"/>
    <mergeCell ref="C672:D672"/>
    <mergeCell ref="C704:D704"/>
    <mergeCell ref="C705:D705"/>
    <mergeCell ref="C707:D707"/>
    <mergeCell ref="C708:D708"/>
    <mergeCell ref="C709:D709"/>
    <mergeCell ref="C710:D710"/>
    <mergeCell ref="C697:D697"/>
    <mergeCell ref="C698:D698"/>
    <mergeCell ref="C699:D699"/>
    <mergeCell ref="C701:D701"/>
    <mergeCell ref="C702:D702"/>
    <mergeCell ref="C703:D703"/>
    <mergeCell ref="C688:D688"/>
    <mergeCell ref="C689:D689"/>
    <mergeCell ref="C690:D690"/>
    <mergeCell ref="C691:D691"/>
    <mergeCell ref="C693:D693"/>
    <mergeCell ref="C694:D694"/>
    <mergeCell ref="C695:D695"/>
    <mergeCell ref="C696:D696"/>
    <mergeCell ref="C724:D724"/>
    <mergeCell ref="C726:D726"/>
    <mergeCell ref="C727:D727"/>
    <mergeCell ref="C728:D728"/>
    <mergeCell ref="C729:D729"/>
    <mergeCell ref="C730:D730"/>
    <mergeCell ref="C717:D717"/>
    <mergeCell ref="C719:D719"/>
    <mergeCell ref="C720:D720"/>
    <mergeCell ref="C721:D721"/>
    <mergeCell ref="C722:D722"/>
    <mergeCell ref="C723:D723"/>
    <mergeCell ref="C711:D711"/>
    <mergeCell ref="C712:D712"/>
    <mergeCell ref="C713:D713"/>
    <mergeCell ref="C714:D714"/>
    <mergeCell ref="C715:D715"/>
    <mergeCell ref="C716:D716"/>
    <mergeCell ref="C745:D745"/>
    <mergeCell ref="C747:D747"/>
    <mergeCell ref="C748:D748"/>
    <mergeCell ref="C749:D749"/>
    <mergeCell ref="C750:D750"/>
    <mergeCell ref="C751:D751"/>
    <mergeCell ref="C738:D738"/>
    <mergeCell ref="C739:D739"/>
    <mergeCell ref="C740:D740"/>
    <mergeCell ref="C741:D741"/>
    <mergeCell ref="C743:D743"/>
    <mergeCell ref="C744:D744"/>
    <mergeCell ref="C731:D731"/>
    <mergeCell ref="C732:D732"/>
    <mergeCell ref="C733:D733"/>
    <mergeCell ref="C734:D734"/>
    <mergeCell ref="C735:D735"/>
    <mergeCell ref="C736:D736"/>
    <mergeCell ref="C766:D766"/>
    <mergeCell ref="C767:D767"/>
    <mergeCell ref="C768:D768"/>
    <mergeCell ref="C769:D769"/>
    <mergeCell ref="C770:D770"/>
    <mergeCell ref="C771:D771"/>
    <mergeCell ref="C759:D759"/>
    <mergeCell ref="C760:D760"/>
    <mergeCell ref="C761:D761"/>
    <mergeCell ref="C763:D763"/>
    <mergeCell ref="C764:D764"/>
    <mergeCell ref="C765:D765"/>
    <mergeCell ref="C752:D752"/>
    <mergeCell ref="C753:D753"/>
    <mergeCell ref="C754:D754"/>
    <mergeCell ref="C755:D755"/>
    <mergeCell ref="C756:D756"/>
    <mergeCell ref="C757:D757"/>
    <mergeCell ref="C784:D784"/>
    <mergeCell ref="C785:D785"/>
    <mergeCell ref="C786:D786"/>
    <mergeCell ref="C787:D787"/>
    <mergeCell ref="C788:D788"/>
    <mergeCell ref="C789:D789"/>
    <mergeCell ref="C778:D778"/>
    <mergeCell ref="C779:D779"/>
    <mergeCell ref="C780:D780"/>
    <mergeCell ref="C781:D781"/>
    <mergeCell ref="C782:D782"/>
    <mergeCell ref="C783:D783"/>
    <mergeCell ref="C772:D772"/>
    <mergeCell ref="C773:D773"/>
    <mergeCell ref="C774:D774"/>
    <mergeCell ref="C775:D775"/>
    <mergeCell ref="C776:D776"/>
    <mergeCell ref="C777:D777"/>
    <mergeCell ref="C802:D802"/>
    <mergeCell ref="C803:D803"/>
    <mergeCell ref="C804:D804"/>
    <mergeCell ref="C805:D805"/>
    <mergeCell ref="C806:D806"/>
    <mergeCell ref="C807:D807"/>
    <mergeCell ref="C796:D796"/>
    <mergeCell ref="C797:D797"/>
    <mergeCell ref="C798:D798"/>
    <mergeCell ref="C799:D799"/>
    <mergeCell ref="C800:D800"/>
    <mergeCell ref="C801:D801"/>
    <mergeCell ref="C790:D790"/>
    <mergeCell ref="C791:D791"/>
    <mergeCell ref="C792:D792"/>
    <mergeCell ref="C793:D793"/>
    <mergeCell ref="C794:D794"/>
    <mergeCell ref="C795:D795"/>
    <mergeCell ref="C820:D820"/>
    <mergeCell ref="C821:D821"/>
    <mergeCell ref="C823:D823"/>
    <mergeCell ref="C824:D824"/>
    <mergeCell ref="C825:D825"/>
    <mergeCell ref="C826:D826"/>
    <mergeCell ref="C814:D814"/>
    <mergeCell ref="C815:D815"/>
    <mergeCell ref="C816:D816"/>
    <mergeCell ref="C817:D817"/>
    <mergeCell ref="C818:D818"/>
    <mergeCell ref="C819:D819"/>
    <mergeCell ref="C808:D808"/>
    <mergeCell ref="C809:D809"/>
    <mergeCell ref="C810:D810"/>
    <mergeCell ref="C811:D811"/>
    <mergeCell ref="C812:D812"/>
    <mergeCell ref="C813:D813"/>
    <mergeCell ref="C839:D839"/>
    <mergeCell ref="C840:D840"/>
    <mergeCell ref="C841:D841"/>
    <mergeCell ref="C842:D842"/>
    <mergeCell ref="C843:D843"/>
    <mergeCell ref="C844:D844"/>
    <mergeCell ref="C833:D833"/>
    <mergeCell ref="C834:D834"/>
    <mergeCell ref="C835:D835"/>
    <mergeCell ref="C836:D836"/>
    <mergeCell ref="C837:D837"/>
    <mergeCell ref="C838:D838"/>
    <mergeCell ref="C827:D827"/>
    <mergeCell ref="C828:D828"/>
    <mergeCell ref="C829:D829"/>
    <mergeCell ref="C830:D830"/>
    <mergeCell ref="C831:D831"/>
    <mergeCell ref="C832:D832"/>
    <mergeCell ref="C857:D857"/>
    <mergeCell ref="C858:D858"/>
    <mergeCell ref="C859:D859"/>
    <mergeCell ref="C860:D860"/>
    <mergeCell ref="C861:D861"/>
    <mergeCell ref="C862:D862"/>
    <mergeCell ref="C851:D851"/>
    <mergeCell ref="C852:D852"/>
    <mergeCell ref="C853:D853"/>
    <mergeCell ref="C854:D854"/>
    <mergeCell ref="C855:D855"/>
    <mergeCell ref="C856:D856"/>
    <mergeCell ref="C845:D845"/>
    <mergeCell ref="C846:D846"/>
    <mergeCell ref="C847:D847"/>
    <mergeCell ref="C848:D848"/>
    <mergeCell ref="C849:D849"/>
    <mergeCell ref="C850:D850"/>
    <mergeCell ref="C875:D875"/>
    <mergeCell ref="C876:D876"/>
    <mergeCell ref="C877:D877"/>
    <mergeCell ref="C878:D878"/>
    <mergeCell ref="C879:D879"/>
    <mergeCell ref="C880:D880"/>
    <mergeCell ref="C869:D869"/>
    <mergeCell ref="C870:D870"/>
    <mergeCell ref="C871:D871"/>
    <mergeCell ref="C872:D872"/>
    <mergeCell ref="C873:D873"/>
    <mergeCell ref="C874:D874"/>
    <mergeCell ref="C863:D863"/>
    <mergeCell ref="C864:D864"/>
    <mergeCell ref="C865:D865"/>
    <mergeCell ref="C866:D866"/>
    <mergeCell ref="C867:D867"/>
    <mergeCell ref="C868:D868"/>
    <mergeCell ref="C894:D894"/>
    <mergeCell ref="C895:D895"/>
    <mergeCell ref="C896:D896"/>
    <mergeCell ref="C897:D897"/>
    <mergeCell ref="C898:D898"/>
    <mergeCell ref="C899:D899"/>
    <mergeCell ref="C887:D887"/>
    <mergeCell ref="C888:D888"/>
    <mergeCell ref="C889:D889"/>
    <mergeCell ref="C890:D890"/>
    <mergeCell ref="C891:D891"/>
    <mergeCell ref="C892:D892"/>
    <mergeCell ref="C881:D881"/>
    <mergeCell ref="C882:D882"/>
    <mergeCell ref="C883:D883"/>
    <mergeCell ref="C884:D884"/>
    <mergeCell ref="C885:D885"/>
    <mergeCell ref="C886:D886"/>
    <mergeCell ref="C918:D918"/>
    <mergeCell ref="C919:D919"/>
    <mergeCell ref="C920:D920"/>
    <mergeCell ref="C921:D921"/>
    <mergeCell ref="C922:D922"/>
    <mergeCell ref="C923:D923"/>
    <mergeCell ref="C911:D911"/>
    <mergeCell ref="C912:D912"/>
    <mergeCell ref="C913:D913"/>
    <mergeCell ref="C914:D914"/>
    <mergeCell ref="C915:D915"/>
    <mergeCell ref="C916:D916"/>
    <mergeCell ref="C917:D917"/>
    <mergeCell ref="C900:D900"/>
    <mergeCell ref="C901:D901"/>
    <mergeCell ref="C902:D902"/>
    <mergeCell ref="C903:D903"/>
    <mergeCell ref="C904:D904"/>
    <mergeCell ref="C937:D937"/>
    <mergeCell ref="C938:D938"/>
    <mergeCell ref="C939:D939"/>
    <mergeCell ref="C944:D944"/>
    <mergeCell ref="C945:D945"/>
    <mergeCell ref="C946:D946"/>
    <mergeCell ref="C947:D947"/>
    <mergeCell ref="C948:D948"/>
    <mergeCell ref="C931:D931"/>
    <mergeCell ref="C932:D932"/>
    <mergeCell ref="C933:D933"/>
    <mergeCell ref="C934:D934"/>
    <mergeCell ref="C935:D935"/>
    <mergeCell ref="C936:D936"/>
    <mergeCell ref="C924:D924"/>
    <mergeCell ref="C925:D925"/>
    <mergeCell ref="C926:D926"/>
    <mergeCell ref="C927:D927"/>
    <mergeCell ref="C929:D929"/>
    <mergeCell ref="C930:D930"/>
    <mergeCell ref="C970:D970"/>
    <mergeCell ref="C971:D971"/>
    <mergeCell ref="C972:D972"/>
    <mergeCell ref="C973:D973"/>
    <mergeCell ref="C974:D974"/>
    <mergeCell ref="C975:D975"/>
    <mergeCell ref="C976:D976"/>
    <mergeCell ref="C957:D957"/>
    <mergeCell ref="C958:D958"/>
    <mergeCell ref="C959:D959"/>
    <mergeCell ref="C960:D960"/>
    <mergeCell ref="C961:D961"/>
    <mergeCell ref="C949:D949"/>
    <mergeCell ref="C950:D950"/>
    <mergeCell ref="C952:D952"/>
    <mergeCell ref="C953:D953"/>
    <mergeCell ref="C954:D954"/>
    <mergeCell ref="C955:D955"/>
    <mergeCell ref="C1015:D1015"/>
    <mergeCell ref="C1016:D1016"/>
    <mergeCell ref="C1018:D1018"/>
    <mergeCell ref="C1019:D1019"/>
    <mergeCell ref="C1020:D1020"/>
    <mergeCell ref="C1021:D1021"/>
    <mergeCell ref="C1009:D1009"/>
    <mergeCell ref="C1010:D1010"/>
    <mergeCell ref="C1011:D1011"/>
    <mergeCell ref="C1012:D1012"/>
    <mergeCell ref="C1013:D1013"/>
    <mergeCell ref="C1014:D1014"/>
    <mergeCell ref="C977:D977"/>
    <mergeCell ref="C996:D996"/>
    <mergeCell ref="C997:D997"/>
    <mergeCell ref="C998:D998"/>
    <mergeCell ref="C999:D999"/>
    <mergeCell ref="C1034:D1034"/>
    <mergeCell ref="C1035:D1035"/>
    <mergeCell ref="C1036:D1036"/>
    <mergeCell ref="C1037:D1037"/>
    <mergeCell ref="C1038:D1038"/>
    <mergeCell ref="C1039:D1039"/>
    <mergeCell ref="C1028:D1028"/>
    <mergeCell ref="C1029:D1029"/>
    <mergeCell ref="C1030:D1030"/>
    <mergeCell ref="C1031:D1031"/>
    <mergeCell ref="C1032:D1032"/>
    <mergeCell ref="C1033:D1033"/>
    <mergeCell ref="C1022:D1022"/>
    <mergeCell ref="C1023:D1023"/>
    <mergeCell ref="C1024:D1024"/>
    <mergeCell ref="C1025:D1025"/>
    <mergeCell ref="C1026:D1026"/>
    <mergeCell ref="C1027:D1027"/>
    <mergeCell ref="C1054:D1054"/>
    <mergeCell ref="C1055:D1055"/>
    <mergeCell ref="C1056:D1056"/>
    <mergeCell ref="C1057:D1057"/>
    <mergeCell ref="C1058:D1058"/>
    <mergeCell ref="C1059:D1059"/>
    <mergeCell ref="C1047:D1047"/>
    <mergeCell ref="C1049:D1049"/>
    <mergeCell ref="C1050:D1050"/>
    <mergeCell ref="C1051:D1051"/>
    <mergeCell ref="C1052:D1052"/>
    <mergeCell ref="C1053:D1053"/>
    <mergeCell ref="C1041:D1041"/>
    <mergeCell ref="C1042:D1042"/>
    <mergeCell ref="C1043:D1043"/>
    <mergeCell ref="C1044:D1044"/>
    <mergeCell ref="C1045:D1045"/>
    <mergeCell ref="C1046:D1046"/>
    <mergeCell ref="C1072:D1072"/>
    <mergeCell ref="C1073:D1073"/>
    <mergeCell ref="C1074:D1074"/>
    <mergeCell ref="C1075:D1075"/>
    <mergeCell ref="C1076:D1076"/>
    <mergeCell ref="C1077:D1077"/>
    <mergeCell ref="C1066:D1066"/>
    <mergeCell ref="C1067:D1067"/>
    <mergeCell ref="C1068:D1068"/>
    <mergeCell ref="C1069:D1069"/>
    <mergeCell ref="C1070:D1070"/>
    <mergeCell ref="C1071:D1071"/>
    <mergeCell ref="C1060:D1060"/>
    <mergeCell ref="C1061:D1061"/>
    <mergeCell ref="C1062:D1062"/>
    <mergeCell ref="C1063:D1063"/>
    <mergeCell ref="C1064:D1064"/>
    <mergeCell ref="C1065:D1065"/>
    <mergeCell ref="C1091:D1091"/>
    <mergeCell ref="C1092:D1092"/>
    <mergeCell ref="C1093:D1093"/>
    <mergeCell ref="C1094:D1094"/>
    <mergeCell ref="C1095:D1095"/>
    <mergeCell ref="C1096:D1096"/>
    <mergeCell ref="C1084:D1084"/>
    <mergeCell ref="C1085:D1085"/>
    <mergeCell ref="C1086:D1086"/>
    <mergeCell ref="C1088:D1088"/>
    <mergeCell ref="C1089:D1089"/>
    <mergeCell ref="C1090:D1090"/>
    <mergeCell ref="C1078:D1078"/>
    <mergeCell ref="C1079:D1079"/>
    <mergeCell ref="C1080:D1080"/>
    <mergeCell ref="C1081:D1081"/>
    <mergeCell ref="C1082:D1082"/>
    <mergeCell ref="C1083:D1083"/>
    <mergeCell ref="C1109:D1109"/>
    <mergeCell ref="C1110:D1110"/>
    <mergeCell ref="C1111:D1111"/>
    <mergeCell ref="C1112:D1112"/>
    <mergeCell ref="C1113:D1113"/>
    <mergeCell ref="C1114:D1114"/>
    <mergeCell ref="C1103:D1103"/>
    <mergeCell ref="C1104:D1104"/>
    <mergeCell ref="C1105:D1105"/>
    <mergeCell ref="C1106:D1106"/>
    <mergeCell ref="C1107:D1107"/>
    <mergeCell ref="C1108:D1108"/>
    <mergeCell ref="C1097:D1097"/>
    <mergeCell ref="C1098:D1098"/>
    <mergeCell ref="C1099:D1099"/>
    <mergeCell ref="C1100:D1100"/>
    <mergeCell ref="C1101:D1101"/>
    <mergeCell ref="C1102:D1102"/>
    <mergeCell ref="C1128:D1128"/>
    <mergeCell ref="C1129:D1129"/>
    <mergeCell ref="C1130:D1130"/>
    <mergeCell ref="C1131:D1131"/>
    <mergeCell ref="C1133:D1133"/>
    <mergeCell ref="C1134:D1134"/>
    <mergeCell ref="C1122:D1122"/>
    <mergeCell ref="C1123:D1123"/>
    <mergeCell ref="C1124:D1124"/>
    <mergeCell ref="C1125:D1125"/>
    <mergeCell ref="C1126:D1126"/>
    <mergeCell ref="C1127:D1127"/>
    <mergeCell ref="C1115:D1115"/>
    <mergeCell ref="C1116:D1116"/>
    <mergeCell ref="C1117:D1117"/>
    <mergeCell ref="C1118:D1118"/>
    <mergeCell ref="C1119:D1119"/>
    <mergeCell ref="C1121:D1121"/>
    <mergeCell ref="C1147:D1147"/>
    <mergeCell ref="C1148:D1148"/>
    <mergeCell ref="C1149:D1149"/>
    <mergeCell ref="C1150:D1150"/>
    <mergeCell ref="C1151:D1151"/>
    <mergeCell ref="C1152:D1152"/>
    <mergeCell ref="C1141:D1141"/>
    <mergeCell ref="C1142:D1142"/>
    <mergeCell ref="C1143:D1143"/>
    <mergeCell ref="C1144:D1144"/>
    <mergeCell ref="C1145:D1145"/>
    <mergeCell ref="C1146:D1146"/>
    <mergeCell ref="C1135:D1135"/>
    <mergeCell ref="C1136:D1136"/>
    <mergeCell ref="C1137:D1137"/>
    <mergeCell ref="C1138:D1138"/>
    <mergeCell ref="C1139:D1139"/>
    <mergeCell ref="C1140:D1140"/>
    <mergeCell ref="C1165:D1165"/>
    <mergeCell ref="C1166:D1166"/>
    <mergeCell ref="C1167:D1167"/>
    <mergeCell ref="C1168:D1168"/>
    <mergeCell ref="C1169:D1169"/>
    <mergeCell ref="C1170:D1170"/>
    <mergeCell ref="C1159:D1159"/>
    <mergeCell ref="C1160:D1160"/>
    <mergeCell ref="C1161:D1161"/>
    <mergeCell ref="C1162:D1162"/>
    <mergeCell ref="C1163:D1163"/>
    <mergeCell ref="C1164:D1164"/>
    <mergeCell ref="C1153:D1153"/>
    <mergeCell ref="C1154:D1154"/>
    <mergeCell ref="C1155:D1155"/>
    <mergeCell ref="C1156:D1156"/>
    <mergeCell ref="C1157:D1157"/>
    <mergeCell ref="C1158:D1158"/>
    <mergeCell ref="C1194:D1194"/>
    <mergeCell ref="C1195:D1195"/>
    <mergeCell ref="C1197:D1197"/>
    <mergeCell ref="C1198:D1198"/>
    <mergeCell ref="C1199:D1199"/>
    <mergeCell ref="C1200:D1200"/>
    <mergeCell ref="C1185:D1185"/>
    <mergeCell ref="C1186:D1186"/>
    <mergeCell ref="C1187:D1187"/>
    <mergeCell ref="C1188:D1188"/>
    <mergeCell ref="C1189:D1189"/>
    <mergeCell ref="C1191:D1191"/>
    <mergeCell ref="C1192:D1192"/>
    <mergeCell ref="C1193:D1193"/>
    <mergeCell ref="C1171:D1171"/>
    <mergeCell ref="C1172:D1172"/>
    <mergeCell ref="C1173:D1173"/>
    <mergeCell ref="C1178:D1178"/>
    <mergeCell ref="C1179:D1179"/>
    <mergeCell ref="C1180:D1180"/>
    <mergeCell ref="C1219:D1219"/>
    <mergeCell ref="C1220:D1220"/>
    <mergeCell ref="C1221:D1221"/>
    <mergeCell ref="C1222:D1222"/>
    <mergeCell ref="C1223:D1223"/>
    <mergeCell ref="C1224:D1224"/>
    <mergeCell ref="C1213:D1213"/>
    <mergeCell ref="C1214:D1214"/>
    <mergeCell ref="C1215:D1215"/>
    <mergeCell ref="C1216:D1216"/>
    <mergeCell ref="C1217:D1217"/>
    <mergeCell ref="C1218:D1218"/>
    <mergeCell ref="C1201:D1201"/>
    <mergeCell ref="C1206:D1206"/>
    <mergeCell ref="C1207:D1207"/>
    <mergeCell ref="C1208:D1208"/>
    <mergeCell ref="C1209:D1209"/>
    <mergeCell ref="C1210:D1210"/>
    <mergeCell ref="C1211:D1211"/>
    <mergeCell ref="C1212:D1212"/>
    <mergeCell ref="C1237:D1237"/>
    <mergeCell ref="C1238:D1238"/>
    <mergeCell ref="C1239:D1239"/>
    <mergeCell ref="C1240:D1240"/>
    <mergeCell ref="C1241:D1241"/>
    <mergeCell ref="C1242:D1242"/>
    <mergeCell ref="C1231:D1231"/>
    <mergeCell ref="C1232:D1232"/>
    <mergeCell ref="C1233:D1233"/>
    <mergeCell ref="C1234:D1234"/>
    <mergeCell ref="C1235:D1235"/>
    <mergeCell ref="C1236:D1236"/>
    <mergeCell ref="C1225:D1225"/>
    <mergeCell ref="C1226:D1226"/>
    <mergeCell ref="C1227:D1227"/>
    <mergeCell ref="C1228:D1228"/>
    <mergeCell ref="C1229:D1229"/>
    <mergeCell ref="C1230:D1230"/>
    <mergeCell ref="C1255:D1255"/>
    <mergeCell ref="C1256:D1256"/>
    <mergeCell ref="C1257:D1257"/>
    <mergeCell ref="C1258:D1258"/>
    <mergeCell ref="C1259:D1259"/>
    <mergeCell ref="C1260:D1260"/>
    <mergeCell ref="C1249:D1249"/>
    <mergeCell ref="C1250:D1250"/>
    <mergeCell ref="C1251:D1251"/>
    <mergeCell ref="C1252:D1252"/>
    <mergeCell ref="C1253:D1253"/>
    <mergeCell ref="C1254:D1254"/>
    <mergeCell ref="C1243:D1243"/>
    <mergeCell ref="C1244:D1244"/>
    <mergeCell ref="C1245:D1245"/>
    <mergeCell ref="C1246:D1246"/>
    <mergeCell ref="C1247:D1247"/>
    <mergeCell ref="C1248:D1248"/>
    <mergeCell ref="C1273:D1273"/>
    <mergeCell ref="C1274:D1274"/>
    <mergeCell ref="C1275:D1275"/>
    <mergeCell ref="C1276:D1276"/>
    <mergeCell ref="C1277:D1277"/>
    <mergeCell ref="C1278:D1278"/>
    <mergeCell ref="C1267:D1267"/>
    <mergeCell ref="C1268:D1268"/>
    <mergeCell ref="C1269:D1269"/>
    <mergeCell ref="C1270:D1270"/>
    <mergeCell ref="C1271:D1271"/>
    <mergeCell ref="C1272:D1272"/>
    <mergeCell ref="C1261:D1261"/>
    <mergeCell ref="C1262:D1262"/>
    <mergeCell ref="C1263:D1263"/>
    <mergeCell ref="C1264:D1264"/>
    <mergeCell ref="C1265:D1265"/>
    <mergeCell ref="C1266:D1266"/>
    <mergeCell ref="C1292:D1292"/>
    <mergeCell ref="C1293:D1293"/>
    <mergeCell ref="C1294:D1294"/>
    <mergeCell ref="C1295:D1295"/>
    <mergeCell ref="C1296:D1296"/>
    <mergeCell ref="C1297:D1297"/>
    <mergeCell ref="C1285:D1285"/>
    <mergeCell ref="C1286:D1286"/>
    <mergeCell ref="C1288:D1288"/>
    <mergeCell ref="C1289:D1289"/>
    <mergeCell ref="C1290:D1290"/>
    <mergeCell ref="C1291:D1291"/>
    <mergeCell ref="C1279:D1279"/>
    <mergeCell ref="C1280:D1280"/>
    <mergeCell ref="C1281:D1281"/>
    <mergeCell ref="C1282:D1282"/>
    <mergeCell ref="C1283:D1283"/>
    <mergeCell ref="C1284:D1284"/>
    <mergeCell ref="C1310:D1310"/>
    <mergeCell ref="C1311:D1311"/>
    <mergeCell ref="C1312:D1312"/>
    <mergeCell ref="C1313:D1313"/>
    <mergeCell ref="C1314:D1314"/>
    <mergeCell ref="C1315:D1315"/>
    <mergeCell ref="C1304:D1304"/>
    <mergeCell ref="C1305:D1305"/>
    <mergeCell ref="C1306:D1306"/>
    <mergeCell ref="C1307:D1307"/>
    <mergeCell ref="C1308:D1308"/>
    <mergeCell ref="C1309:D1309"/>
    <mergeCell ref="C1298:D1298"/>
    <mergeCell ref="C1299:D1299"/>
    <mergeCell ref="C1300:D1300"/>
    <mergeCell ref="C1301:D1301"/>
    <mergeCell ref="C1302:D1302"/>
    <mergeCell ref="C1303:D1303"/>
    <mergeCell ref="C1328:D1328"/>
    <mergeCell ref="C1329:D1329"/>
    <mergeCell ref="C1330:D1330"/>
    <mergeCell ref="C1331:D1331"/>
    <mergeCell ref="C1332:D1332"/>
    <mergeCell ref="C1333:D1333"/>
    <mergeCell ref="C1322:D1322"/>
    <mergeCell ref="C1323:D1323"/>
    <mergeCell ref="C1324:D1324"/>
    <mergeCell ref="C1325:D1325"/>
    <mergeCell ref="C1326:D1326"/>
    <mergeCell ref="C1327:D1327"/>
    <mergeCell ref="C1316:D1316"/>
    <mergeCell ref="C1317:D1317"/>
    <mergeCell ref="C1318:D1318"/>
    <mergeCell ref="C1319:D1319"/>
    <mergeCell ref="C1320:D1320"/>
    <mergeCell ref="C1321:D1321"/>
    <mergeCell ref="C1346:D1346"/>
    <mergeCell ref="C1347:D1347"/>
    <mergeCell ref="C1348:D1348"/>
    <mergeCell ref="C1349:D1349"/>
    <mergeCell ref="C1350:D1350"/>
    <mergeCell ref="C1351:D1351"/>
    <mergeCell ref="C1340:D1340"/>
    <mergeCell ref="C1341:D1341"/>
    <mergeCell ref="C1342:D1342"/>
    <mergeCell ref="C1343:D1343"/>
    <mergeCell ref="C1344:D1344"/>
    <mergeCell ref="C1345:D1345"/>
    <mergeCell ref="C1334:D1334"/>
    <mergeCell ref="C1335:D1335"/>
    <mergeCell ref="C1336:D1336"/>
    <mergeCell ref="C1337:D1337"/>
    <mergeCell ref="C1338:D1338"/>
    <mergeCell ref="C1339:D1339"/>
    <mergeCell ref="C1364:D1364"/>
    <mergeCell ref="C1365:D1365"/>
    <mergeCell ref="C1366:D1366"/>
    <mergeCell ref="C1367:D1367"/>
    <mergeCell ref="C1368:D1368"/>
    <mergeCell ref="C1369:D1369"/>
    <mergeCell ref="C1358:D1358"/>
    <mergeCell ref="C1359:D1359"/>
    <mergeCell ref="C1360:D1360"/>
    <mergeCell ref="C1361:D1361"/>
    <mergeCell ref="C1362:D1362"/>
    <mergeCell ref="C1363:D1363"/>
    <mergeCell ref="C1352:D1352"/>
    <mergeCell ref="C1353:D1353"/>
    <mergeCell ref="C1354:D1354"/>
    <mergeCell ref="C1355:D1355"/>
    <mergeCell ref="C1356:D1356"/>
    <mergeCell ref="C1357:D1357"/>
    <mergeCell ref="C1390:D1390"/>
    <mergeCell ref="C1391:D1391"/>
    <mergeCell ref="C1392:D1392"/>
    <mergeCell ref="C1393:D1393"/>
    <mergeCell ref="C1394:D1394"/>
    <mergeCell ref="C1395:D1395"/>
    <mergeCell ref="C1382:D1382"/>
    <mergeCell ref="C1383:D1383"/>
    <mergeCell ref="C1384:D1384"/>
    <mergeCell ref="C1386:D1386"/>
    <mergeCell ref="C1387:D1387"/>
    <mergeCell ref="C1388:D1388"/>
    <mergeCell ref="C1370:D1370"/>
    <mergeCell ref="C1371:D1371"/>
    <mergeCell ref="C1376:D1376"/>
    <mergeCell ref="C1377:D1377"/>
    <mergeCell ref="C1378:D1378"/>
    <mergeCell ref="C1379:D1379"/>
    <mergeCell ref="C1380:D1380"/>
    <mergeCell ref="C1381:D1381"/>
    <mergeCell ref="C1413:D1413"/>
    <mergeCell ref="C1414:D1414"/>
    <mergeCell ref="C1415:D1415"/>
    <mergeCell ref="C1416:D1416"/>
    <mergeCell ref="C1417:D1417"/>
    <mergeCell ref="C1418:D1418"/>
    <mergeCell ref="C1407:D1407"/>
    <mergeCell ref="C1408:D1408"/>
    <mergeCell ref="C1409:D1409"/>
    <mergeCell ref="C1410:D1410"/>
    <mergeCell ref="C1411:D1411"/>
    <mergeCell ref="C1412:D1412"/>
    <mergeCell ref="C1396:D1396"/>
    <mergeCell ref="C1400:D1400"/>
    <mergeCell ref="C1401:D1401"/>
    <mergeCell ref="C1402:D1402"/>
    <mergeCell ref="C1403:D1403"/>
    <mergeCell ref="C1404:D1404"/>
    <mergeCell ref="C1405:D1405"/>
    <mergeCell ref="C1406:D1406"/>
    <mergeCell ref="C1431:D1431"/>
    <mergeCell ref="C1432:D1432"/>
    <mergeCell ref="C1433:D1433"/>
    <mergeCell ref="C1434:D1434"/>
    <mergeCell ref="C1435:D1435"/>
    <mergeCell ref="C1436:D1436"/>
    <mergeCell ref="C1425:D1425"/>
    <mergeCell ref="C1426:D1426"/>
    <mergeCell ref="C1427:D1427"/>
    <mergeCell ref="C1428:D1428"/>
    <mergeCell ref="C1429:D1429"/>
    <mergeCell ref="C1430:D1430"/>
    <mergeCell ref="C1419:D1419"/>
    <mergeCell ref="C1420:D1420"/>
    <mergeCell ref="C1421:D1421"/>
    <mergeCell ref="C1422:D1422"/>
    <mergeCell ref="C1423:D1423"/>
    <mergeCell ref="C1424:D1424"/>
    <mergeCell ref="C1449:D1449"/>
    <mergeCell ref="C1450:D1450"/>
    <mergeCell ref="C1451:D1451"/>
    <mergeCell ref="C1452:D1452"/>
    <mergeCell ref="C1453:D1453"/>
    <mergeCell ref="C1454:D1454"/>
    <mergeCell ref="C1443:D1443"/>
    <mergeCell ref="C1444:D1444"/>
    <mergeCell ref="C1445:D1445"/>
    <mergeCell ref="C1446:D1446"/>
    <mergeCell ref="C1447:D1447"/>
    <mergeCell ref="C1448:D1448"/>
    <mergeCell ref="C1437:D1437"/>
    <mergeCell ref="C1438:D1438"/>
    <mergeCell ref="C1439:D1439"/>
    <mergeCell ref="C1440:D1440"/>
    <mergeCell ref="C1441:D1441"/>
    <mergeCell ref="C1442:D1442"/>
    <mergeCell ref="C1467:D1467"/>
    <mergeCell ref="C1468:D1468"/>
    <mergeCell ref="C1469:D1469"/>
    <mergeCell ref="C1470:D1470"/>
    <mergeCell ref="C1471:D1471"/>
    <mergeCell ref="C1472:D1472"/>
    <mergeCell ref="C1461:D1461"/>
    <mergeCell ref="C1462:D1462"/>
    <mergeCell ref="C1463:D1463"/>
    <mergeCell ref="C1464:D1464"/>
    <mergeCell ref="C1465:D1465"/>
    <mergeCell ref="C1466:D1466"/>
    <mergeCell ref="C1455:D1455"/>
    <mergeCell ref="C1456:D1456"/>
    <mergeCell ref="C1457:D1457"/>
    <mergeCell ref="C1458:D1458"/>
    <mergeCell ref="C1459:D1459"/>
    <mergeCell ref="C1460:D1460"/>
    <mergeCell ref="C1486:D1486"/>
    <mergeCell ref="C1487:D1487"/>
    <mergeCell ref="C1488:D1488"/>
    <mergeCell ref="C1489:D1489"/>
    <mergeCell ref="C1490:D1490"/>
    <mergeCell ref="C1491:D1491"/>
    <mergeCell ref="C1479:D1479"/>
    <mergeCell ref="C1480:D1480"/>
    <mergeCell ref="C1481:D1481"/>
    <mergeCell ref="C1482:D1482"/>
    <mergeCell ref="C1483:D1483"/>
    <mergeCell ref="C1485:D1485"/>
    <mergeCell ref="C1473:D1473"/>
    <mergeCell ref="C1474:D1474"/>
    <mergeCell ref="C1475:D1475"/>
    <mergeCell ref="C1476:D1476"/>
    <mergeCell ref="C1477:D1477"/>
    <mergeCell ref="C1478:D1478"/>
    <mergeCell ref="C1504:D1504"/>
    <mergeCell ref="C1505:D1505"/>
    <mergeCell ref="C1506:D1506"/>
    <mergeCell ref="C1507:D1507"/>
    <mergeCell ref="C1508:D1508"/>
    <mergeCell ref="C1509:D1509"/>
    <mergeCell ref="C1498:D1498"/>
    <mergeCell ref="C1499:D1499"/>
    <mergeCell ref="C1500:D1500"/>
    <mergeCell ref="C1501:D1501"/>
    <mergeCell ref="C1502:D1502"/>
    <mergeCell ref="C1503:D1503"/>
    <mergeCell ref="C1492:D1492"/>
    <mergeCell ref="C1493:D1493"/>
    <mergeCell ref="C1494:D1494"/>
    <mergeCell ref="C1495:D1495"/>
    <mergeCell ref="C1496:D1496"/>
    <mergeCell ref="C1497:D1497"/>
    <mergeCell ref="C1522:D1522"/>
    <mergeCell ref="C1523:D1523"/>
    <mergeCell ref="C1524:D1524"/>
    <mergeCell ref="C1525:D1525"/>
    <mergeCell ref="C1526:D1526"/>
    <mergeCell ref="C1527:D1527"/>
    <mergeCell ref="C1516:D1516"/>
    <mergeCell ref="C1517:D1517"/>
    <mergeCell ref="C1518:D1518"/>
    <mergeCell ref="C1519:D1519"/>
    <mergeCell ref="C1520:D1520"/>
    <mergeCell ref="C1521:D1521"/>
    <mergeCell ref="C1510:D1510"/>
    <mergeCell ref="C1511:D1511"/>
    <mergeCell ref="C1512:D1512"/>
    <mergeCell ref="C1513:D1513"/>
    <mergeCell ref="C1514:D1514"/>
    <mergeCell ref="C1515:D1515"/>
    <mergeCell ref="C1540:D1540"/>
    <mergeCell ref="C1541:D1541"/>
    <mergeCell ref="C1542:D1542"/>
    <mergeCell ref="C1543:D1543"/>
    <mergeCell ref="C1544:D1544"/>
    <mergeCell ref="C1545:D1545"/>
    <mergeCell ref="C1534:D1534"/>
    <mergeCell ref="C1535:D1535"/>
    <mergeCell ref="C1536:D1536"/>
    <mergeCell ref="C1537:D1537"/>
    <mergeCell ref="C1538:D1538"/>
    <mergeCell ref="C1539:D1539"/>
    <mergeCell ref="C1528:D1528"/>
    <mergeCell ref="C1529:D1529"/>
    <mergeCell ref="C1530:D1530"/>
    <mergeCell ref="C1531:D1531"/>
    <mergeCell ref="C1532:D1532"/>
    <mergeCell ref="C1533:D1533"/>
    <mergeCell ref="C1558:D1558"/>
    <mergeCell ref="C1559:D1559"/>
    <mergeCell ref="C1560:D1560"/>
    <mergeCell ref="C1561:D1561"/>
    <mergeCell ref="C1562:D1562"/>
    <mergeCell ref="C1563:D1563"/>
    <mergeCell ref="C1552:D1552"/>
    <mergeCell ref="C1553:D1553"/>
    <mergeCell ref="C1554:D1554"/>
    <mergeCell ref="C1555:D1555"/>
    <mergeCell ref="C1556:D1556"/>
    <mergeCell ref="C1557:D1557"/>
    <mergeCell ref="C1546:D1546"/>
    <mergeCell ref="C1547:D1547"/>
    <mergeCell ref="C1548:D1548"/>
    <mergeCell ref="C1549:D1549"/>
    <mergeCell ref="C1550:D1550"/>
    <mergeCell ref="C1551:D1551"/>
    <mergeCell ref="C1577:D1577"/>
    <mergeCell ref="C1578:D1578"/>
    <mergeCell ref="C1579:D1579"/>
    <mergeCell ref="C1580:D1580"/>
    <mergeCell ref="C1581:D1581"/>
    <mergeCell ref="C1582:D1582"/>
    <mergeCell ref="C1571:D1571"/>
    <mergeCell ref="C1572:D1572"/>
    <mergeCell ref="C1573:D1573"/>
    <mergeCell ref="C1574:D1574"/>
    <mergeCell ref="C1575:D1575"/>
    <mergeCell ref="C1576:D1576"/>
    <mergeCell ref="C1564:D1564"/>
    <mergeCell ref="C1565:D1565"/>
    <mergeCell ref="C1566:D1566"/>
    <mergeCell ref="C1567:D1567"/>
    <mergeCell ref="C1568:D1568"/>
    <mergeCell ref="C1570:D1570"/>
    <mergeCell ref="C1595:D1595"/>
    <mergeCell ref="C1596:D1596"/>
    <mergeCell ref="C1597:D1597"/>
    <mergeCell ref="C1598:D1598"/>
    <mergeCell ref="C1599:D1599"/>
    <mergeCell ref="C1600:D1600"/>
    <mergeCell ref="C1589:D1589"/>
    <mergeCell ref="C1590:D1590"/>
    <mergeCell ref="C1591:D1591"/>
    <mergeCell ref="C1592:D1592"/>
    <mergeCell ref="C1593:D1593"/>
    <mergeCell ref="C1594:D1594"/>
    <mergeCell ref="C1583:D1583"/>
    <mergeCell ref="C1584:D1584"/>
    <mergeCell ref="C1585:D1585"/>
    <mergeCell ref="C1586:D1586"/>
    <mergeCell ref="C1587:D1587"/>
    <mergeCell ref="C1588:D1588"/>
    <mergeCell ref="C1613:D1613"/>
    <mergeCell ref="C1614:D1614"/>
    <mergeCell ref="C1615:D1615"/>
    <mergeCell ref="C1616:D1616"/>
    <mergeCell ref="C1617:D1617"/>
    <mergeCell ref="C1618:D1618"/>
    <mergeCell ref="C1607:D1607"/>
    <mergeCell ref="C1608:D1608"/>
    <mergeCell ref="C1609:D1609"/>
    <mergeCell ref="C1610:D1610"/>
    <mergeCell ref="C1611:D1611"/>
    <mergeCell ref="C1612:D1612"/>
    <mergeCell ref="C1601:D1601"/>
    <mergeCell ref="C1602:D1602"/>
    <mergeCell ref="C1603:D1603"/>
    <mergeCell ref="C1604:D1604"/>
    <mergeCell ref="C1605:D1605"/>
    <mergeCell ref="C1606:D1606"/>
    <mergeCell ref="C1631:D1631"/>
    <mergeCell ref="C1632:D1632"/>
    <mergeCell ref="C1633:D1633"/>
    <mergeCell ref="C1634:D1634"/>
    <mergeCell ref="C1635:D1635"/>
    <mergeCell ref="C1636:D1636"/>
    <mergeCell ref="C1625:D1625"/>
    <mergeCell ref="C1626:D1626"/>
    <mergeCell ref="C1627:D1627"/>
    <mergeCell ref="C1628:D1628"/>
    <mergeCell ref="C1629:D1629"/>
    <mergeCell ref="C1630:D1630"/>
    <mergeCell ref="C1619:D1619"/>
    <mergeCell ref="C1620:D1620"/>
    <mergeCell ref="C1621:D1621"/>
    <mergeCell ref="C1622:D1622"/>
    <mergeCell ref="C1623:D1623"/>
    <mergeCell ref="C1624:D1624"/>
    <mergeCell ref="C1649:D1649"/>
    <mergeCell ref="C1650:D1650"/>
    <mergeCell ref="C1651:D1651"/>
    <mergeCell ref="C1652:D1652"/>
    <mergeCell ref="C1653:D1653"/>
    <mergeCell ref="C1654:D1654"/>
    <mergeCell ref="C1643:D1643"/>
    <mergeCell ref="C1644:D1644"/>
    <mergeCell ref="C1645:D1645"/>
    <mergeCell ref="C1646:D1646"/>
    <mergeCell ref="C1647:D1647"/>
    <mergeCell ref="C1648:D1648"/>
    <mergeCell ref="C1637:D1637"/>
    <mergeCell ref="C1638:D1638"/>
    <mergeCell ref="C1639:D1639"/>
    <mergeCell ref="C1640:D1640"/>
    <mergeCell ref="C1641:D1641"/>
    <mergeCell ref="C1642:D1642"/>
    <mergeCell ref="C1668:D1668"/>
    <mergeCell ref="C1669:D1669"/>
    <mergeCell ref="C1670:D1670"/>
    <mergeCell ref="C1671:D1671"/>
    <mergeCell ref="C1672:D1672"/>
    <mergeCell ref="C1673:D1673"/>
    <mergeCell ref="C1662:D1662"/>
    <mergeCell ref="C1663:D1663"/>
    <mergeCell ref="C1664:D1664"/>
    <mergeCell ref="C1665:D1665"/>
    <mergeCell ref="C1666:D1666"/>
    <mergeCell ref="C1667:D1667"/>
    <mergeCell ref="C1655:D1655"/>
    <mergeCell ref="C1656:D1656"/>
    <mergeCell ref="C1658:D1658"/>
    <mergeCell ref="C1659:D1659"/>
    <mergeCell ref="C1660:D1660"/>
    <mergeCell ref="C1661:D1661"/>
    <mergeCell ref="C1686:D1686"/>
    <mergeCell ref="C1687:D1687"/>
    <mergeCell ref="C1688:D1688"/>
    <mergeCell ref="C1689:D1689"/>
    <mergeCell ref="C1690:D1690"/>
    <mergeCell ref="C1691:D1691"/>
    <mergeCell ref="C1680:D1680"/>
    <mergeCell ref="C1681:D1681"/>
    <mergeCell ref="C1682:D1682"/>
    <mergeCell ref="C1683:D1683"/>
    <mergeCell ref="C1684:D1684"/>
    <mergeCell ref="C1685:D1685"/>
    <mergeCell ref="C1674:D1674"/>
    <mergeCell ref="C1675:D1675"/>
    <mergeCell ref="C1676:D1676"/>
    <mergeCell ref="C1677:D1677"/>
    <mergeCell ref="C1678:D1678"/>
    <mergeCell ref="C1679:D1679"/>
    <mergeCell ref="C1704:D1704"/>
    <mergeCell ref="C1705:D1705"/>
    <mergeCell ref="C1706:D1706"/>
    <mergeCell ref="C1707:D1707"/>
    <mergeCell ref="C1708:D1708"/>
    <mergeCell ref="C1709:D1709"/>
    <mergeCell ref="C1698:D1698"/>
    <mergeCell ref="C1699:D1699"/>
    <mergeCell ref="C1700:D1700"/>
    <mergeCell ref="C1701:D1701"/>
    <mergeCell ref="C1702:D1702"/>
    <mergeCell ref="C1703:D1703"/>
    <mergeCell ref="C1692:D1692"/>
    <mergeCell ref="C1693:D1693"/>
    <mergeCell ref="C1694:D1694"/>
    <mergeCell ref="C1695:D1695"/>
    <mergeCell ref="C1696:D1696"/>
    <mergeCell ref="C1697:D1697"/>
    <mergeCell ref="C1722:D1722"/>
    <mergeCell ref="C1723:D1723"/>
    <mergeCell ref="C1724:D1724"/>
    <mergeCell ref="C1725:D1725"/>
    <mergeCell ref="C1726:D1726"/>
    <mergeCell ref="C1727:D1727"/>
    <mergeCell ref="C1716:D1716"/>
    <mergeCell ref="C1717:D1717"/>
    <mergeCell ref="C1718:D1718"/>
    <mergeCell ref="C1719:D1719"/>
    <mergeCell ref="C1720:D1720"/>
    <mergeCell ref="C1721:D1721"/>
    <mergeCell ref="C1710:D1710"/>
    <mergeCell ref="C1711:D1711"/>
    <mergeCell ref="C1712:D1712"/>
    <mergeCell ref="C1713:D1713"/>
    <mergeCell ref="C1714:D1714"/>
    <mergeCell ref="C1715:D1715"/>
    <mergeCell ref="C1740:D1740"/>
    <mergeCell ref="C1741:D1741"/>
    <mergeCell ref="C1742:D1742"/>
    <mergeCell ref="C1743:D1743"/>
    <mergeCell ref="C1744:D1744"/>
    <mergeCell ref="C1734:D1734"/>
    <mergeCell ref="C1735:D1735"/>
    <mergeCell ref="C1736:D1736"/>
    <mergeCell ref="C1737:D1737"/>
    <mergeCell ref="C1738:D1738"/>
    <mergeCell ref="C1739:D1739"/>
    <mergeCell ref="C1728:D1728"/>
    <mergeCell ref="C1729:D1729"/>
    <mergeCell ref="C1730:D1730"/>
    <mergeCell ref="C1731:D1731"/>
    <mergeCell ref="C1732:D1732"/>
    <mergeCell ref="C1733:D173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List26"/>
  <dimension ref="A1:BE51"/>
  <sheetViews>
    <sheetView topLeftCell="A7" zoomScaleNormal="100" workbookViewId="0">
      <selection activeCell="G22" sqref="G22:G23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71" t="s">
        <v>24</v>
      </c>
      <c r="B1" s="72"/>
      <c r="C1" s="72"/>
      <c r="D1" s="72"/>
      <c r="E1" s="72"/>
      <c r="F1" s="72"/>
      <c r="G1" s="72"/>
    </row>
    <row r="2" spans="1:57" ht="12.75" customHeight="1">
      <c r="A2" s="73" t="s">
        <v>25</v>
      </c>
      <c r="B2" s="74"/>
      <c r="C2" s="75" t="s">
        <v>1190</v>
      </c>
      <c r="D2" s="75" t="s">
        <v>1191</v>
      </c>
      <c r="E2" s="76"/>
      <c r="F2" s="77" t="s">
        <v>26</v>
      </c>
      <c r="G2" s="78"/>
    </row>
    <row r="3" spans="1:57" ht="3" hidden="1" customHeight="1">
      <c r="A3" s="79"/>
      <c r="B3" s="80"/>
      <c r="C3" s="81"/>
      <c r="D3" s="81"/>
      <c r="E3" s="82"/>
      <c r="F3" s="83"/>
      <c r="G3" s="84"/>
    </row>
    <row r="4" spans="1:57" ht="12" customHeight="1">
      <c r="A4" s="85" t="s">
        <v>27</v>
      </c>
      <c r="B4" s="80"/>
      <c r="C4" s="81"/>
      <c r="D4" s="81"/>
      <c r="E4" s="82"/>
      <c r="F4" s="83" t="s">
        <v>28</v>
      </c>
      <c r="G4" s="86"/>
    </row>
    <row r="5" spans="1:57" ht="12.95" customHeight="1">
      <c r="A5" s="87" t="s">
        <v>138</v>
      </c>
      <c r="B5" s="88"/>
      <c r="C5" s="89" t="s">
        <v>139</v>
      </c>
      <c r="D5" s="90"/>
      <c r="E5" s="88"/>
      <c r="F5" s="83" t="s">
        <v>29</v>
      </c>
      <c r="G5" s="84"/>
    </row>
    <row r="6" spans="1:57" ht="12.95" customHeight="1">
      <c r="A6" s="85" t="s">
        <v>30</v>
      </c>
      <c r="B6" s="80"/>
      <c r="C6" s="81"/>
      <c r="D6" s="81"/>
      <c r="E6" s="82"/>
      <c r="F6" s="91" t="s">
        <v>31</v>
      </c>
      <c r="G6" s="92">
        <v>0</v>
      </c>
      <c r="O6" s="93"/>
    </row>
    <row r="7" spans="1:57" ht="12.95" customHeight="1">
      <c r="A7" s="94" t="s">
        <v>91</v>
      </c>
      <c r="B7" s="95"/>
      <c r="C7" s="96" t="s">
        <v>92</v>
      </c>
      <c r="D7" s="97"/>
      <c r="E7" s="97"/>
      <c r="F7" s="98" t="s">
        <v>32</v>
      </c>
      <c r="G7" s="92">
        <f>IF(G6=0,,ROUND((F30+F32)/G6,1))</f>
        <v>0</v>
      </c>
    </row>
    <row r="8" spans="1:57">
      <c r="A8" s="99" t="s">
        <v>33</v>
      </c>
      <c r="B8" s="83"/>
      <c r="C8" s="286"/>
      <c r="D8" s="286"/>
      <c r="E8" s="287"/>
      <c r="F8" s="100" t="s">
        <v>34</v>
      </c>
      <c r="G8" s="101"/>
      <c r="H8" s="102"/>
      <c r="I8" s="103"/>
    </row>
    <row r="9" spans="1:57">
      <c r="A9" s="99" t="s">
        <v>35</v>
      </c>
      <c r="B9" s="83"/>
      <c r="C9" s="286"/>
      <c r="D9" s="286"/>
      <c r="E9" s="287"/>
      <c r="F9" s="83"/>
      <c r="G9" s="104"/>
      <c r="H9" s="105"/>
    </row>
    <row r="10" spans="1:57">
      <c r="A10" s="99" t="s">
        <v>36</v>
      </c>
      <c r="B10" s="83"/>
      <c r="C10" s="286" t="s">
        <v>117</v>
      </c>
      <c r="D10" s="286"/>
      <c r="E10" s="286"/>
      <c r="F10" s="106"/>
      <c r="G10" s="107"/>
      <c r="H10" s="108"/>
    </row>
    <row r="11" spans="1:57" ht="13.5" customHeight="1">
      <c r="A11" s="99" t="s">
        <v>37</v>
      </c>
      <c r="B11" s="83"/>
      <c r="C11" s="286" t="s">
        <v>116</v>
      </c>
      <c r="D11" s="286"/>
      <c r="E11" s="286"/>
      <c r="F11" s="109" t="s">
        <v>38</v>
      </c>
      <c r="G11" s="110"/>
      <c r="H11" s="105"/>
      <c r="BA11" s="111"/>
      <c r="BB11" s="111"/>
      <c r="BC11" s="111"/>
      <c r="BD11" s="111"/>
      <c r="BE11" s="111"/>
    </row>
    <row r="12" spans="1:57" ht="12.75" customHeight="1">
      <c r="A12" s="112" t="s">
        <v>39</v>
      </c>
      <c r="B12" s="80"/>
      <c r="C12" s="288"/>
      <c r="D12" s="288"/>
      <c r="E12" s="288"/>
      <c r="F12" s="113" t="s">
        <v>40</v>
      </c>
      <c r="G12" s="114"/>
      <c r="H12" s="105"/>
    </row>
    <row r="13" spans="1:57" ht="28.5" customHeight="1" thickBot="1">
      <c r="A13" s="115" t="s">
        <v>41</v>
      </c>
      <c r="B13" s="116"/>
      <c r="C13" s="116"/>
      <c r="D13" s="116"/>
      <c r="E13" s="117"/>
      <c r="F13" s="117"/>
      <c r="G13" s="118"/>
      <c r="H13" s="105"/>
    </row>
    <row r="14" spans="1:57" ht="17.25" customHeight="1" thickBot="1">
      <c r="A14" s="119" t="s">
        <v>42</v>
      </c>
      <c r="B14" s="120"/>
      <c r="C14" s="121"/>
      <c r="D14" s="122" t="s">
        <v>43</v>
      </c>
      <c r="E14" s="123"/>
      <c r="F14" s="123"/>
      <c r="G14" s="121"/>
    </row>
    <row r="15" spans="1:57" ht="15.95" customHeight="1">
      <c r="A15" s="124"/>
      <c r="B15" s="125" t="s">
        <v>44</v>
      </c>
      <c r="C15" s="126">
        <f>'SO1 SO1_ZT_1 Rek'!E18</f>
        <v>0</v>
      </c>
      <c r="D15" s="127"/>
      <c r="E15" s="128"/>
      <c r="F15" s="129"/>
      <c r="G15" s="126"/>
    </row>
    <row r="16" spans="1:57" ht="15.95" customHeight="1">
      <c r="A16" s="124" t="s">
        <v>45</v>
      </c>
      <c r="B16" s="125" t="s">
        <v>46</v>
      </c>
      <c r="C16" s="126">
        <f>'SO1 SO1_ZT_1 Rek'!F18</f>
        <v>0</v>
      </c>
      <c r="D16" s="79"/>
      <c r="E16" s="130"/>
      <c r="F16" s="131"/>
      <c r="G16" s="126"/>
    </row>
    <row r="17" spans="1:7" ht="15.95" customHeight="1">
      <c r="A17" s="124" t="s">
        <v>47</v>
      </c>
      <c r="B17" s="125" t="s">
        <v>48</v>
      </c>
      <c r="C17" s="126">
        <f>'SO1 SO1_ZT_1 Rek'!H18</f>
        <v>0</v>
      </c>
      <c r="D17" s="79"/>
      <c r="E17" s="130"/>
      <c r="F17" s="131"/>
      <c r="G17" s="126"/>
    </row>
    <row r="18" spans="1:7" ht="15.95" customHeight="1">
      <c r="A18" s="132" t="s">
        <v>49</v>
      </c>
      <c r="B18" s="133" t="s">
        <v>50</v>
      </c>
      <c r="C18" s="126">
        <f>'SO1 SO1_ZT_1 Rek'!G18</f>
        <v>0</v>
      </c>
      <c r="D18" s="79"/>
      <c r="E18" s="130"/>
      <c r="F18" s="131"/>
      <c r="G18" s="126"/>
    </row>
    <row r="19" spans="1:7" ht="15.95" customHeight="1">
      <c r="A19" s="134" t="s">
        <v>51</v>
      </c>
      <c r="B19" s="125"/>
      <c r="C19" s="126">
        <f>SUM(C15:C18)</f>
        <v>0</v>
      </c>
      <c r="D19" s="79"/>
      <c r="E19" s="130"/>
      <c r="F19" s="131"/>
      <c r="G19" s="126"/>
    </row>
    <row r="20" spans="1:7" ht="15.95" customHeight="1">
      <c r="A20" s="134"/>
      <c r="B20" s="125"/>
      <c r="C20" s="126"/>
      <c r="D20" s="79"/>
      <c r="E20" s="130"/>
      <c r="F20" s="131"/>
      <c r="G20" s="126"/>
    </row>
    <row r="21" spans="1:7" ht="15.95" customHeight="1">
      <c r="A21" s="134" t="s">
        <v>23</v>
      </c>
      <c r="B21" s="125"/>
      <c r="C21" s="126">
        <f>'SO1 SO1_ZT_1 Rek'!I18</f>
        <v>0</v>
      </c>
      <c r="D21" s="79"/>
      <c r="E21" s="130"/>
      <c r="F21" s="131"/>
      <c r="G21" s="126"/>
    </row>
    <row r="22" spans="1:7" ht="15.95" customHeight="1">
      <c r="A22" s="135" t="s">
        <v>52</v>
      </c>
      <c r="B22" s="105"/>
      <c r="C22" s="126">
        <f>C19+C21</f>
        <v>0</v>
      </c>
      <c r="D22" s="79" t="s">
        <v>53</v>
      </c>
      <c r="E22" s="130"/>
      <c r="F22" s="131"/>
      <c r="G22" s="126"/>
    </row>
    <row r="23" spans="1:7" ht="15.95" customHeight="1" thickBot="1">
      <c r="A23" s="284" t="s">
        <v>54</v>
      </c>
      <c r="B23" s="285"/>
      <c r="C23" s="136">
        <f>C22+G23</f>
        <v>0</v>
      </c>
      <c r="D23" s="137" t="s">
        <v>55</v>
      </c>
      <c r="E23" s="138"/>
      <c r="F23" s="139"/>
      <c r="G23" s="126"/>
    </row>
    <row r="24" spans="1:7">
      <c r="A24" s="140" t="s">
        <v>56</v>
      </c>
      <c r="B24" s="141"/>
      <c r="C24" s="142"/>
      <c r="D24" s="141" t="s">
        <v>57</v>
      </c>
      <c r="E24" s="141"/>
      <c r="F24" s="143" t="s">
        <v>58</v>
      </c>
      <c r="G24" s="144"/>
    </row>
    <row r="25" spans="1:7">
      <c r="A25" s="135" t="s">
        <v>59</v>
      </c>
      <c r="B25" s="105"/>
      <c r="C25" s="145"/>
      <c r="D25" s="105" t="s">
        <v>59</v>
      </c>
      <c r="F25" s="146" t="s">
        <v>59</v>
      </c>
      <c r="G25" s="147"/>
    </row>
    <row r="26" spans="1:7" ht="37.5" customHeight="1">
      <c r="A26" s="135" t="s">
        <v>60</v>
      </c>
      <c r="B26" s="148"/>
      <c r="C26" s="145"/>
      <c r="D26" s="105" t="s">
        <v>60</v>
      </c>
      <c r="F26" s="146" t="s">
        <v>60</v>
      </c>
      <c r="G26" s="147"/>
    </row>
    <row r="27" spans="1:7">
      <c r="A27" s="135"/>
      <c r="B27" s="149"/>
      <c r="C27" s="145"/>
      <c r="D27" s="105"/>
      <c r="F27" s="146"/>
      <c r="G27" s="147"/>
    </row>
    <row r="28" spans="1:7">
      <c r="A28" s="135" t="s">
        <v>61</v>
      </c>
      <c r="B28" s="105"/>
      <c r="C28" s="145"/>
      <c r="D28" s="146" t="s">
        <v>62</v>
      </c>
      <c r="E28" s="145"/>
      <c r="F28" s="150" t="s">
        <v>62</v>
      </c>
      <c r="G28" s="147"/>
    </row>
    <row r="29" spans="1:7" ht="69" customHeight="1">
      <c r="A29" s="135"/>
      <c r="B29" s="105"/>
      <c r="C29" s="151"/>
      <c r="D29" s="152"/>
      <c r="E29" s="151"/>
      <c r="F29" s="105"/>
      <c r="G29" s="147"/>
    </row>
    <row r="30" spans="1:7">
      <c r="A30" s="153" t="s">
        <v>10</v>
      </c>
      <c r="B30" s="154"/>
      <c r="C30" s="155">
        <v>21</v>
      </c>
      <c r="D30" s="154" t="s">
        <v>63</v>
      </c>
      <c r="E30" s="156"/>
      <c r="F30" s="279">
        <f>C23-F32</f>
        <v>0</v>
      </c>
      <c r="G30" s="280"/>
    </row>
    <row r="31" spans="1:7">
      <c r="A31" s="153" t="s">
        <v>64</v>
      </c>
      <c r="B31" s="154"/>
      <c r="C31" s="155">
        <f>C30</f>
        <v>21</v>
      </c>
      <c r="D31" s="154" t="s">
        <v>65</v>
      </c>
      <c r="E31" s="156"/>
      <c r="F31" s="279">
        <f>ROUND(PRODUCT(F30,C31/100),0)</f>
        <v>0</v>
      </c>
      <c r="G31" s="280"/>
    </row>
    <row r="32" spans="1:7">
      <c r="A32" s="153" t="s">
        <v>10</v>
      </c>
      <c r="B32" s="154"/>
      <c r="C32" s="155">
        <v>0</v>
      </c>
      <c r="D32" s="154" t="s">
        <v>65</v>
      </c>
      <c r="E32" s="156"/>
      <c r="F32" s="279">
        <v>0</v>
      </c>
      <c r="G32" s="280"/>
    </row>
    <row r="33" spans="1:8">
      <c r="A33" s="153" t="s">
        <v>64</v>
      </c>
      <c r="B33" s="157"/>
      <c r="C33" s="158">
        <f>C32</f>
        <v>0</v>
      </c>
      <c r="D33" s="154" t="s">
        <v>65</v>
      </c>
      <c r="E33" s="131"/>
      <c r="F33" s="279">
        <f>ROUND(PRODUCT(F32,C33/100),0)</f>
        <v>0</v>
      </c>
      <c r="G33" s="280"/>
    </row>
    <row r="34" spans="1:8" s="162" customFormat="1" ht="19.5" customHeight="1" thickBot="1">
      <c r="A34" s="159" t="s">
        <v>66</v>
      </c>
      <c r="B34" s="160"/>
      <c r="C34" s="160"/>
      <c r="D34" s="160"/>
      <c r="E34" s="161"/>
      <c r="F34" s="281">
        <f>ROUND(SUM(F30:F33),0)</f>
        <v>0</v>
      </c>
      <c r="G34" s="282"/>
    </row>
    <row r="36" spans="1:8">
      <c r="A36" s="2" t="s">
        <v>67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>
      <c r="A37" s="2"/>
      <c r="B37" s="283"/>
      <c r="C37" s="283"/>
      <c r="D37" s="283"/>
      <c r="E37" s="283"/>
      <c r="F37" s="283"/>
      <c r="G37" s="283"/>
      <c r="H37" s="1" t="s">
        <v>0</v>
      </c>
    </row>
    <row r="38" spans="1:8" ht="12.75" customHeight="1">
      <c r="A38" s="163"/>
      <c r="B38" s="283"/>
      <c r="C38" s="283"/>
      <c r="D38" s="283"/>
      <c r="E38" s="283"/>
      <c r="F38" s="283"/>
      <c r="G38" s="283"/>
      <c r="H38" s="1" t="s">
        <v>0</v>
      </c>
    </row>
    <row r="39" spans="1:8">
      <c r="A39" s="163"/>
      <c r="B39" s="283"/>
      <c r="C39" s="283"/>
      <c r="D39" s="283"/>
      <c r="E39" s="283"/>
      <c r="F39" s="283"/>
      <c r="G39" s="283"/>
      <c r="H39" s="1" t="s">
        <v>0</v>
      </c>
    </row>
    <row r="40" spans="1:8">
      <c r="A40" s="163"/>
      <c r="B40" s="283"/>
      <c r="C40" s="283"/>
      <c r="D40" s="283"/>
      <c r="E40" s="283"/>
      <c r="F40" s="283"/>
      <c r="G40" s="283"/>
      <c r="H40" s="1" t="s">
        <v>0</v>
      </c>
    </row>
    <row r="41" spans="1:8">
      <c r="A41" s="163"/>
      <c r="B41" s="283"/>
      <c r="C41" s="283"/>
      <c r="D41" s="283"/>
      <c r="E41" s="283"/>
      <c r="F41" s="283"/>
      <c r="G41" s="283"/>
      <c r="H41" s="1" t="s">
        <v>0</v>
      </c>
    </row>
    <row r="42" spans="1:8">
      <c r="A42" s="163"/>
      <c r="B42" s="283"/>
      <c r="C42" s="283"/>
      <c r="D42" s="283"/>
      <c r="E42" s="283"/>
      <c r="F42" s="283"/>
      <c r="G42" s="283"/>
      <c r="H42" s="1" t="s">
        <v>0</v>
      </c>
    </row>
    <row r="43" spans="1:8">
      <c r="A43" s="163"/>
      <c r="B43" s="283"/>
      <c r="C43" s="283"/>
      <c r="D43" s="283"/>
      <c r="E43" s="283"/>
      <c r="F43" s="283"/>
      <c r="G43" s="283"/>
      <c r="H43" s="1" t="s">
        <v>0</v>
      </c>
    </row>
    <row r="44" spans="1:8" ht="12.75" customHeight="1">
      <c r="A44" s="163"/>
      <c r="B44" s="283"/>
      <c r="C44" s="283"/>
      <c r="D44" s="283"/>
      <c r="E44" s="283"/>
      <c r="F44" s="283"/>
      <c r="G44" s="283"/>
      <c r="H44" s="1" t="s">
        <v>0</v>
      </c>
    </row>
    <row r="45" spans="1:8" ht="12.75" customHeight="1">
      <c r="A45" s="163"/>
      <c r="B45" s="283"/>
      <c r="C45" s="283"/>
      <c r="D45" s="283"/>
      <c r="E45" s="283"/>
      <c r="F45" s="283"/>
      <c r="G45" s="283"/>
      <c r="H45" s="1" t="s">
        <v>0</v>
      </c>
    </row>
    <row r="46" spans="1:8">
      <c r="B46" s="278"/>
      <c r="C46" s="278"/>
      <c r="D46" s="278"/>
      <c r="E46" s="278"/>
      <c r="F46" s="278"/>
      <c r="G46" s="278"/>
    </row>
    <row r="47" spans="1:8">
      <c r="B47" s="278"/>
      <c r="C47" s="278"/>
      <c r="D47" s="278"/>
      <c r="E47" s="278"/>
      <c r="F47" s="278"/>
      <c r="G47" s="278"/>
    </row>
    <row r="48" spans="1:8">
      <c r="B48" s="278"/>
      <c r="C48" s="278"/>
      <c r="D48" s="278"/>
      <c r="E48" s="278"/>
      <c r="F48" s="278"/>
      <c r="G48" s="278"/>
    </row>
    <row r="49" spans="2:7">
      <c r="B49" s="278"/>
      <c r="C49" s="278"/>
      <c r="D49" s="278"/>
      <c r="E49" s="278"/>
      <c r="F49" s="278"/>
      <c r="G49" s="278"/>
    </row>
    <row r="50" spans="2:7">
      <c r="B50" s="278"/>
      <c r="C50" s="278"/>
      <c r="D50" s="278"/>
      <c r="E50" s="278"/>
      <c r="F50" s="278"/>
      <c r="G50" s="278"/>
    </row>
    <row r="51" spans="2:7">
      <c r="B51" s="278"/>
      <c r="C51" s="278"/>
      <c r="D51" s="278"/>
      <c r="E51" s="278"/>
      <c r="F51" s="278"/>
      <c r="G51" s="278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codeName="List36"/>
  <dimension ref="A1:I69"/>
  <sheetViews>
    <sheetView workbookViewId="0">
      <selection activeCell="A20" sqref="A20:IV32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89" t="s">
        <v>1</v>
      </c>
      <c r="B1" s="290"/>
      <c r="C1" s="164" t="s">
        <v>93</v>
      </c>
      <c r="D1" s="165"/>
      <c r="E1" s="166"/>
      <c r="F1" s="165"/>
      <c r="G1" s="167" t="s">
        <v>68</v>
      </c>
      <c r="H1" s="168" t="s">
        <v>1190</v>
      </c>
      <c r="I1" s="169"/>
    </row>
    <row r="2" spans="1:9" ht="13.5" thickBot="1">
      <c r="A2" s="291" t="s">
        <v>69</v>
      </c>
      <c r="B2" s="292"/>
      <c r="C2" s="170" t="s">
        <v>140</v>
      </c>
      <c r="D2" s="171"/>
      <c r="E2" s="172"/>
      <c r="F2" s="171"/>
      <c r="G2" s="293" t="s">
        <v>1191</v>
      </c>
      <c r="H2" s="294"/>
      <c r="I2" s="295"/>
    </row>
    <row r="3" spans="1:9" ht="13.5" thickTop="1">
      <c r="F3" s="105"/>
    </row>
    <row r="4" spans="1:9" ht="19.5" customHeight="1">
      <c r="A4" s="173" t="s">
        <v>70</v>
      </c>
      <c r="B4" s="174"/>
      <c r="C4" s="174"/>
      <c r="D4" s="174"/>
      <c r="E4" s="175"/>
      <c r="F4" s="174"/>
      <c r="G4" s="174"/>
      <c r="H4" s="174"/>
      <c r="I4" s="174"/>
    </row>
    <row r="5" spans="1:9" ht="13.5" thickBot="1"/>
    <row r="6" spans="1:9" s="105" customFormat="1" ht="13.5" thickBot="1">
      <c r="A6" s="176"/>
      <c r="B6" s="177" t="s">
        <v>71</v>
      </c>
      <c r="C6" s="177"/>
      <c r="D6" s="178"/>
      <c r="E6" s="179" t="s">
        <v>19</v>
      </c>
      <c r="F6" s="180" t="s">
        <v>20</v>
      </c>
      <c r="G6" s="180" t="s">
        <v>21</v>
      </c>
      <c r="H6" s="180" t="s">
        <v>22</v>
      </c>
      <c r="I6" s="181" t="s">
        <v>23</v>
      </c>
    </row>
    <row r="7" spans="1:9" s="105" customFormat="1">
      <c r="A7" s="253" t="str">
        <f>'SO1 SO1_ZT_1 Pol'!B7</f>
        <v>1</v>
      </c>
      <c r="B7" s="59" t="str">
        <f>'SO1 SO1_ZT_1 Pol'!C7</f>
        <v>Zemní práce</v>
      </c>
      <c r="D7" s="182"/>
      <c r="E7" s="254">
        <f>'SO1 SO1_ZT_1 Pol'!BA21</f>
        <v>0</v>
      </c>
      <c r="F7" s="255">
        <f>'SO1 SO1_ZT_1 Pol'!BB21</f>
        <v>0</v>
      </c>
      <c r="G7" s="255">
        <f>'SO1 SO1_ZT_1 Pol'!BC21</f>
        <v>0</v>
      </c>
      <c r="H7" s="255">
        <f>'SO1 SO1_ZT_1 Pol'!BD21</f>
        <v>0</v>
      </c>
      <c r="I7" s="256">
        <f>'SO1 SO1_ZT_1 Pol'!BE21</f>
        <v>0</v>
      </c>
    </row>
    <row r="8" spans="1:9" s="105" customFormat="1">
      <c r="A8" s="253" t="str">
        <f>'SO1 SO1_ZT_1 Pol'!B22</f>
        <v>4</v>
      </c>
      <c r="B8" s="59" t="str">
        <f>'SO1 SO1_ZT_1 Pol'!C22</f>
        <v>Vodorovné konstrukce</v>
      </c>
      <c r="D8" s="182"/>
      <c r="E8" s="254">
        <f>'SO1 SO1_ZT_1 Pol'!BA24</f>
        <v>0</v>
      </c>
      <c r="F8" s="255">
        <f>'SO1 SO1_ZT_1 Pol'!BB24</f>
        <v>0</v>
      </c>
      <c r="G8" s="255">
        <f>'SO1 SO1_ZT_1 Pol'!BC24</f>
        <v>0</v>
      </c>
      <c r="H8" s="255">
        <f>'SO1 SO1_ZT_1 Pol'!BD24</f>
        <v>0</v>
      </c>
      <c r="I8" s="256">
        <f>'SO1 SO1_ZT_1 Pol'!BE24</f>
        <v>0</v>
      </c>
    </row>
    <row r="9" spans="1:9" s="105" customFormat="1">
      <c r="A9" s="253" t="str">
        <f>'SO1 SO1_ZT_1 Pol'!B25</f>
        <v>63</v>
      </c>
      <c r="B9" s="59" t="str">
        <f>'SO1 SO1_ZT_1 Pol'!C25</f>
        <v>Podlahy a podlahové konstrukce</v>
      </c>
      <c r="D9" s="182"/>
      <c r="E9" s="254">
        <f>'SO1 SO1_ZT_1 Pol'!BA27</f>
        <v>0</v>
      </c>
      <c r="F9" s="255">
        <f>'SO1 SO1_ZT_1 Pol'!BB27</f>
        <v>0</v>
      </c>
      <c r="G9" s="255">
        <f>'SO1 SO1_ZT_1 Pol'!BC27</f>
        <v>0</v>
      </c>
      <c r="H9" s="255">
        <f>'SO1 SO1_ZT_1 Pol'!BD27</f>
        <v>0</v>
      </c>
      <c r="I9" s="256">
        <f>'SO1 SO1_ZT_1 Pol'!BE27</f>
        <v>0</v>
      </c>
    </row>
    <row r="10" spans="1:9" s="105" customFormat="1">
      <c r="A10" s="253" t="str">
        <f>'SO1 SO1_ZT_1 Pol'!B28</f>
        <v>9</v>
      </c>
      <c r="B10" s="59" t="str">
        <f>'SO1 SO1_ZT_1 Pol'!C28</f>
        <v>Ostatní konstrukce, bourání</v>
      </c>
      <c r="D10" s="182"/>
      <c r="E10" s="254">
        <f>'SO1 SO1_ZT_1 Pol'!BA30</f>
        <v>0</v>
      </c>
      <c r="F10" s="255">
        <f>'SO1 SO1_ZT_1 Pol'!BB30</f>
        <v>0</v>
      </c>
      <c r="G10" s="255">
        <f>'SO1 SO1_ZT_1 Pol'!BC30</f>
        <v>0</v>
      </c>
      <c r="H10" s="255">
        <f>'SO1 SO1_ZT_1 Pol'!BD30</f>
        <v>0</v>
      </c>
      <c r="I10" s="256">
        <f>'SO1 SO1_ZT_1 Pol'!BE30</f>
        <v>0</v>
      </c>
    </row>
    <row r="11" spans="1:9" s="105" customFormat="1">
      <c r="A11" s="253" t="str">
        <f>'SO1 SO1_ZT_1 Pol'!B31</f>
        <v>91</v>
      </c>
      <c r="B11" s="59" t="str">
        <f>'SO1 SO1_ZT_1 Pol'!C31</f>
        <v>Doplňující práce na komunikaci</v>
      </c>
      <c r="D11" s="182"/>
      <c r="E11" s="254">
        <f>'SO1 SO1_ZT_1 Pol'!BA33</f>
        <v>0</v>
      </c>
      <c r="F11" s="255">
        <f>'SO1 SO1_ZT_1 Pol'!BB33</f>
        <v>0</v>
      </c>
      <c r="G11" s="255">
        <f>'SO1 SO1_ZT_1 Pol'!BC33</f>
        <v>0</v>
      </c>
      <c r="H11" s="255">
        <f>'SO1 SO1_ZT_1 Pol'!BD33</f>
        <v>0</v>
      </c>
      <c r="I11" s="256">
        <f>'SO1 SO1_ZT_1 Pol'!BE33</f>
        <v>0</v>
      </c>
    </row>
    <row r="12" spans="1:9" s="105" customFormat="1">
      <c r="A12" s="253" t="str">
        <f>'SO1 SO1_ZT_1 Pol'!B34</f>
        <v>97</v>
      </c>
      <c r="B12" s="59" t="str">
        <f>'SO1 SO1_ZT_1 Pol'!C34</f>
        <v>Prorážení otvorů</v>
      </c>
      <c r="D12" s="182"/>
      <c r="E12" s="254">
        <f>'SO1 SO1_ZT_1 Pol'!BA39</f>
        <v>0</v>
      </c>
      <c r="F12" s="255">
        <f>'SO1 SO1_ZT_1 Pol'!BB39</f>
        <v>0</v>
      </c>
      <c r="G12" s="255">
        <f>'SO1 SO1_ZT_1 Pol'!BC39</f>
        <v>0</v>
      </c>
      <c r="H12" s="255">
        <f>'SO1 SO1_ZT_1 Pol'!BD39</f>
        <v>0</v>
      </c>
      <c r="I12" s="256">
        <f>'SO1 SO1_ZT_1 Pol'!BE39</f>
        <v>0</v>
      </c>
    </row>
    <row r="13" spans="1:9" s="105" customFormat="1">
      <c r="A13" s="253" t="str">
        <f>'SO1 SO1_ZT_1 Pol'!B40</f>
        <v>721</v>
      </c>
      <c r="B13" s="59" t="str">
        <f>'SO1 SO1_ZT_1 Pol'!C40</f>
        <v>Vnitřní kanalizace</v>
      </c>
      <c r="D13" s="182"/>
      <c r="E13" s="254">
        <f>'SO1 SO1_ZT_1 Pol'!BA64</f>
        <v>0</v>
      </c>
      <c r="F13" s="255">
        <f>'SO1 SO1_ZT_1 Pol'!BB64</f>
        <v>0</v>
      </c>
      <c r="G13" s="255">
        <f>'SO1 SO1_ZT_1 Pol'!BC64</f>
        <v>0</v>
      </c>
      <c r="H13" s="255">
        <f>'SO1 SO1_ZT_1 Pol'!BD64</f>
        <v>0</v>
      </c>
      <c r="I13" s="256">
        <f>'SO1 SO1_ZT_1 Pol'!BE64</f>
        <v>0</v>
      </c>
    </row>
    <row r="14" spans="1:9" s="105" customFormat="1">
      <c r="A14" s="253" t="str">
        <f>'SO1 SO1_ZT_1 Pol'!B65</f>
        <v>722</v>
      </c>
      <c r="B14" s="59" t="str">
        <f>'SO1 SO1_ZT_1 Pol'!C65</f>
        <v>Vnitřní vodovod</v>
      </c>
      <c r="D14" s="182"/>
      <c r="E14" s="254">
        <f>'SO1 SO1_ZT_1 Pol'!BA87</f>
        <v>0</v>
      </c>
      <c r="F14" s="255">
        <f>'SO1 SO1_ZT_1 Pol'!BB87</f>
        <v>0</v>
      </c>
      <c r="G14" s="255">
        <f>'SO1 SO1_ZT_1 Pol'!BC87</f>
        <v>0</v>
      </c>
      <c r="H14" s="255">
        <f>'SO1 SO1_ZT_1 Pol'!BD87</f>
        <v>0</v>
      </c>
      <c r="I14" s="256">
        <f>'SO1 SO1_ZT_1 Pol'!BE87</f>
        <v>0</v>
      </c>
    </row>
    <row r="15" spans="1:9" s="105" customFormat="1">
      <c r="A15" s="253" t="str">
        <f>'SO1 SO1_ZT_1 Pol'!B88</f>
        <v>725</v>
      </c>
      <c r="B15" s="59" t="str">
        <f>'SO1 SO1_ZT_1 Pol'!C88</f>
        <v>Zařizovací předměty</v>
      </c>
      <c r="D15" s="182"/>
      <c r="E15" s="254">
        <f>'SO1 SO1_ZT_1 Pol'!BA130</f>
        <v>0</v>
      </c>
      <c r="F15" s="255">
        <f>'SO1 SO1_ZT_1 Pol'!BB130</f>
        <v>0</v>
      </c>
      <c r="G15" s="255">
        <f>'SO1 SO1_ZT_1 Pol'!BC130</f>
        <v>0</v>
      </c>
      <c r="H15" s="255">
        <f>'SO1 SO1_ZT_1 Pol'!BD130</f>
        <v>0</v>
      </c>
      <c r="I15" s="256">
        <f>'SO1 SO1_ZT_1 Pol'!BE130</f>
        <v>0</v>
      </c>
    </row>
    <row r="16" spans="1:9" s="105" customFormat="1">
      <c r="A16" s="253" t="str">
        <f>'SO1 SO1_ZT_1 Pol'!B131</f>
        <v>735</v>
      </c>
      <c r="B16" s="59" t="str">
        <f>'SO1 SO1_ZT_1 Pol'!C131</f>
        <v>Otopná tělesa</v>
      </c>
      <c r="D16" s="182"/>
      <c r="E16" s="254">
        <f>'SO1 SO1_ZT_1 Pol'!BA142</f>
        <v>0</v>
      </c>
      <c r="F16" s="255">
        <f>'SO1 SO1_ZT_1 Pol'!BB142</f>
        <v>0</v>
      </c>
      <c r="G16" s="255">
        <f>'SO1 SO1_ZT_1 Pol'!BC142</f>
        <v>0</v>
      </c>
      <c r="H16" s="255">
        <f>'SO1 SO1_ZT_1 Pol'!BD142</f>
        <v>0</v>
      </c>
      <c r="I16" s="256">
        <f>'SO1 SO1_ZT_1 Pol'!BE142</f>
        <v>0</v>
      </c>
    </row>
    <row r="17" spans="1:9" s="105" customFormat="1" ht="13.5" thickBot="1">
      <c r="A17" s="253" t="str">
        <f>'SO1 SO1_ZT_1 Pol'!B143</f>
        <v>D96</v>
      </c>
      <c r="B17" s="59" t="str">
        <f>'SO1 SO1_ZT_1 Pol'!C143</f>
        <v>Přesuny suti a vybouraných hmot</v>
      </c>
      <c r="D17" s="182"/>
      <c r="E17" s="254">
        <f>'SO1 SO1_ZT_1 Pol'!BA150</f>
        <v>0</v>
      </c>
      <c r="F17" s="255">
        <f>'SO1 SO1_ZT_1 Pol'!BB150</f>
        <v>0</v>
      </c>
      <c r="G17" s="255">
        <f>'SO1 SO1_ZT_1 Pol'!BC150</f>
        <v>0</v>
      </c>
      <c r="H17" s="255">
        <f>'SO1 SO1_ZT_1 Pol'!BD150</f>
        <v>0</v>
      </c>
      <c r="I17" s="256">
        <f>'SO1 SO1_ZT_1 Pol'!BE150</f>
        <v>0</v>
      </c>
    </row>
    <row r="18" spans="1:9" s="12" customFormat="1" ht="13.5" thickBot="1">
      <c r="A18" s="183"/>
      <c r="B18" s="184" t="s">
        <v>72</v>
      </c>
      <c r="C18" s="184"/>
      <c r="D18" s="185"/>
      <c r="E18" s="186">
        <f>SUM(E7:E17)</f>
        <v>0</v>
      </c>
      <c r="F18" s="187">
        <f>SUM(F7:F17)</f>
        <v>0</v>
      </c>
      <c r="G18" s="187">
        <f>SUM(G7:G17)</f>
        <v>0</v>
      </c>
      <c r="H18" s="187">
        <f>SUM(H7:H17)</f>
        <v>0</v>
      </c>
      <c r="I18" s="188">
        <f>SUM(I7:I17)</f>
        <v>0</v>
      </c>
    </row>
    <row r="19" spans="1:9">
      <c r="A19" s="105"/>
      <c r="B19" s="105"/>
      <c r="C19" s="105"/>
      <c r="D19" s="105"/>
      <c r="E19" s="105"/>
      <c r="F19" s="105"/>
      <c r="G19" s="105"/>
      <c r="H19" s="105"/>
      <c r="I19" s="105"/>
    </row>
    <row r="20" spans="1:9">
      <c r="B20" s="12"/>
      <c r="F20" s="189"/>
      <c r="G20" s="190"/>
      <c r="H20" s="190"/>
      <c r="I20" s="43"/>
    </row>
    <row r="21" spans="1:9">
      <c r="F21" s="189"/>
      <c r="G21" s="190"/>
      <c r="H21" s="190"/>
      <c r="I21" s="43"/>
    </row>
    <row r="22" spans="1:9">
      <c r="F22" s="189"/>
      <c r="G22" s="190"/>
      <c r="H22" s="190"/>
      <c r="I22" s="43"/>
    </row>
    <row r="23" spans="1:9">
      <c r="F23" s="189"/>
      <c r="G23" s="190"/>
      <c r="H23" s="190"/>
      <c r="I23" s="43"/>
    </row>
    <row r="24" spans="1:9">
      <c r="F24" s="189"/>
      <c r="G24" s="190"/>
      <c r="H24" s="190"/>
      <c r="I24" s="43"/>
    </row>
    <row r="25" spans="1:9">
      <c r="F25" s="189"/>
      <c r="G25" s="190"/>
      <c r="H25" s="190"/>
      <c r="I25" s="43"/>
    </row>
    <row r="26" spans="1:9">
      <c r="F26" s="189"/>
      <c r="G26" s="190"/>
      <c r="H26" s="190"/>
      <c r="I26" s="43"/>
    </row>
    <row r="27" spans="1:9">
      <c r="F27" s="189"/>
      <c r="G27" s="190"/>
      <c r="H27" s="190"/>
      <c r="I27" s="43"/>
    </row>
    <row r="28" spans="1:9">
      <c r="F28" s="189"/>
      <c r="G28" s="190"/>
      <c r="H28" s="190"/>
      <c r="I28" s="43"/>
    </row>
    <row r="29" spans="1:9">
      <c r="F29" s="189"/>
      <c r="G29" s="190"/>
      <c r="H29" s="190"/>
      <c r="I29" s="43"/>
    </row>
    <row r="30" spans="1:9">
      <c r="F30" s="189"/>
      <c r="G30" s="190"/>
      <c r="H30" s="190"/>
      <c r="I30" s="43"/>
    </row>
    <row r="31" spans="1:9">
      <c r="F31" s="189"/>
      <c r="G31" s="190"/>
      <c r="H31" s="190"/>
      <c r="I31" s="43"/>
    </row>
    <row r="32" spans="1:9">
      <c r="F32" s="189"/>
      <c r="G32" s="190"/>
      <c r="H32" s="190"/>
      <c r="I32" s="43"/>
    </row>
    <row r="33" spans="6:9">
      <c r="F33" s="189"/>
      <c r="G33" s="190"/>
      <c r="H33" s="190"/>
      <c r="I33" s="43"/>
    </row>
    <row r="34" spans="6:9">
      <c r="F34" s="189"/>
      <c r="G34" s="190"/>
      <c r="H34" s="190"/>
      <c r="I34" s="43"/>
    </row>
    <row r="35" spans="6:9">
      <c r="F35" s="189"/>
      <c r="G35" s="190"/>
      <c r="H35" s="190"/>
      <c r="I35" s="43"/>
    </row>
    <row r="36" spans="6:9">
      <c r="F36" s="189"/>
      <c r="G36" s="190"/>
      <c r="H36" s="190"/>
      <c r="I36" s="43"/>
    </row>
    <row r="37" spans="6:9">
      <c r="F37" s="189"/>
      <c r="G37" s="190"/>
      <c r="H37" s="190"/>
      <c r="I37" s="43"/>
    </row>
    <row r="38" spans="6:9">
      <c r="F38" s="189"/>
      <c r="G38" s="190"/>
      <c r="H38" s="190"/>
      <c r="I38" s="43"/>
    </row>
    <row r="39" spans="6:9">
      <c r="F39" s="189"/>
      <c r="G39" s="190"/>
      <c r="H39" s="190"/>
      <c r="I39" s="43"/>
    </row>
    <row r="40" spans="6:9">
      <c r="F40" s="189"/>
      <c r="G40" s="190"/>
      <c r="H40" s="190"/>
      <c r="I40" s="43"/>
    </row>
    <row r="41" spans="6:9">
      <c r="F41" s="189"/>
      <c r="G41" s="190"/>
      <c r="H41" s="190"/>
      <c r="I41" s="43"/>
    </row>
    <row r="42" spans="6:9">
      <c r="F42" s="189"/>
      <c r="G42" s="190"/>
      <c r="H42" s="190"/>
      <c r="I42" s="43"/>
    </row>
    <row r="43" spans="6:9">
      <c r="F43" s="189"/>
      <c r="G43" s="190"/>
      <c r="H43" s="190"/>
      <c r="I43" s="43"/>
    </row>
    <row r="44" spans="6:9">
      <c r="F44" s="189"/>
      <c r="G44" s="190"/>
      <c r="H44" s="190"/>
      <c r="I44" s="43"/>
    </row>
    <row r="45" spans="6:9">
      <c r="F45" s="189"/>
      <c r="G45" s="190"/>
      <c r="H45" s="190"/>
      <c r="I45" s="43"/>
    </row>
    <row r="46" spans="6:9">
      <c r="F46" s="189"/>
      <c r="G46" s="190"/>
      <c r="H46" s="190"/>
      <c r="I46" s="43"/>
    </row>
    <row r="47" spans="6:9">
      <c r="F47" s="189"/>
      <c r="G47" s="190"/>
      <c r="H47" s="190"/>
      <c r="I47" s="43"/>
    </row>
    <row r="48" spans="6:9">
      <c r="F48" s="189"/>
      <c r="G48" s="190"/>
      <c r="H48" s="190"/>
      <c r="I48" s="43"/>
    </row>
    <row r="49" spans="6:9">
      <c r="F49" s="189"/>
      <c r="G49" s="190"/>
      <c r="H49" s="190"/>
      <c r="I49" s="43"/>
    </row>
    <row r="50" spans="6:9">
      <c r="F50" s="189"/>
      <c r="G50" s="190"/>
      <c r="H50" s="190"/>
      <c r="I50" s="43"/>
    </row>
    <row r="51" spans="6:9">
      <c r="F51" s="189"/>
      <c r="G51" s="190"/>
      <c r="H51" s="190"/>
      <c r="I51" s="43"/>
    </row>
    <row r="52" spans="6:9">
      <c r="F52" s="189"/>
      <c r="G52" s="190"/>
      <c r="H52" s="190"/>
      <c r="I52" s="43"/>
    </row>
    <row r="53" spans="6:9">
      <c r="F53" s="189"/>
      <c r="G53" s="190"/>
      <c r="H53" s="190"/>
      <c r="I53" s="43"/>
    </row>
    <row r="54" spans="6:9">
      <c r="F54" s="189"/>
      <c r="G54" s="190"/>
      <c r="H54" s="190"/>
      <c r="I54" s="43"/>
    </row>
    <row r="55" spans="6:9">
      <c r="F55" s="189"/>
      <c r="G55" s="190"/>
      <c r="H55" s="190"/>
      <c r="I55" s="43"/>
    </row>
    <row r="56" spans="6:9">
      <c r="F56" s="189"/>
      <c r="G56" s="190"/>
      <c r="H56" s="190"/>
      <c r="I56" s="43"/>
    </row>
    <row r="57" spans="6:9">
      <c r="F57" s="189"/>
      <c r="G57" s="190"/>
      <c r="H57" s="190"/>
      <c r="I57" s="43"/>
    </row>
    <row r="58" spans="6:9">
      <c r="F58" s="189"/>
      <c r="G58" s="190"/>
      <c r="H58" s="190"/>
      <c r="I58" s="43"/>
    </row>
    <row r="59" spans="6:9">
      <c r="F59" s="189"/>
      <c r="G59" s="190"/>
      <c r="H59" s="190"/>
      <c r="I59" s="43"/>
    </row>
    <row r="60" spans="6:9">
      <c r="F60" s="189"/>
      <c r="G60" s="190"/>
      <c r="H60" s="190"/>
      <c r="I60" s="43"/>
    </row>
    <row r="61" spans="6:9">
      <c r="F61" s="189"/>
      <c r="G61" s="190"/>
      <c r="H61" s="190"/>
      <c r="I61" s="43"/>
    </row>
    <row r="62" spans="6:9">
      <c r="F62" s="189"/>
      <c r="G62" s="190"/>
      <c r="H62" s="190"/>
      <c r="I62" s="43"/>
    </row>
    <row r="63" spans="6:9">
      <c r="F63" s="189"/>
      <c r="G63" s="190"/>
      <c r="H63" s="190"/>
      <c r="I63" s="43"/>
    </row>
    <row r="64" spans="6:9">
      <c r="F64" s="189"/>
      <c r="G64" s="190"/>
      <c r="H64" s="190"/>
      <c r="I64" s="43"/>
    </row>
    <row r="65" spans="6:9">
      <c r="F65" s="189"/>
      <c r="G65" s="190"/>
      <c r="H65" s="190"/>
      <c r="I65" s="43"/>
    </row>
    <row r="66" spans="6:9">
      <c r="F66" s="189"/>
      <c r="G66" s="190"/>
      <c r="H66" s="190"/>
      <c r="I66" s="43"/>
    </row>
    <row r="67" spans="6:9">
      <c r="F67" s="189"/>
      <c r="G67" s="190"/>
      <c r="H67" s="190"/>
      <c r="I67" s="43"/>
    </row>
    <row r="68" spans="6:9">
      <c r="F68" s="189"/>
      <c r="G68" s="190"/>
      <c r="H68" s="190"/>
      <c r="I68" s="43"/>
    </row>
    <row r="69" spans="6:9">
      <c r="F69" s="189"/>
      <c r="G69" s="190"/>
      <c r="H69" s="190"/>
      <c r="I69" s="43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List7"/>
  <dimension ref="A1:CB223"/>
  <sheetViews>
    <sheetView showGridLines="0" showZeros="0" topLeftCell="A109" zoomScaleNormal="100" zoomScaleSheetLayoutView="100" workbookViewId="0">
      <selection activeCell="C140" sqref="C140"/>
    </sheetView>
  </sheetViews>
  <sheetFormatPr defaultRowHeight="12.75"/>
  <cols>
    <col min="1" max="1" width="4.42578125" style="191" customWidth="1"/>
    <col min="2" max="2" width="11.5703125" style="191" customWidth="1"/>
    <col min="3" max="3" width="40.42578125" style="191" customWidth="1"/>
    <col min="4" max="4" width="5.5703125" style="191" customWidth="1"/>
    <col min="5" max="5" width="8.5703125" style="201" customWidth="1"/>
    <col min="6" max="6" width="9.85546875" style="191" customWidth="1"/>
    <col min="7" max="7" width="13.85546875" style="191" customWidth="1"/>
    <col min="8" max="8" width="11.7109375" style="191" hidden="1" customWidth="1"/>
    <col min="9" max="9" width="11.5703125" style="191" hidden="1" customWidth="1"/>
    <col min="10" max="10" width="11" style="191" hidden="1" customWidth="1"/>
    <col min="11" max="11" width="10.42578125" style="191" hidden="1" customWidth="1"/>
    <col min="12" max="12" width="75.42578125" style="191" customWidth="1"/>
    <col min="13" max="13" width="45.28515625" style="191" customWidth="1"/>
    <col min="14" max="16384" width="9.140625" style="191"/>
  </cols>
  <sheetData>
    <row r="1" spans="1:80" ht="15.75">
      <c r="A1" s="296" t="s">
        <v>73</v>
      </c>
      <c r="B1" s="296"/>
      <c r="C1" s="296"/>
      <c r="D1" s="296"/>
      <c r="E1" s="296"/>
      <c r="F1" s="296"/>
      <c r="G1" s="296"/>
    </row>
    <row r="2" spans="1:80" ht="14.25" customHeight="1" thickBot="1">
      <c r="B2" s="192"/>
      <c r="C2" s="193"/>
      <c r="D2" s="193"/>
      <c r="E2" s="194"/>
      <c r="F2" s="193"/>
      <c r="G2" s="193"/>
    </row>
    <row r="3" spans="1:80" ht="13.5" thickTop="1">
      <c r="A3" s="289" t="s">
        <v>1</v>
      </c>
      <c r="B3" s="290"/>
      <c r="C3" s="164" t="s">
        <v>93</v>
      </c>
      <c r="D3" s="195"/>
      <c r="E3" s="196" t="s">
        <v>74</v>
      </c>
      <c r="F3" s="197" t="str">
        <f>'SO1 SO1_ZT_1 Rek'!H1</f>
        <v>SO1_ZT_1</v>
      </c>
      <c r="G3" s="198"/>
    </row>
    <row r="4" spans="1:80" ht="13.5" thickBot="1">
      <c r="A4" s="297" t="s">
        <v>69</v>
      </c>
      <c r="B4" s="292"/>
      <c r="C4" s="170" t="s">
        <v>140</v>
      </c>
      <c r="D4" s="199"/>
      <c r="E4" s="298" t="str">
        <f>'SO1 SO1_ZT_1 Rek'!G2</f>
        <v>D1.4.a - ZTI, UT</v>
      </c>
      <c r="F4" s="299"/>
      <c r="G4" s="300"/>
    </row>
    <row r="5" spans="1:80" ht="13.5" thickTop="1">
      <c r="A5" s="200"/>
      <c r="G5" s="202"/>
    </row>
    <row r="6" spans="1:80" ht="27" customHeight="1">
      <c r="A6" s="203" t="s">
        <v>75</v>
      </c>
      <c r="B6" s="204" t="s">
        <v>76</v>
      </c>
      <c r="C6" s="204" t="s">
        <v>77</v>
      </c>
      <c r="D6" s="204" t="s">
        <v>78</v>
      </c>
      <c r="E6" s="205" t="s">
        <v>79</v>
      </c>
      <c r="F6" s="204" t="s">
        <v>80</v>
      </c>
      <c r="G6" s="206" t="s">
        <v>81</v>
      </c>
      <c r="H6" s="207" t="s">
        <v>82</v>
      </c>
      <c r="I6" s="207" t="s">
        <v>83</v>
      </c>
      <c r="J6" s="207" t="s">
        <v>84</v>
      </c>
      <c r="K6" s="207" t="s">
        <v>85</v>
      </c>
    </row>
    <row r="7" spans="1:80">
      <c r="A7" s="208" t="s">
        <v>86</v>
      </c>
      <c r="B7" s="209" t="s">
        <v>87</v>
      </c>
      <c r="C7" s="210" t="s">
        <v>88</v>
      </c>
      <c r="D7" s="211"/>
      <c r="E7" s="212"/>
      <c r="F7" s="212"/>
      <c r="G7" s="213"/>
      <c r="H7" s="214"/>
      <c r="I7" s="215"/>
      <c r="J7" s="216"/>
      <c r="K7" s="217"/>
      <c r="O7" s="218">
        <v>1</v>
      </c>
    </row>
    <row r="8" spans="1:80">
      <c r="A8" s="219">
        <v>1</v>
      </c>
      <c r="B8" s="220" t="s">
        <v>1192</v>
      </c>
      <c r="C8" s="221" t="s">
        <v>1193</v>
      </c>
      <c r="D8" s="222" t="s">
        <v>580</v>
      </c>
      <c r="E8" s="223">
        <v>18</v>
      </c>
      <c r="F8" s="223"/>
      <c r="G8" s="224">
        <f t="shared" ref="G8:G13" si="0">E8*F8</f>
        <v>0</v>
      </c>
      <c r="H8" s="225">
        <v>0</v>
      </c>
      <c r="I8" s="226">
        <f t="shared" ref="I8:I13" si="1">E8*H8</f>
        <v>0</v>
      </c>
      <c r="J8" s="225">
        <v>-0.22500000000000001</v>
      </c>
      <c r="K8" s="226">
        <f t="shared" ref="K8:K13" si="2">E8*J8</f>
        <v>-4.05</v>
      </c>
      <c r="O8" s="218">
        <v>2</v>
      </c>
      <c r="AA8" s="191">
        <v>1</v>
      </c>
      <c r="AB8" s="191">
        <v>1</v>
      </c>
      <c r="AC8" s="191">
        <v>1</v>
      </c>
      <c r="AZ8" s="191">
        <v>1</v>
      </c>
      <c r="BA8" s="191">
        <f t="shared" ref="BA8:BA13" si="3">IF(AZ8=1,G8,0)</f>
        <v>0</v>
      </c>
      <c r="BB8" s="191">
        <f t="shared" ref="BB8:BB13" si="4">IF(AZ8=2,G8,0)</f>
        <v>0</v>
      </c>
      <c r="BC8" s="191">
        <f t="shared" ref="BC8:BC13" si="5">IF(AZ8=3,G8,0)</f>
        <v>0</v>
      </c>
      <c r="BD8" s="191">
        <f t="shared" ref="BD8:BD13" si="6">IF(AZ8=4,G8,0)</f>
        <v>0</v>
      </c>
      <c r="BE8" s="191">
        <f t="shared" ref="BE8:BE13" si="7">IF(AZ8=5,G8,0)</f>
        <v>0</v>
      </c>
      <c r="CA8" s="218">
        <v>1</v>
      </c>
      <c r="CB8" s="218">
        <v>1</v>
      </c>
    </row>
    <row r="9" spans="1:80">
      <c r="A9" s="219">
        <v>2</v>
      </c>
      <c r="B9" s="220" t="s">
        <v>1194</v>
      </c>
      <c r="C9" s="221" t="s">
        <v>1195</v>
      </c>
      <c r="D9" s="222" t="s">
        <v>165</v>
      </c>
      <c r="E9" s="223">
        <v>9.1999999999999993</v>
      </c>
      <c r="F9" s="223"/>
      <c r="G9" s="224">
        <f t="shared" si="0"/>
        <v>0</v>
      </c>
      <c r="H9" s="225">
        <v>0</v>
      </c>
      <c r="I9" s="226">
        <f t="shared" si="1"/>
        <v>0</v>
      </c>
      <c r="J9" s="225">
        <v>0</v>
      </c>
      <c r="K9" s="226">
        <f t="shared" si="2"/>
        <v>0</v>
      </c>
      <c r="O9" s="218">
        <v>2</v>
      </c>
      <c r="AA9" s="191">
        <v>1</v>
      </c>
      <c r="AB9" s="191">
        <v>1</v>
      </c>
      <c r="AC9" s="191">
        <v>1</v>
      </c>
      <c r="AZ9" s="191">
        <v>1</v>
      </c>
      <c r="BA9" s="191">
        <f t="shared" si="3"/>
        <v>0</v>
      </c>
      <c r="BB9" s="191">
        <f t="shared" si="4"/>
        <v>0</v>
      </c>
      <c r="BC9" s="191">
        <f t="shared" si="5"/>
        <v>0</v>
      </c>
      <c r="BD9" s="191">
        <f t="shared" si="6"/>
        <v>0</v>
      </c>
      <c r="BE9" s="191">
        <f t="shared" si="7"/>
        <v>0</v>
      </c>
      <c r="CA9" s="218">
        <v>1</v>
      </c>
      <c r="CB9" s="218">
        <v>1</v>
      </c>
    </row>
    <row r="10" spans="1:80">
      <c r="A10" s="219">
        <v>3</v>
      </c>
      <c r="B10" s="220" t="s">
        <v>1196</v>
      </c>
      <c r="C10" s="221" t="s">
        <v>1197</v>
      </c>
      <c r="D10" s="222" t="s">
        <v>165</v>
      </c>
      <c r="E10" s="223">
        <v>9.1999999999999993</v>
      </c>
      <c r="F10" s="223"/>
      <c r="G10" s="224">
        <f t="shared" si="0"/>
        <v>0</v>
      </c>
      <c r="H10" s="225">
        <v>0</v>
      </c>
      <c r="I10" s="226">
        <f t="shared" si="1"/>
        <v>0</v>
      </c>
      <c r="J10" s="225">
        <v>0</v>
      </c>
      <c r="K10" s="226">
        <f t="shared" si="2"/>
        <v>0</v>
      </c>
      <c r="O10" s="218">
        <v>2</v>
      </c>
      <c r="AA10" s="191">
        <v>1</v>
      </c>
      <c r="AB10" s="191">
        <v>1</v>
      </c>
      <c r="AC10" s="191">
        <v>1</v>
      </c>
      <c r="AZ10" s="191">
        <v>1</v>
      </c>
      <c r="BA10" s="191">
        <f t="shared" si="3"/>
        <v>0</v>
      </c>
      <c r="BB10" s="191">
        <f t="shared" si="4"/>
        <v>0</v>
      </c>
      <c r="BC10" s="191">
        <f t="shared" si="5"/>
        <v>0</v>
      </c>
      <c r="BD10" s="191">
        <f t="shared" si="6"/>
        <v>0</v>
      </c>
      <c r="BE10" s="191">
        <f t="shared" si="7"/>
        <v>0</v>
      </c>
      <c r="CA10" s="218">
        <v>1</v>
      </c>
      <c r="CB10" s="218">
        <v>1</v>
      </c>
    </row>
    <row r="11" spans="1:80">
      <c r="A11" s="219">
        <v>4</v>
      </c>
      <c r="B11" s="220" t="s">
        <v>563</v>
      </c>
      <c r="C11" s="221" t="s">
        <v>564</v>
      </c>
      <c r="D11" s="222" t="s">
        <v>165</v>
      </c>
      <c r="E11" s="223">
        <v>9.1999999999999993</v>
      </c>
      <c r="F11" s="223"/>
      <c r="G11" s="224">
        <f t="shared" si="0"/>
        <v>0</v>
      </c>
      <c r="H11" s="225">
        <v>0</v>
      </c>
      <c r="I11" s="226">
        <f t="shared" si="1"/>
        <v>0</v>
      </c>
      <c r="J11" s="225">
        <v>0</v>
      </c>
      <c r="K11" s="226">
        <f t="shared" si="2"/>
        <v>0</v>
      </c>
      <c r="O11" s="218">
        <v>2</v>
      </c>
      <c r="AA11" s="191">
        <v>1</v>
      </c>
      <c r="AB11" s="191">
        <v>1</v>
      </c>
      <c r="AC11" s="191">
        <v>1</v>
      </c>
      <c r="AZ11" s="191">
        <v>1</v>
      </c>
      <c r="BA11" s="191">
        <f t="shared" si="3"/>
        <v>0</v>
      </c>
      <c r="BB11" s="191">
        <f t="shared" si="4"/>
        <v>0</v>
      </c>
      <c r="BC11" s="191">
        <f t="shared" si="5"/>
        <v>0</v>
      </c>
      <c r="BD11" s="191">
        <f t="shared" si="6"/>
        <v>0</v>
      </c>
      <c r="BE11" s="191">
        <f t="shared" si="7"/>
        <v>0</v>
      </c>
      <c r="CA11" s="218">
        <v>1</v>
      </c>
      <c r="CB11" s="218">
        <v>1</v>
      </c>
    </row>
    <row r="12" spans="1:80">
      <c r="A12" s="219">
        <v>5</v>
      </c>
      <c r="B12" s="220" t="s">
        <v>1198</v>
      </c>
      <c r="C12" s="221" t="s">
        <v>1199</v>
      </c>
      <c r="D12" s="222" t="s">
        <v>165</v>
      </c>
      <c r="E12" s="223">
        <v>9.1999999999999993</v>
      </c>
      <c r="F12" s="223"/>
      <c r="G12" s="224">
        <f t="shared" si="0"/>
        <v>0</v>
      </c>
      <c r="H12" s="225">
        <v>0</v>
      </c>
      <c r="I12" s="226">
        <f t="shared" si="1"/>
        <v>0</v>
      </c>
      <c r="J12" s="225">
        <v>0</v>
      </c>
      <c r="K12" s="226">
        <f t="shared" si="2"/>
        <v>0</v>
      </c>
      <c r="O12" s="218">
        <v>2</v>
      </c>
      <c r="AA12" s="191">
        <v>1</v>
      </c>
      <c r="AB12" s="191">
        <v>1</v>
      </c>
      <c r="AC12" s="191">
        <v>1</v>
      </c>
      <c r="AZ12" s="191">
        <v>1</v>
      </c>
      <c r="BA12" s="191">
        <f t="shared" si="3"/>
        <v>0</v>
      </c>
      <c r="BB12" s="191">
        <f t="shared" si="4"/>
        <v>0</v>
      </c>
      <c r="BC12" s="191">
        <f t="shared" si="5"/>
        <v>0</v>
      </c>
      <c r="BD12" s="191">
        <f t="shared" si="6"/>
        <v>0</v>
      </c>
      <c r="BE12" s="191">
        <f t="shared" si="7"/>
        <v>0</v>
      </c>
      <c r="CA12" s="218">
        <v>1</v>
      </c>
      <c r="CB12" s="218">
        <v>1</v>
      </c>
    </row>
    <row r="13" spans="1:80">
      <c r="A13" s="219">
        <v>6</v>
      </c>
      <c r="B13" s="220" t="s">
        <v>1200</v>
      </c>
      <c r="C13" s="221" t="s">
        <v>1201</v>
      </c>
      <c r="D13" s="222" t="s">
        <v>165</v>
      </c>
      <c r="E13" s="223">
        <v>9.1999999999999993</v>
      </c>
      <c r="F13" s="223"/>
      <c r="G13" s="224">
        <f t="shared" si="0"/>
        <v>0</v>
      </c>
      <c r="H13" s="225">
        <v>0</v>
      </c>
      <c r="I13" s="226">
        <f t="shared" si="1"/>
        <v>0</v>
      </c>
      <c r="J13" s="225">
        <v>0</v>
      </c>
      <c r="K13" s="226">
        <f t="shared" si="2"/>
        <v>0</v>
      </c>
      <c r="O13" s="218">
        <v>2</v>
      </c>
      <c r="AA13" s="191">
        <v>1</v>
      </c>
      <c r="AB13" s="191">
        <v>1</v>
      </c>
      <c r="AC13" s="191">
        <v>1</v>
      </c>
      <c r="AZ13" s="191">
        <v>1</v>
      </c>
      <c r="BA13" s="191">
        <f t="shared" si="3"/>
        <v>0</v>
      </c>
      <c r="BB13" s="191">
        <f t="shared" si="4"/>
        <v>0</v>
      </c>
      <c r="BC13" s="191">
        <f t="shared" si="5"/>
        <v>0</v>
      </c>
      <c r="BD13" s="191">
        <f t="shared" si="6"/>
        <v>0</v>
      </c>
      <c r="BE13" s="191">
        <f t="shared" si="7"/>
        <v>0</v>
      </c>
      <c r="CA13" s="218">
        <v>1</v>
      </c>
      <c r="CB13" s="218">
        <v>1</v>
      </c>
    </row>
    <row r="14" spans="1:80">
      <c r="A14" s="227"/>
      <c r="B14" s="228"/>
      <c r="C14" s="304"/>
      <c r="D14" s="305"/>
      <c r="E14" s="305"/>
      <c r="F14" s="305"/>
      <c r="G14" s="306"/>
      <c r="I14" s="229"/>
      <c r="K14" s="229"/>
      <c r="L14" s="230" t="s">
        <v>1202</v>
      </c>
      <c r="O14" s="218">
        <v>3</v>
      </c>
    </row>
    <row r="15" spans="1:80">
      <c r="A15" s="219">
        <v>7</v>
      </c>
      <c r="B15" s="220" t="s">
        <v>1203</v>
      </c>
      <c r="C15" s="221" t="s">
        <v>1204</v>
      </c>
      <c r="D15" s="222" t="s">
        <v>165</v>
      </c>
      <c r="E15" s="223">
        <v>13.8</v>
      </c>
      <c r="F15" s="223"/>
      <c r="G15" s="224">
        <f>E15*F15</f>
        <v>0</v>
      </c>
      <c r="H15" s="225">
        <v>0</v>
      </c>
      <c r="I15" s="226">
        <f>E15*H15</f>
        <v>0</v>
      </c>
      <c r="J15" s="225">
        <v>0</v>
      </c>
      <c r="K15" s="226">
        <f>E15*J15</f>
        <v>0</v>
      </c>
      <c r="O15" s="218">
        <v>2</v>
      </c>
      <c r="AA15" s="191">
        <v>1</v>
      </c>
      <c r="AB15" s="191">
        <v>1</v>
      </c>
      <c r="AC15" s="191">
        <v>1</v>
      </c>
      <c r="AZ15" s="191">
        <v>1</v>
      </c>
      <c r="BA15" s="191">
        <f>IF(AZ15=1,G15,0)</f>
        <v>0</v>
      </c>
      <c r="BB15" s="191">
        <f>IF(AZ15=2,G15,0)</f>
        <v>0</v>
      </c>
      <c r="BC15" s="191">
        <f>IF(AZ15=3,G15,0)</f>
        <v>0</v>
      </c>
      <c r="BD15" s="191">
        <f>IF(AZ15=4,G15,0)</f>
        <v>0</v>
      </c>
      <c r="BE15" s="191">
        <f>IF(AZ15=5,G15,0)</f>
        <v>0</v>
      </c>
      <c r="CA15" s="218">
        <v>1</v>
      </c>
      <c r="CB15" s="218">
        <v>1</v>
      </c>
    </row>
    <row r="16" spans="1:80">
      <c r="A16" s="227"/>
      <c r="B16" s="228"/>
      <c r="C16" s="304"/>
      <c r="D16" s="305"/>
      <c r="E16" s="305"/>
      <c r="F16" s="305"/>
      <c r="G16" s="306"/>
      <c r="I16" s="229"/>
      <c r="K16" s="229"/>
      <c r="L16" s="230" t="s">
        <v>1202</v>
      </c>
      <c r="O16" s="218">
        <v>3</v>
      </c>
    </row>
    <row r="17" spans="1:80">
      <c r="A17" s="219">
        <v>8</v>
      </c>
      <c r="B17" s="220" t="s">
        <v>1205</v>
      </c>
      <c r="C17" s="221" t="s">
        <v>1206</v>
      </c>
      <c r="D17" s="222" t="s">
        <v>165</v>
      </c>
      <c r="E17" s="223">
        <v>9.1999999999999993</v>
      </c>
      <c r="F17" s="223"/>
      <c r="G17" s="224">
        <f>E17*F17</f>
        <v>0</v>
      </c>
      <c r="H17" s="225">
        <v>0</v>
      </c>
      <c r="I17" s="226">
        <f>E17*H17</f>
        <v>0</v>
      </c>
      <c r="J17" s="225">
        <v>0</v>
      </c>
      <c r="K17" s="226">
        <f>E17*J17</f>
        <v>0</v>
      </c>
      <c r="O17" s="218">
        <v>2</v>
      </c>
      <c r="AA17" s="191">
        <v>1</v>
      </c>
      <c r="AB17" s="191">
        <v>1</v>
      </c>
      <c r="AC17" s="191">
        <v>1</v>
      </c>
      <c r="AZ17" s="191">
        <v>1</v>
      </c>
      <c r="BA17" s="191">
        <f>IF(AZ17=1,G17,0)</f>
        <v>0</v>
      </c>
      <c r="BB17" s="191">
        <f>IF(AZ17=2,G17,0)</f>
        <v>0</v>
      </c>
      <c r="BC17" s="191">
        <f>IF(AZ17=3,G17,0)</f>
        <v>0</v>
      </c>
      <c r="BD17" s="191">
        <f>IF(AZ17=4,G17,0)</f>
        <v>0</v>
      </c>
      <c r="BE17" s="191">
        <f>IF(AZ17=5,G17,0)</f>
        <v>0</v>
      </c>
      <c r="CA17" s="218">
        <v>1</v>
      </c>
      <c r="CB17" s="218">
        <v>1</v>
      </c>
    </row>
    <row r="18" spans="1:80" ht="22.5">
      <c r="A18" s="219">
        <v>9</v>
      </c>
      <c r="B18" s="220" t="s">
        <v>1207</v>
      </c>
      <c r="C18" s="221" t="s">
        <v>1208</v>
      </c>
      <c r="D18" s="222" t="s">
        <v>165</v>
      </c>
      <c r="E18" s="223">
        <v>7.2</v>
      </c>
      <c r="F18" s="223"/>
      <c r="G18" s="224">
        <f>E18*F18</f>
        <v>0</v>
      </c>
      <c r="H18" s="225">
        <v>1.7</v>
      </c>
      <c r="I18" s="226">
        <f>E18*H18</f>
        <v>12.24</v>
      </c>
      <c r="J18" s="225">
        <v>0</v>
      </c>
      <c r="K18" s="226">
        <f>E18*J18</f>
        <v>0</v>
      </c>
      <c r="O18" s="218">
        <v>2</v>
      </c>
      <c r="AA18" s="191">
        <v>1</v>
      </c>
      <c r="AB18" s="191">
        <v>1</v>
      </c>
      <c r="AC18" s="191">
        <v>1</v>
      </c>
      <c r="AZ18" s="191">
        <v>1</v>
      </c>
      <c r="BA18" s="191">
        <f>IF(AZ18=1,G18,0)</f>
        <v>0</v>
      </c>
      <c r="BB18" s="191">
        <f>IF(AZ18=2,G18,0)</f>
        <v>0</v>
      </c>
      <c r="BC18" s="191">
        <f>IF(AZ18=3,G18,0)</f>
        <v>0</v>
      </c>
      <c r="BD18" s="191">
        <f>IF(AZ18=4,G18,0)</f>
        <v>0</v>
      </c>
      <c r="BE18" s="191">
        <f>IF(AZ18=5,G18,0)</f>
        <v>0</v>
      </c>
      <c r="CA18" s="218">
        <v>1</v>
      </c>
      <c r="CB18" s="218">
        <v>1</v>
      </c>
    </row>
    <row r="19" spans="1:80">
      <c r="A19" s="219">
        <v>10</v>
      </c>
      <c r="B19" s="220" t="s">
        <v>1209</v>
      </c>
      <c r="C19" s="221" t="s">
        <v>1210</v>
      </c>
      <c r="D19" s="222" t="s">
        <v>597</v>
      </c>
      <c r="E19" s="223">
        <v>3.3</v>
      </c>
      <c r="F19" s="223"/>
      <c r="G19" s="224">
        <f>E19*F19</f>
        <v>0</v>
      </c>
      <c r="H19" s="225">
        <v>0</v>
      </c>
      <c r="I19" s="226">
        <f>E19*H19</f>
        <v>0</v>
      </c>
      <c r="J19" s="225">
        <v>0</v>
      </c>
      <c r="K19" s="226">
        <f>E19*J19</f>
        <v>0</v>
      </c>
      <c r="O19" s="218">
        <v>2</v>
      </c>
      <c r="AA19" s="191">
        <v>1</v>
      </c>
      <c r="AB19" s="191">
        <v>1</v>
      </c>
      <c r="AC19" s="191">
        <v>1</v>
      </c>
      <c r="AZ19" s="191">
        <v>1</v>
      </c>
      <c r="BA19" s="191">
        <f>IF(AZ19=1,G19,0)</f>
        <v>0</v>
      </c>
      <c r="BB19" s="191">
        <f>IF(AZ19=2,G19,0)</f>
        <v>0</v>
      </c>
      <c r="BC19" s="191">
        <f>IF(AZ19=3,G19,0)</f>
        <v>0</v>
      </c>
      <c r="BD19" s="191">
        <f>IF(AZ19=4,G19,0)</f>
        <v>0</v>
      </c>
      <c r="BE19" s="191">
        <f>IF(AZ19=5,G19,0)</f>
        <v>0</v>
      </c>
      <c r="CA19" s="218">
        <v>1</v>
      </c>
      <c r="CB19" s="218">
        <v>1</v>
      </c>
    </row>
    <row r="20" spans="1:80">
      <c r="A20" s="219">
        <v>11</v>
      </c>
      <c r="B20" s="220" t="s">
        <v>1211</v>
      </c>
      <c r="C20" s="221" t="s">
        <v>1212</v>
      </c>
      <c r="D20" s="222" t="s">
        <v>1213</v>
      </c>
      <c r="E20" s="223">
        <v>15</v>
      </c>
      <c r="F20" s="223"/>
      <c r="G20" s="224">
        <f>E20*F20</f>
        <v>0</v>
      </c>
      <c r="H20" s="225">
        <v>0</v>
      </c>
      <c r="I20" s="226">
        <f>E20*H20</f>
        <v>0</v>
      </c>
      <c r="J20" s="225"/>
      <c r="K20" s="226">
        <f>E20*J20</f>
        <v>0</v>
      </c>
      <c r="O20" s="218">
        <v>2</v>
      </c>
      <c r="AA20" s="191">
        <v>10</v>
      </c>
      <c r="AB20" s="191">
        <v>0</v>
      </c>
      <c r="AC20" s="191">
        <v>8</v>
      </c>
      <c r="AZ20" s="191">
        <v>5</v>
      </c>
      <c r="BA20" s="191">
        <f>IF(AZ20=1,G20,0)</f>
        <v>0</v>
      </c>
      <c r="BB20" s="191">
        <f>IF(AZ20=2,G20,0)</f>
        <v>0</v>
      </c>
      <c r="BC20" s="191">
        <f>IF(AZ20=3,G20,0)</f>
        <v>0</v>
      </c>
      <c r="BD20" s="191">
        <f>IF(AZ20=4,G20,0)</f>
        <v>0</v>
      </c>
      <c r="BE20" s="191">
        <f>IF(AZ20=5,G20,0)</f>
        <v>0</v>
      </c>
      <c r="CA20" s="218">
        <v>10</v>
      </c>
      <c r="CB20" s="218">
        <v>0</v>
      </c>
    </row>
    <row r="21" spans="1:80">
      <c r="A21" s="237"/>
      <c r="B21" s="238" t="s">
        <v>90</v>
      </c>
      <c r="C21" s="239" t="s">
        <v>554</v>
      </c>
      <c r="D21" s="240"/>
      <c r="E21" s="241"/>
      <c r="F21" s="242"/>
      <c r="G21" s="243">
        <f>SUM(G7:G20)</f>
        <v>0</v>
      </c>
      <c r="H21" s="244"/>
      <c r="I21" s="245">
        <f>SUM(I7:I20)</f>
        <v>12.24</v>
      </c>
      <c r="J21" s="244"/>
      <c r="K21" s="245">
        <f>SUM(K7:K20)</f>
        <v>-4.05</v>
      </c>
      <c r="O21" s="218">
        <v>4</v>
      </c>
      <c r="BA21" s="246">
        <f>SUM(BA7:BA20)</f>
        <v>0</v>
      </c>
      <c r="BB21" s="246">
        <f>SUM(BB7:BB20)</f>
        <v>0</v>
      </c>
      <c r="BC21" s="246">
        <f>SUM(BC7:BC20)</f>
        <v>0</v>
      </c>
      <c r="BD21" s="246">
        <f>SUM(BD7:BD20)</f>
        <v>0</v>
      </c>
      <c r="BE21" s="246">
        <f>SUM(BE7:BE20)</f>
        <v>0</v>
      </c>
    </row>
    <row r="22" spans="1:80">
      <c r="A22" s="208" t="s">
        <v>86</v>
      </c>
      <c r="B22" s="209" t="s">
        <v>665</v>
      </c>
      <c r="C22" s="210" t="s">
        <v>666</v>
      </c>
      <c r="D22" s="211"/>
      <c r="E22" s="212"/>
      <c r="F22" s="212"/>
      <c r="G22" s="213"/>
      <c r="H22" s="214"/>
      <c r="I22" s="215"/>
      <c r="J22" s="216"/>
      <c r="K22" s="217"/>
      <c r="O22" s="218">
        <v>1</v>
      </c>
    </row>
    <row r="23" spans="1:80">
      <c r="A23" s="219">
        <v>12</v>
      </c>
      <c r="B23" s="220" t="s">
        <v>1214</v>
      </c>
      <c r="C23" s="221" t="s">
        <v>1498</v>
      </c>
      <c r="D23" s="222" t="s">
        <v>165</v>
      </c>
      <c r="E23" s="223">
        <v>1.8</v>
      </c>
      <c r="F23" s="223"/>
      <c r="G23" s="224">
        <f>E23*F23</f>
        <v>0</v>
      </c>
      <c r="H23" s="225">
        <v>1.1322000000000001</v>
      </c>
      <c r="I23" s="226">
        <f>E23*H23</f>
        <v>2.0379600000000004</v>
      </c>
      <c r="J23" s="225">
        <v>0</v>
      </c>
      <c r="K23" s="226">
        <f>E23*J23</f>
        <v>0</v>
      </c>
      <c r="O23" s="218">
        <v>2</v>
      </c>
      <c r="AA23" s="191">
        <v>1</v>
      </c>
      <c r="AB23" s="191">
        <v>1</v>
      </c>
      <c r="AC23" s="191">
        <v>1</v>
      </c>
      <c r="AZ23" s="191">
        <v>1</v>
      </c>
      <c r="BA23" s="191">
        <f>IF(AZ23=1,G23,0)</f>
        <v>0</v>
      </c>
      <c r="BB23" s="191">
        <f>IF(AZ23=2,G23,0)</f>
        <v>0</v>
      </c>
      <c r="BC23" s="191">
        <f>IF(AZ23=3,G23,0)</f>
        <v>0</v>
      </c>
      <c r="BD23" s="191">
        <f>IF(AZ23=4,G23,0)</f>
        <v>0</v>
      </c>
      <c r="BE23" s="191">
        <f>IF(AZ23=5,G23,0)</f>
        <v>0</v>
      </c>
      <c r="CA23" s="218">
        <v>1</v>
      </c>
      <c r="CB23" s="218">
        <v>1</v>
      </c>
    </row>
    <row r="24" spans="1:80">
      <c r="A24" s="237"/>
      <c r="B24" s="238" t="s">
        <v>90</v>
      </c>
      <c r="C24" s="239" t="s">
        <v>667</v>
      </c>
      <c r="D24" s="240"/>
      <c r="E24" s="241"/>
      <c r="F24" s="242"/>
      <c r="G24" s="243">
        <f>SUM(G22:G23)</f>
        <v>0</v>
      </c>
      <c r="H24" s="244"/>
      <c r="I24" s="245">
        <f>SUM(I22:I23)</f>
        <v>2.0379600000000004</v>
      </c>
      <c r="J24" s="244"/>
      <c r="K24" s="245">
        <f>SUM(K22:K23)</f>
        <v>0</v>
      </c>
      <c r="O24" s="218">
        <v>4</v>
      </c>
      <c r="BA24" s="246">
        <f>SUM(BA22:BA23)</f>
        <v>0</v>
      </c>
      <c r="BB24" s="246">
        <f>SUM(BB22:BB23)</f>
        <v>0</v>
      </c>
      <c r="BC24" s="246">
        <f>SUM(BC22:BC23)</f>
        <v>0</v>
      </c>
      <c r="BD24" s="246">
        <f>SUM(BD22:BD23)</f>
        <v>0</v>
      </c>
      <c r="BE24" s="246">
        <f>SUM(BE22:BE23)</f>
        <v>0</v>
      </c>
    </row>
    <row r="25" spans="1:80">
      <c r="A25" s="208" t="s">
        <v>86</v>
      </c>
      <c r="B25" s="209" t="s">
        <v>863</v>
      </c>
      <c r="C25" s="210" t="s">
        <v>864</v>
      </c>
      <c r="D25" s="211"/>
      <c r="E25" s="212"/>
      <c r="F25" s="212"/>
      <c r="G25" s="213"/>
      <c r="H25" s="214"/>
      <c r="I25" s="215"/>
      <c r="J25" s="216"/>
      <c r="K25" s="217"/>
      <c r="O25" s="218">
        <v>1</v>
      </c>
    </row>
    <row r="26" spans="1:80">
      <c r="A26" s="219">
        <v>13</v>
      </c>
      <c r="B26" s="220" t="s">
        <v>1215</v>
      </c>
      <c r="C26" s="221" t="s">
        <v>1216</v>
      </c>
      <c r="D26" s="222" t="s">
        <v>165</v>
      </c>
      <c r="E26" s="223">
        <v>1.8</v>
      </c>
      <c r="F26" s="223"/>
      <c r="G26" s="224">
        <f>E26*F26</f>
        <v>0</v>
      </c>
      <c r="H26" s="225">
        <v>2.5</v>
      </c>
      <c r="I26" s="226">
        <f>E26*H26</f>
        <v>4.5</v>
      </c>
      <c r="J26" s="225">
        <v>0</v>
      </c>
      <c r="K26" s="226">
        <f>E26*J26</f>
        <v>0</v>
      </c>
      <c r="O26" s="218">
        <v>2</v>
      </c>
      <c r="AA26" s="191">
        <v>1</v>
      </c>
      <c r="AB26" s="191">
        <v>1</v>
      </c>
      <c r="AC26" s="191">
        <v>1</v>
      </c>
      <c r="AZ26" s="191">
        <v>1</v>
      </c>
      <c r="BA26" s="191">
        <f>IF(AZ26=1,G26,0)</f>
        <v>0</v>
      </c>
      <c r="BB26" s="191">
        <f>IF(AZ26=2,G26,0)</f>
        <v>0</v>
      </c>
      <c r="BC26" s="191">
        <f>IF(AZ26=3,G26,0)</f>
        <v>0</v>
      </c>
      <c r="BD26" s="191">
        <f>IF(AZ26=4,G26,0)</f>
        <v>0</v>
      </c>
      <c r="BE26" s="191">
        <f>IF(AZ26=5,G26,0)</f>
        <v>0</v>
      </c>
      <c r="CA26" s="218">
        <v>1</v>
      </c>
      <c r="CB26" s="218">
        <v>1</v>
      </c>
    </row>
    <row r="27" spans="1:80">
      <c r="A27" s="237"/>
      <c r="B27" s="238" t="s">
        <v>90</v>
      </c>
      <c r="C27" s="239" t="s">
        <v>865</v>
      </c>
      <c r="D27" s="240"/>
      <c r="E27" s="241"/>
      <c r="F27" s="242"/>
      <c r="G27" s="243">
        <f>SUM(G25:G26)</f>
        <v>0</v>
      </c>
      <c r="H27" s="244"/>
      <c r="I27" s="245">
        <f>SUM(I25:I26)</f>
        <v>4.5</v>
      </c>
      <c r="J27" s="244"/>
      <c r="K27" s="245">
        <f>SUM(K25:K26)</f>
        <v>0</v>
      </c>
      <c r="O27" s="218">
        <v>4</v>
      </c>
      <c r="BA27" s="246">
        <f>SUM(BA25:BA26)</f>
        <v>0</v>
      </c>
      <c r="BB27" s="246">
        <f>SUM(BB25:BB26)</f>
        <v>0</v>
      </c>
      <c r="BC27" s="246">
        <f>SUM(BC25:BC26)</f>
        <v>0</v>
      </c>
      <c r="BD27" s="246">
        <f>SUM(BD25:BD26)</f>
        <v>0</v>
      </c>
      <c r="BE27" s="246">
        <f>SUM(BE25:BE26)</f>
        <v>0</v>
      </c>
    </row>
    <row r="28" spans="1:80">
      <c r="A28" s="208" t="s">
        <v>86</v>
      </c>
      <c r="B28" s="209" t="s">
        <v>1217</v>
      </c>
      <c r="C28" s="210" t="s">
        <v>1218</v>
      </c>
      <c r="D28" s="211"/>
      <c r="E28" s="212"/>
      <c r="F28" s="212"/>
      <c r="G28" s="213"/>
      <c r="H28" s="214"/>
      <c r="I28" s="215"/>
      <c r="J28" s="216"/>
      <c r="K28" s="217"/>
      <c r="O28" s="218">
        <v>1</v>
      </c>
    </row>
    <row r="29" spans="1:80" ht="22.5">
      <c r="A29" s="219">
        <v>14</v>
      </c>
      <c r="B29" s="220" t="s">
        <v>1220</v>
      </c>
      <c r="C29" s="221" t="s">
        <v>1221</v>
      </c>
      <c r="D29" s="222" t="s">
        <v>165</v>
      </c>
      <c r="E29" s="223">
        <v>1.8</v>
      </c>
      <c r="F29" s="223"/>
      <c r="G29" s="224">
        <f>E29*F29</f>
        <v>0</v>
      </c>
      <c r="H29" s="225">
        <v>0</v>
      </c>
      <c r="I29" s="226">
        <f>E29*H29</f>
        <v>0</v>
      </c>
      <c r="J29" s="225">
        <v>0</v>
      </c>
      <c r="K29" s="226">
        <f>E29*J29</f>
        <v>0</v>
      </c>
      <c r="O29" s="218">
        <v>2</v>
      </c>
      <c r="AA29" s="191">
        <v>1</v>
      </c>
      <c r="AB29" s="191">
        <v>1</v>
      </c>
      <c r="AC29" s="191">
        <v>1</v>
      </c>
      <c r="AZ29" s="191">
        <v>1</v>
      </c>
      <c r="BA29" s="191">
        <f>IF(AZ29=1,G29,0)</f>
        <v>0</v>
      </c>
      <c r="BB29" s="191">
        <f>IF(AZ29=2,G29,0)</f>
        <v>0</v>
      </c>
      <c r="BC29" s="191">
        <f>IF(AZ29=3,G29,0)</f>
        <v>0</v>
      </c>
      <c r="BD29" s="191">
        <f>IF(AZ29=4,G29,0)</f>
        <v>0</v>
      </c>
      <c r="BE29" s="191">
        <f>IF(AZ29=5,G29,0)</f>
        <v>0</v>
      </c>
      <c r="CA29" s="218">
        <v>1</v>
      </c>
      <c r="CB29" s="218">
        <v>1</v>
      </c>
    </row>
    <row r="30" spans="1:80">
      <c r="A30" s="237"/>
      <c r="B30" s="238" t="s">
        <v>90</v>
      </c>
      <c r="C30" s="239" t="s">
        <v>1219</v>
      </c>
      <c r="D30" s="240"/>
      <c r="E30" s="241"/>
      <c r="F30" s="242"/>
      <c r="G30" s="243">
        <f>SUM(G28:G29)</f>
        <v>0</v>
      </c>
      <c r="H30" s="244"/>
      <c r="I30" s="245">
        <f>SUM(I28:I29)</f>
        <v>0</v>
      </c>
      <c r="J30" s="244"/>
      <c r="K30" s="245">
        <f>SUM(K28:K29)</f>
        <v>0</v>
      </c>
      <c r="O30" s="218">
        <v>4</v>
      </c>
      <c r="BA30" s="246">
        <f>SUM(BA28:BA29)</f>
        <v>0</v>
      </c>
      <c r="BB30" s="246">
        <f>SUM(BB28:BB29)</f>
        <v>0</v>
      </c>
      <c r="BC30" s="246">
        <f>SUM(BC28:BC29)</f>
        <v>0</v>
      </c>
      <c r="BD30" s="246">
        <f>SUM(BD28:BD29)</f>
        <v>0</v>
      </c>
      <c r="BE30" s="246">
        <f>SUM(BE28:BE29)</f>
        <v>0</v>
      </c>
    </row>
    <row r="31" spans="1:80">
      <c r="A31" s="208" t="s">
        <v>86</v>
      </c>
      <c r="B31" s="209" t="s">
        <v>1222</v>
      </c>
      <c r="C31" s="210" t="s">
        <v>1223</v>
      </c>
      <c r="D31" s="211"/>
      <c r="E31" s="212"/>
      <c r="F31" s="212"/>
      <c r="G31" s="213"/>
      <c r="H31" s="214"/>
      <c r="I31" s="215"/>
      <c r="J31" s="216"/>
      <c r="K31" s="217"/>
      <c r="O31" s="218">
        <v>1</v>
      </c>
    </row>
    <row r="32" spans="1:80">
      <c r="A32" s="219">
        <v>15</v>
      </c>
      <c r="B32" s="220" t="s">
        <v>1225</v>
      </c>
      <c r="C32" s="221" t="s">
        <v>1226</v>
      </c>
      <c r="D32" s="222" t="s">
        <v>177</v>
      </c>
      <c r="E32" s="223">
        <v>76</v>
      </c>
      <c r="F32" s="223"/>
      <c r="G32" s="224">
        <f>E32*F32</f>
        <v>0</v>
      </c>
      <c r="H32" s="225">
        <v>0</v>
      </c>
      <c r="I32" s="226">
        <f>E32*H32</f>
        <v>0</v>
      </c>
      <c r="J32" s="225">
        <v>0</v>
      </c>
      <c r="K32" s="226">
        <f>E32*J32</f>
        <v>0</v>
      </c>
      <c r="O32" s="218">
        <v>2</v>
      </c>
      <c r="AA32" s="191">
        <v>1</v>
      </c>
      <c r="AB32" s="191">
        <v>1</v>
      </c>
      <c r="AC32" s="191">
        <v>1</v>
      </c>
      <c r="AZ32" s="191">
        <v>1</v>
      </c>
      <c r="BA32" s="191">
        <f>IF(AZ32=1,G32,0)</f>
        <v>0</v>
      </c>
      <c r="BB32" s="191">
        <f>IF(AZ32=2,G32,0)</f>
        <v>0</v>
      </c>
      <c r="BC32" s="191">
        <f>IF(AZ32=3,G32,0)</f>
        <v>0</v>
      </c>
      <c r="BD32" s="191">
        <f>IF(AZ32=4,G32,0)</f>
        <v>0</v>
      </c>
      <c r="BE32" s="191">
        <f>IF(AZ32=5,G32,0)</f>
        <v>0</v>
      </c>
      <c r="CA32" s="218">
        <v>1</v>
      </c>
      <c r="CB32" s="218">
        <v>1</v>
      </c>
    </row>
    <row r="33" spans="1:80">
      <c r="A33" s="237"/>
      <c r="B33" s="238" t="s">
        <v>90</v>
      </c>
      <c r="C33" s="239" t="s">
        <v>1224</v>
      </c>
      <c r="D33" s="240"/>
      <c r="E33" s="241"/>
      <c r="F33" s="242"/>
      <c r="G33" s="243">
        <f>SUM(G31:G32)</f>
        <v>0</v>
      </c>
      <c r="H33" s="244"/>
      <c r="I33" s="245">
        <f>SUM(I31:I32)</f>
        <v>0</v>
      </c>
      <c r="J33" s="244"/>
      <c r="K33" s="245">
        <f>SUM(K31:K32)</f>
        <v>0</v>
      </c>
      <c r="O33" s="218">
        <v>4</v>
      </c>
      <c r="BA33" s="246">
        <f>SUM(BA31:BA32)</f>
        <v>0</v>
      </c>
      <c r="BB33" s="246">
        <f>SUM(BB31:BB32)</f>
        <v>0</v>
      </c>
      <c r="BC33" s="246">
        <f>SUM(BC31:BC32)</f>
        <v>0</v>
      </c>
      <c r="BD33" s="246">
        <f>SUM(BD31:BD32)</f>
        <v>0</v>
      </c>
      <c r="BE33" s="246">
        <f>SUM(BE31:BE32)</f>
        <v>0</v>
      </c>
    </row>
    <row r="34" spans="1:80">
      <c r="A34" s="208" t="s">
        <v>86</v>
      </c>
      <c r="B34" s="209" t="s">
        <v>143</v>
      </c>
      <c r="C34" s="210" t="s">
        <v>144</v>
      </c>
      <c r="D34" s="211"/>
      <c r="E34" s="212"/>
      <c r="F34" s="212"/>
      <c r="G34" s="213"/>
      <c r="H34" s="214"/>
      <c r="I34" s="215"/>
      <c r="J34" s="216"/>
      <c r="K34" s="217"/>
      <c r="O34" s="218">
        <v>1</v>
      </c>
    </row>
    <row r="35" spans="1:80">
      <c r="A35" s="219">
        <v>16</v>
      </c>
      <c r="B35" s="220" t="s">
        <v>1227</v>
      </c>
      <c r="C35" s="221" t="s">
        <v>1228</v>
      </c>
      <c r="D35" s="222" t="s">
        <v>135</v>
      </c>
      <c r="E35" s="223">
        <v>6</v>
      </c>
      <c r="F35" s="223"/>
      <c r="G35" s="224">
        <f>E35*F35</f>
        <v>0</v>
      </c>
      <c r="H35" s="225">
        <v>6.7000000000000002E-4</v>
      </c>
      <c r="I35" s="226">
        <f>E35*H35</f>
        <v>4.0200000000000001E-3</v>
      </c>
      <c r="J35" s="225">
        <v>0</v>
      </c>
      <c r="K35" s="226">
        <f>E35*J35</f>
        <v>0</v>
      </c>
      <c r="O35" s="218">
        <v>2</v>
      </c>
      <c r="AA35" s="191">
        <v>1</v>
      </c>
      <c r="AB35" s="191">
        <v>1</v>
      </c>
      <c r="AC35" s="191">
        <v>1</v>
      </c>
      <c r="AZ35" s="191">
        <v>1</v>
      </c>
      <c r="BA35" s="191">
        <f>IF(AZ35=1,G35,0)</f>
        <v>0</v>
      </c>
      <c r="BB35" s="191">
        <f>IF(AZ35=2,G35,0)</f>
        <v>0</v>
      </c>
      <c r="BC35" s="191">
        <f>IF(AZ35=3,G35,0)</f>
        <v>0</v>
      </c>
      <c r="BD35" s="191">
        <f>IF(AZ35=4,G35,0)</f>
        <v>0</v>
      </c>
      <c r="BE35" s="191">
        <f>IF(AZ35=5,G35,0)</f>
        <v>0</v>
      </c>
      <c r="CA35" s="218">
        <v>1</v>
      </c>
      <c r="CB35" s="218">
        <v>1</v>
      </c>
    </row>
    <row r="36" spans="1:80">
      <c r="A36" s="219">
        <v>17</v>
      </c>
      <c r="B36" s="220" t="s">
        <v>1229</v>
      </c>
      <c r="C36" s="221" t="s">
        <v>1230</v>
      </c>
      <c r="D36" s="222" t="s">
        <v>135</v>
      </c>
      <c r="E36" s="223">
        <v>1</v>
      </c>
      <c r="F36" s="223"/>
      <c r="G36" s="224">
        <f>E36*F36</f>
        <v>0</v>
      </c>
      <c r="H36" s="225">
        <v>0</v>
      </c>
      <c r="I36" s="226">
        <f>E36*H36</f>
        <v>0</v>
      </c>
      <c r="J36" s="225">
        <v>0</v>
      </c>
      <c r="K36" s="226">
        <f>E36*J36</f>
        <v>0</v>
      </c>
      <c r="O36" s="218">
        <v>2</v>
      </c>
      <c r="AA36" s="191">
        <v>1</v>
      </c>
      <c r="AB36" s="191">
        <v>1</v>
      </c>
      <c r="AC36" s="191">
        <v>1</v>
      </c>
      <c r="AZ36" s="191">
        <v>1</v>
      </c>
      <c r="BA36" s="191">
        <f>IF(AZ36=1,G36,0)</f>
        <v>0</v>
      </c>
      <c r="BB36" s="191">
        <f>IF(AZ36=2,G36,0)</f>
        <v>0</v>
      </c>
      <c r="BC36" s="191">
        <f>IF(AZ36=3,G36,0)</f>
        <v>0</v>
      </c>
      <c r="BD36" s="191">
        <f>IF(AZ36=4,G36,0)</f>
        <v>0</v>
      </c>
      <c r="BE36" s="191">
        <f>IF(AZ36=5,G36,0)</f>
        <v>0</v>
      </c>
      <c r="CA36" s="218">
        <v>1</v>
      </c>
      <c r="CB36" s="218">
        <v>1</v>
      </c>
    </row>
    <row r="37" spans="1:80">
      <c r="A37" s="219">
        <v>18</v>
      </c>
      <c r="B37" s="220" t="s">
        <v>1231</v>
      </c>
      <c r="C37" s="221" t="s">
        <v>1232</v>
      </c>
      <c r="D37" s="222" t="s">
        <v>135</v>
      </c>
      <c r="E37" s="223">
        <v>8</v>
      </c>
      <c r="F37" s="223"/>
      <c r="G37" s="224">
        <f>E37*F37</f>
        <v>0</v>
      </c>
      <c r="H37" s="225">
        <v>0</v>
      </c>
      <c r="I37" s="226">
        <f>E37*H37</f>
        <v>0</v>
      </c>
      <c r="J37" s="225">
        <v>0</v>
      </c>
      <c r="K37" s="226">
        <f>E37*J37</f>
        <v>0</v>
      </c>
      <c r="O37" s="218">
        <v>2</v>
      </c>
      <c r="AA37" s="191">
        <v>1</v>
      </c>
      <c r="AB37" s="191">
        <v>1</v>
      </c>
      <c r="AC37" s="191">
        <v>1</v>
      </c>
      <c r="AZ37" s="191">
        <v>1</v>
      </c>
      <c r="BA37" s="191">
        <f>IF(AZ37=1,G37,0)</f>
        <v>0</v>
      </c>
      <c r="BB37" s="191">
        <f>IF(AZ37=2,G37,0)</f>
        <v>0</v>
      </c>
      <c r="BC37" s="191">
        <f>IF(AZ37=3,G37,0)</f>
        <v>0</v>
      </c>
      <c r="BD37" s="191">
        <f>IF(AZ37=4,G37,0)</f>
        <v>0</v>
      </c>
      <c r="BE37" s="191">
        <f>IF(AZ37=5,G37,0)</f>
        <v>0</v>
      </c>
      <c r="CA37" s="218">
        <v>1</v>
      </c>
      <c r="CB37" s="218">
        <v>1</v>
      </c>
    </row>
    <row r="38" spans="1:80">
      <c r="A38" s="219">
        <v>19</v>
      </c>
      <c r="B38" s="220" t="s">
        <v>1233</v>
      </c>
      <c r="C38" s="221" t="s">
        <v>1234</v>
      </c>
      <c r="D38" s="222" t="s">
        <v>177</v>
      </c>
      <c r="E38" s="223">
        <v>35</v>
      </c>
      <c r="F38" s="223"/>
      <c r="G38" s="224">
        <f>E38*F38</f>
        <v>0</v>
      </c>
      <c r="H38" s="225">
        <v>4.8999999999999998E-4</v>
      </c>
      <c r="I38" s="226">
        <f>E38*H38</f>
        <v>1.7149999999999999E-2</v>
      </c>
      <c r="J38" s="225">
        <v>-6.0000000000000001E-3</v>
      </c>
      <c r="K38" s="226">
        <f>E38*J38</f>
        <v>-0.21</v>
      </c>
      <c r="O38" s="218">
        <v>2</v>
      </c>
      <c r="AA38" s="191">
        <v>1</v>
      </c>
      <c r="AB38" s="191">
        <v>1</v>
      </c>
      <c r="AC38" s="191">
        <v>1</v>
      </c>
      <c r="AZ38" s="191">
        <v>1</v>
      </c>
      <c r="BA38" s="191">
        <f>IF(AZ38=1,G38,0)</f>
        <v>0</v>
      </c>
      <c r="BB38" s="191">
        <f>IF(AZ38=2,G38,0)</f>
        <v>0</v>
      </c>
      <c r="BC38" s="191">
        <f>IF(AZ38=3,G38,0)</f>
        <v>0</v>
      </c>
      <c r="BD38" s="191">
        <f>IF(AZ38=4,G38,0)</f>
        <v>0</v>
      </c>
      <c r="BE38" s="191">
        <f>IF(AZ38=5,G38,0)</f>
        <v>0</v>
      </c>
      <c r="CA38" s="218">
        <v>1</v>
      </c>
      <c r="CB38" s="218">
        <v>1</v>
      </c>
    </row>
    <row r="39" spans="1:80">
      <c r="A39" s="237"/>
      <c r="B39" s="238" t="s">
        <v>90</v>
      </c>
      <c r="C39" s="239" t="s">
        <v>145</v>
      </c>
      <c r="D39" s="240"/>
      <c r="E39" s="241"/>
      <c r="F39" s="242"/>
      <c r="G39" s="243">
        <f>SUM(G34:G38)</f>
        <v>0</v>
      </c>
      <c r="H39" s="244"/>
      <c r="I39" s="245">
        <f>SUM(I34:I38)</f>
        <v>2.1169999999999998E-2</v>
      </c>
      <c r="J39" s="244"/>
      <c r="K39" s="245">
        <f>SUM(K34:K38)</f>
        <v>-0.21</v>
      </c>
      <c r="O39" s="218">
        <v>4</v>
      </c>
      <c r="BA39" s="246">
        <f>SUM(BA34:BA38)</f>
        <v>0</v>
      </c>
      <c r="BB39" s="246">
        <f>SUM(BB34:BB38)</f>
        <v>0</v>
      </c>
      <c r="BC39" s="246">
        <f>SUM(BC34:BC38)</f>
        <v>0</v>
      </c>
      <c r="BD39" s="246">
        <f>SUM(BD34:BD38)</f>
        <v>0</v>
      </c>
      <c r="BE39" s="246">
        <f>SUM(BE34:BE38)</f>
        <v>0</v>
      </c>
    </row>
    <row r="40" spans="1:80">
      <c r="A40" s="208" t="s">
        <v>86</v>
      </c>
      <c r="B40" s="209" t="s">
        <v>1235</v>
      </c>
      <c r="C40" s="210" t="s">
        <v>1236</v>
      </c>
      <c r="D40" s="211"/>
      <c r="E40" s="212"/>
      <c r="F40" s="212"/>
      <c r="G40" s="213"/>
      <c r="H40" s="214"/>
      <c r="I40" s="215"/>
      <c r="J40" s="216"/>
      <c r="K40" s="217"/>
      <c r="O40" s="218">
        <v>1</v>
      </c>
    </row>
    <row r="41" spans="1:80">
      <c r="A41" s="219">
        <v>20</v>
      </c>
      <c r="B41" s="220" t="s">
        <v>1238</v>
      </c>
      <c r="C41" s="221" t="s">
        <v>1493</v>
      </c>
      <c r="D41" s="222" t="s">
        <v>135</v>
      </c>
      <c r="E41" s="223">
        <v>1</v>
      </c>
      <c r="F41" s="223"/>
      <c r="G41" s="224">
        <f t="shared" ref="G41:G63" si="8">E41*F41</f>
        <v>0</v>
      </c>
      <c r="H41" s="225">
        <v>8.9099999999999995E-3</v>
      </c>
      <c r="I41" s="226">
        <f t="shared" ref="I41:I63" si="9">E41*H41</f>
        <v>8.9099999999999995E-3</v>
      </c>
      <c r="J41" s="225">
        <v>0</v>
      </c>
      <c r="K41" s="226">
        <f t="shared" ref="K41:K63" si="10">E41*J41</f>
        <v>0</v>
      </c>
      <c r="O41" s="218">
        <v>2</v>
      </c>
      <c r="AA41" s="191">
        <v>1</v>
      </c>
      <c r="AB41" s="191">
        <v>7</v>
      </c>
      <c r="AC41" s="191">
        <v>7</v>
      </c>
      <c r="AZ41" s="191">
        <v>2</v>
      </c>
      <c r="BA41" s="191">
        <f t="shared" ref="BA41:BA63" si="11">IF(AZ41=1,G41,0)</f>
        <v>0</v>
      </c>
      <c r="BB41" s="191">
        <f t="shared" ref="BB41:BB63" si="12">IF(AZ41=2,G41,0)</f>
        <v>0</v>
      </c>
      <c r="BC41" s="191">
        <f t="shared" ref="BC41:BC63" si="13">IF(AZ41=3,G41,0)</f>
        <v>0</v>
      </c>
      <c r="BD41" s="191">
        <f t="shared" ref="BD41:BD63" si="14">IF(AZ41=4,G41,0)</f>
        <v>0</v>
      </c>
      <c r="BE41" s="191">
        <f t="shared" ref="BE41:BE63" si="15">IF(AZ41=5,G41,0)</f>
        <v>0</v>
      </c>
      <c r="CA41" s="218">
        <v>1</v>
      </c>
      <c r="CB41" s="218">
        <v>7</v>
      </c>
    </row>
    <row r="42" spans="1:80">
      <c r="A42" s="219">
        <v>21</v>
      </c>
      <c r="B42" s="220" t="s">
        <v>1239</v>
      </c>
      <c r="C42" s="221" t="s">
        <v>1494</v>
      </c>
      <c r="D42" s="222" t="s">
        <v>135</v>
      </c>
      <c r="E42" s="223">
        <v>1</v>
      </c>
      <c r="F42" s="223"/>
      <c r="G42" s="224">
        <f t="shared" si="8"/>
        <v>0</v>
      </c>
      <c r="H42" s="225">
        <v>7.9399999999999991E-3</v>
      </c>
      <c r="I42" s="226">
        <f t="shared" si="9"/>
        <v>7.9399999999999991E-3</v>
      </c>
      <c r="J42" s="225">
        <v>0</v>
      </c>
      <c r="K42" s="226">
        <f t="shared" si="10"/>
        <v>0</v>
      </c>
      <c r="O42" s="218">
        <v>2</v>
      </c>
      <c r="AA42" s="191">
        <v>1</v>
      </c>
      <c r="AB42" s="191">
        <v>7</v>
      </c>
      <c r="AC42" s="191">
        <v>7</v>
      </c>
      <c r="AZ42" s="191">
        <v>2</v>
      </c>
      <c r="BA42" s="191">
        <f t="shared" si="11"/>
        <v>0</v>
      </c>
      <c r="BB42" s="191">
        <f t="shared" si="12"/>
        <v>0</v>
      </c>
      <c r="BC42" s="191">
        <f t="shared" si="13"/>
        <v>0</v>
      </c>
      <c r="BD42" s="191">
        <f t="shared" si="14"/>
        <v>0</v>
      </c>
      <c r="BE42" s="191">
        <f t="shared" si="15"/>
        <v>0</v>
      </c>
      <c r="CA42" s="218">
        <v>1</v>
      </c>
      <c r="CB42" s="218">
        <v>7</v>
      </c>
    </row>
    <row r="43" spans="1:80">
      <c r="A43" s="219">
        <v>22</v>
      </c>
      <c r="B43" s="220" t="s">
        <v>1240</v>
      </c>
      <c r="C43" s="221" t="s">
        <v>1495</v>
      </c>
      <c r="D43" s="222" t="s">
        <v>135</v>
      </c>
      <c r="E43" s="223">
        <v>2</v>
      </c>
      <c r="F43" s="223"/>
      <c r="G43" s="224">
        <f t="shared" si="8"/>
        <v>0</v>
      </c>
      <c r="H43" s="225">
        <v>1.8519999999999998E-2</v>
      </c>
      <c r="I43" s="226">
        <f t="shared" si="9"/>
        <v>3.7039999999999997E-2</v>
      </c>
      <c r="J43" s="225">
        <v>0</v>
      </c>
      <c r="K43" s="226">
        <f t="shared" si="10"/>
        <v>0</v>
      </c>
      <c r="O43" s="218">
        <v>2</v>
      </c>
      <c r="AA43" s="191">
        <v>1</v>
      </c>
      <c r="AB43" s="191">
        <v>7</v>
      </c>
      <c r="AC43" s="191">
        <v>7</v>
      </c>
      <c r="AZ43" s="191">
        <v>2</v>
      </c>
      <c r="BA43" s="191">
        <f t="shared" si="11"/>
        <v>0</v>
      </c>
      <c r="BB43" s="191">
        <f t="shared" si="12"/>
        <v>0</v>
      </c>
      <c r="BC43" s="191">
        <f t="shared" si="13"/>
        <v>0</v>
      </c>
      <c r="BD43" s="191">
        <f t="shared" si="14"/>
        <v>0</v>
      </c>
      <c r="BE43" s="191">
        <f t="shared" si="15"/>
        <v>0</v>
      </c>
      <c r="CA43" s="218">
        <v>1</v>
      </c>
      <c r="CB43" s="218">
        <v>7</v>
      </c>
    </row>
    <row r="44" spans="1:80">
      <c r="A44" s="219">
        <v>23</v>
      </c>
      <c r="B44" s="220" t="s">
        <v>1241</v>
      </c>
      <c r="C44" s="221" t="s">
        <v>1496</v>
      </c>
      <c r="D44" s="222" t="s">
        <v>135</v>
      </c>
      <c r="E44" s="223">
        <v>1</v>
      </c>
      <c r="F44" s="223"/>
      <c r="G44" s="224">
        <f t="shared" si="8"/>
        <v>0</v>
      </c>
      <c r="H44" s="225">
        <v>1.291E-2</v>
      </c>
      <c r="I44" s="226">
        <f t="shared" si="9"/>
        <v>1.291E-2</v>
      </c>
      <c r="J44" s="225">
        <v>0</v>
      </c>
      <c r="K44" s="226">
        <f t="shared" si="10"/>
        <v>0</v>
      </c>
      <c r="O44" s="218">
        <v>2</v>
      </c>
      <c r="AA44" s="191">
        <v>1</v>
      </c>
      <c r="AB44" s="191">
        <v>7</v>
      </c>
      <c r="AC44" s="191">
        <v>7</v>
      </c>
      <c r="AZ44" s="191">
        <v>2</v>
      </c>
      <c r="BA44" s="191">
        <f t="shared" si="11"/>
        <v>0</v>
      </c>
      <c r="BB44" s="191">
        <f t="shared" si="12"/>
        <v>0</v>
      </c>
      <c r="BC44" s="191">
        <f t="shared" si="13"/>
        <v>0</v>
      </c>
      <c r="BD44" s="191">
        <f t="shared" si="14"/>
        <v>0</v>
      </c>
      <c r="BE44" s="191">
        <f t="shared" si="15"/>
        <v>0</v>
      </c>
      <c r="CA44" s="218">
        <v>1</v>
      </c>
      <c r="CB44" s="218">
        <v>7</v>
      </c>
    </row>
    <row r="45" spans="1:80">
      <c r="A45" s="219">
        <v>24</v>
      </c>
      <c r="B45" s="220" t="s">
        <v>1242</v>
      </c>
      <c r="C45" s="221" t="s">
        <v>1497</v>
      </c>
      <c r="D45" s="222" t="s">
        <v>135</v>
      </c>
      <c r="E45" s="223">
        <v>2</v>
      </c>
      <c r="F45" s="223"/>
      <c r="G45" s="224">
        <f t="shared" si="8"/>
        <v>0</v>
      </c>
      <c r="H45" s="225">
        <v>8.3999999999999995E-3</v>
      </c>
      <c r="I45" s="226">
        <f t="shared" si="9"/>
        <v>1.6799999999999999E-2</v>
      </c>
      <c r="J45" s="225">
        <v>0</v>
      </c>
      <c r="K45" s="226">
        <f t="shared" si="10"/>
        <v>0</v>
      </c>
      <c r="O45" s="218">
        <v>2</v>
      </c>
      <c r="AA45" s="191">
        <v>1</v>
      </c>
      <c r="AB45" s="191">
        <v>7</v>
      </c>
      <c r="AC45" s="191">
        <v>7</v>
      </c>
      <c r="AZ45" s="191">
        <v>2</v>
      </c>
      <c r="BA45" s="191">
        <f t="shared" si="11"/>
        <v>0</v>
      </c>
      <c r="BB45" s="191">
        <f t="shared" si="12"/>
        <v>0</v>
      </c>
      <c r="BC45" s="191">
        <f t="shared" si="13"/>
        <v>0</v>
      </c>
      <c r="BD45" s="191">
        <f t="shared" si="14"/>
        <v>0</v>
      </c>
      <c r="BE45" s="191">
        <f t="shared" si="15"/>
        <v>0</v>
      </c>
      <c r="CA45" s="218">
        <v>1</v>
      </c>
      <c r="CB45" s="218">
        <v>7</v>
      </c>
    </row>
    <row r="46" spans="1:80">
      <c r="A46" s="219">
        <v>25</v>
      </c>
      <c r="B46" s="220" t="s">
        <v>1243</v>
      </c>
      <c r="C46" s="221" t="s">
        <v>1244</v>
      </c>
      <c r="D46" s="222" t="s">
        <v>177</v>
      </c>
      <c r="E46" s="223">
        <v>35</v>
      </c>
      <c r="F46" s="223"/>
      <c r="G46" s="224">
        <f t="shared" si="8"/>
        <v>0</v>
      </c>
      <c r="H46" s="225">
        <v>3.8000000000000002E-4</v>
      </c>
      <c r="I46" s="226">
        <f t="shared" si="9"/>
        <v>1.3300000000000001E-2</v>
      </c>
      <c r="J46" s="225">
        <v>0</v>
      </c>
      <c r="K46" s="226">
        <f t="shared" si="10"/>
        <v>0</v>
      </c>
      <c r="O46" s="218">
        <v>2</v>
      </c>
      <c r="AA46" s="191">
        <v>1</v>
      </c>
      <c r="AB46" s="191">
        <v>7</v>
      </c>
      <c r="AC46" s="191">
        <v>7</v>
      </c>
      <c r="AZ46" s="191">
        <v>2</v>
      </c>
      <c r="BA46" s="191">
        <f t="shared" si="11"/>
        <v>0</v>
      </c>
      <c r="BB46" s="191">
        <f t="shared" si="12"/>
        <v>0</v>
      </c>
      <c r="BC46" s="191">
        <f t="shared" si="13"/>
        <v>0</v>
      </c>
      <c r="BD46" s="191">
        <f t="shared" si="14"/>
        <v>0</v>
      </c>
      <c r="BE46" s="191">
        <f t="shared" si="15"/>
        <v>0</v>
      </c>
      <c r="CA46" s="218">
        <v>1</v>
      </c>
      <c r="CB46" s="218">
        <v>7</v>
      </c>
    </row>
    <row r="47" spans="1:80">
      <c r="A47" s="219">
        <v>26</v>
      </c>
      <c r="B47" s="220" t="s">
        <v>1245</v>
      </c>
      <c r="C47" s="221" t="s">
        <v>1246</v>
      </c>
      <c r="D47" s="222" t="s">
        <v>177</v>
      </c>
      <c r="E47" s="223">
        <v>30</v>
      </c>
      <c r="F47" s="223"/>
      <c r="G47" s="224">
        <f t="shared" si="8"/>
        <v>0</v>
      </c>
      <c r="H47" s="225">
        <v>4.6999999999999999E-4</v>
      </c>
      <c r="I47" s="226">
        <f t="shared" si="9"/>
        <v>1.41E-2</v>
      </c>
      <c r="J47" s="225">
        <v>0</v>
      </c>
      <c r="K47" s="226">
        <f t="shared" si="10"/>
        <v>0</v>
      </c>
      <c r="O47" s="218">
        <v>2</v>
      </c>
      <c r="AA47" s="191">
        <v>1</v>
      </c>
      <c r="AB47" s="191">
        <v>7</v>
      </c>
      <c r="AC47" s="191">
        <v>7</v>
      </c>
      <c r="AZ47" s="191">
        <v>2</v>
      </c>
      <c r="BA47" s="191">
        <f t="shared" si="11"/>
        <v>0</v>
      </c>
      <c r="BB47" s="191">
        <f t="shared" si="12"/>
        <v>0</v>
      </c>
      <c r="BC47" s="191">
        <f t="shared" si="13"/>
        <v>0</v>
      </c>
      <c r="BD47" s="191">
        <f t="shared" si="14"/>
        <v>0</v>
      </c>
      <c r="BE47" s="191">
        <f t="shared" si="15"/>
        <v>0</v>
      </c>
      <c r="CA47" s="218">
        <v>1</v>
      </c>
      <c r="CB47" s="218">
        <v>7</v>
      </c>
    </row>
    <row r="48" spans="1:80">
      <c r="A48" s="219">
        <v>27</v>
      </c>
      <c r="B48" s="220" t="s">
        <v>1247</v>
      </c>
      <c r="C48" s="221" t="s">
        <v>1248</v>
      </c>
      <c r="D48" s="222" t="s">
        <v>177</v>
      </c>
      <c r="E48" s="223">
        <v>16</v>
      </c>
      <c r="F48" s="223"/>
      <c r="G48" s="224">
        <f t="shared" si="8"/>
        <v>0</v>
      </c>
      <c r="H48" s="225">
        <v>6.9999999999999999E-4</v>
      </c>
      <c r="I48" s="226">
        <f t="shared" si="9"/>
        <v>1.12E-2</v>
      </c>
      <c r="J48" s="225">
        <v>0</v>
      </c>
      <c r="K48" s="226">
        <f t="shared" si="10"/>
        <v>0</v>
      </c>
      <c r="O48" s="218">
        <v>2</v>
      </c>
      <c r="AA48" s="191">
        <v>1</v>
      </c>
      <c r="AB48" s="191">
        <v>7</v>
      </c>
      <c r="AC48" s="191">
        <v>7</v>
      </c>
      <c r="AZ48" s="191">
        <v>2</v>
      </c>
      <c r="BA48" s="191">
        <f t="shared" si="11"/>
        <v>0</v>
      </c>
      <c r="BB48" s="191">
        <f t="shared" si="12"/>
        <v>0</v>
      </c>
      <c r="BC48" s="191">
        <f t="shared" si="13"/>
        <v>0</v>
      </c>
      <c r="BD48" s="191">
        <f t="shared" si="14"/>
        <v>0</v>
      </c>
      <c r="BE48" s="191">
        <f t="shared" si="15"/>
        <v>0</v>
      </c>
      <c r="CA48" s="218">
        <v>1</v>
      </c>
      <c r="CB48" s="218">
        <v>7</v>
      </c>
    </row>
    <row r="49" spans="1:80">
      <c r="A49" s="219">
        <v>28</v>
      </c>
      <c r="B49" s="220" t="s">
        <v>1249</v>
      </c>
      <c r="C49" s="221" t="s">
        <v>1250</v>
      </c>
      <c r="D49" s="222" t="s">
        <v>177</v>
      </c>
      <c r="E49" s="223">
        <v>15</v>
      </c>
      <c r="F49" s="223"/>
      <c r="G49" s="224">
        <f t="shared" si="8"/>
        <v>0</v>
      </c>
      <c r="H49" s="225">
        <v>1.5200000000000001E-3</v>
      </c>
      <c r="I49" s="226">
        <f t="shared" si="9"/>
        <v>2.2800000000000001E-2</v>
      </c>
      <c r="J49" s="225">
        <v>0</v>
      </c>
      <c r="K49" s="226">
        <f t="shared" si="10"/>
        <v>0</v>
      </c>
      <c r="O49" s="218">
        <v>2</v>
      </c>
      <c r="AA49" s="191">
        <v>1</v>
      </c>
      <c r="AB49" s="191">
        <v>7</v>
      </c>
      <c r="AC49" s="191">
        <v>7</v>
      </c>
      <c r="AZ49" s="191">
        <v>2</v>
      </c>
      <c r="BA49" s="191">
        <f t="shared" si="11"/>
        <v>0</v>
      </c>
      <c r="BB49" s="191">
        <f t="shared" si="12"/>
        <v>0</v>
      </c>
      <c r="BC49" s="191">
        <f t="shared" si="13"/>
        <v>0</v>
      </c>
      <c r="BD49" s="191">
        <f t="shared" si="14"/>
        <v>0</v>
      </c>
      <c r="BE49" s="191">
        <f t="shared" si="15"/>
        <v>0</v>
      </c>
      <c r="CA49" s="218">
        <v>1</v>
      </c>
      <c r="CB49" s="218">
        <v>7</v>
      </c>
    </row>
    <row r="50" spans="1:80">
      <c r="A50" s="219">
        <v>29</v>
      </c>
      <c r="B50" s="220" t="s">
        <v>1251</v>
      </c>
      <c r="C50" s="221" t="s">
        <v>1252</v>
      </c>
      <c r="D50" s="222" t="s">
        <v>177</v>
      </c>
      <c r="E50" s="223">
        <v>10</v>
      </c>
      <c r="F50" s="223"/>
      <c r="G50" s="224">
        <f t="shared" si="8"/>
        <v>0</v>
      </c>
      <c r="H50" s="225">
        <v>1.73E-3</v>
      </c>
      <c r="I50" s="226">
        <f t="shared" si="9"/>
        <v>1.7299999999999999E-2</v>
      </c>
      <c r="J50" s="225">
        <v>0</v>
      </c>
      <c r="K50" s="226">
        <f t="shared" si="10"/>
        <v>0</v>
      </c>
      <c r="O50" s="218">
        <v>2</v>
      </c>
      <c r="AA50" s="191">
        <v>1</v>
      </c>
      <c r="AB50" s="191">
        <v>7</v>
      </c>
      <c r="AC50" s="191">
        <v>7</v>
      </c>
      <c r="AZ50" s="191">
        <v>2</v>
      </c>
      <c r="BA50" s="191">
        <f t="shared" si="11"/>
        <v>0</v>
      </c>
      <c r="BB50" s="191">
        <f t="shared" si="12"/>
        <v>0</v>
      </c>
      <c r="BC50" s="191">
        <f t="shared" si="13"/>
        <v>0</v>
      </c>
      <c r="BD50" s="191">
        <f t="shared" si="14"/>
        <v>0</v>
      </c>
      <c r="BE50" s="191">
        <f t="shared" si="15"/>
        <v>0</v>
      </c>
      <c r="CA50" s="218">
        <v>1</v>
      </c>
      <c r="CB50" s="218">
        <v>7</v>
      </c>
    </row>
    <row r="51" spans="1:80">
      <c r="A51" s="219">
        <v>30</v>
      </c>
      <c r="B51" s="220" t="s">
        <v>1253</v>
      </c>
      <c r="C51" s="221" t="s">
        <v>1254</v>
      </c>
      <c r="D51" s="222" t="s">
        <v>177</v>
      </c>
      <c r="E51" s="223">
        <v>33</v>
      </c>
      <c r="F51" s="223"/>
      <c r="G51" s="224">
        <f t="shared" si="8"/>
        <v>0</v>
      </c>
      <c r="H51" s="225">
        <v>2.0899999999999998E-3</v>
      </c>
      <c r="I51" s="226">
        <f t="shared" si="9"/>
        <v>6.896999999999999E-2</v>
      </c>
      <c r="J51" s="225">
        <v>0</v>
      </c>
      <c r="K51" s="226">
        <f t="shared" si="10"/>
        <v>0</v>
      </c>
      <c r="O51" s="218">
        <v>2</v>
      </c>
      <c r="AA51" s="191">
        <v>1</v>
      </c>
      <c r="AB51" s="191">
        <v>7</v>
      </c>
      <c r="AC51" s="191">
        <v>7</v>
      </c>
      <c r="AZ51" s="191">
        <v>2</v>
      </c>
      <c r="BA51" s="191">
        <f t="shared" si="11"/>
        <v>0</v>
      </c>
      <c r="BB51" s="191">
        <f t="shared" si="12"/>
        <v>0</v>
      </c>
      <c r="BC51" s="191">
        <f t="shared" si="13"/>
        <v>0</v>
      </c>
      <c r="BD51" s="191">
        <f t="shared" si="14"/>
        <v>0</v>
      </c>
      <c r="BE51" s="191">
        <f t="shared" si="15"/>
        <v>0</v>
      </c>
      <c r="CA51" s="218">
        <v>1</v>
      </c>
      <c r="CB51" s="218">
        <v>7</v>
      </c>
    </row>
    <row r="52" spans="1:80">
      <c r="A52" s="219">
        <v>31</v>
      </c>
      <c r="B52" s="220" t="s">
        <v>1255</v>
      </c>
      <c r="C52" s="221" t="s">
        <v>1256</v>
      </c>
      <c r="D52" s="222" t="s">
        <v>177</v>
      </c>
      <c r="E52" s="223">
        <v>3</v>
      </c>
      <c r="F52" s="223"/>
      <c r="G52" s="224">
        <f t="shared" si="8"/>
        <v>0</v>
      </c>
      <c r="H52" s="225">
        <v>2.5000000000000001E-3</v>
      </c>
      <c r="I52" s="226">
        <f t="shared" si="9"/>
        <v>7.4999999999999997E-3</v>
      </c>
      <c r="J52" s="225">
        <v>0</v>
      </c>
      <c r="K52" s="226">
        <f t="shared" si="10"/>
        <v>0</v>
      </c>
      <c r="O52" s="218">
        <v>2</v>
      </c>
      <c r="AA52" s="191">
        <v>1</v>
      </c>
      <c r="AB52" s="191">
        <v>7</v>
      </c>
      <c r="AC52" s="191">
        <v>7</v>
      </c>
      <c r="AZ52" s="191">
        <v>2</v>
      </c>
      <c r="BA52" s="191">
        <f t="shared" si="11"/>
        <v>0</v>
      </c>
      <c r="BB52" s="191">
        <f t="shared" si="12"/>
        <v>0</v>
      </c>
      <c r="BC52" s="191">
        <f t="shared" si="13"/>
        <v>0</v>
      </c>
      <c r="BD52" s="191">
        <f t="shared" si="14"/>
        <v>0</v>
      </c>
      <c r="BE52" s="191">
        <f t="shared" si="15"/>
        <v>0</v>
      </c>
      <c r="CA52" s="218">
        <v>1</v>
      </c>
      <c r="CB52" s="218">
        <v>7</v>
      </c>
    </row>
    <row r="53" spans="1:80">
      <c r="A53" s="219">
        <v>32</v>
      </c>
      <c r="B53" s="220" t="s">
        <v>1257</v>
      </c>
      <c r="C53" s="221" t="s">
        <v>1258</v>
      </c>
      <c r="D53" s="222" t="s">
        <v>135</v>
      </c>
      <c r="E53" s="223">
        <v>4</v>
      </c>
      <c r="F53" s="223"/>
      <c r="G53" s="224">
        <f t="shared" si="8"/>
        <v>0</v>
      </c>
      <c r="H53" s="225">
        <v>2.1000000000000001E-4</v>
      </c>
      <c r="I53" s="226">
        <f t="shared" si="9"/>
        <v>8.4000000000000003E-4</v>
      </c>
      <c r="J53" s="225">
        <v>0</v>
      </c>
      <c r="K53" s="226">
        <f t="shared" si="10"/>
        <v>0</v>
      </c>
      <c r="O53" s="218">
        <v>2</v>
      </c>
      <c r="AA53" s="191">
        <v>1</v>
      </c>
      <c r="AB53" s="191">
        <v>7</v>
      </c>
      <c r="AC53" s="191">
        <v>7</v>
      </c>
      <c r="AZ53" s="191">
        <v>2</v>
      </c>
      <c r="BA53" s="191">
        <f t="shared" si="11"/>
        <v>0</v>
      </c>
      <c r="BB53" s="191">
        <f t="shared" si="12"/>
        <v>0</v>
      </c>
      <c r="BC53" s="191">
        <f t="shared" si="13"/>
        <v>0</v>
      </c>
      <c r="BD53" s="191">
        <f t="shared" si="14"/>
        <v>0</v>
      </c>
      <c r="BE53" s="191">
        <f t="shared" si="15"/>
        <v>0</v>
      </c>
      <c r="CA53" s="218">
        <v>1</v>
      </c>
      <c r="CB53" s="218">
        <v>7</v>
      </c>
    </row>
    <row r="54" spans="1:80">
      <c r="A54" s="219">
        <v>33</v>
      </c>
      <c r="B54" s="220" t="s">
        <v>1259</v>
      </c>
      <c r="C54" s="221" t="s">
        <v>1260</v>
      </c>
      <c r="D54" s="222" t="s">
        <v>135</v>
      </c>
      <c r="E54" s="223">
        <v>4</v>
      </c>
      <c r="F54" s="223"/>
      <c r="G54" s="224">
        <f t="shared" si="8"/>
        <v>0</v>
      </c>
      <c r="H54" s="225">
        <v>5.5000000000000003E-4</v>
      </c>
      <c r="I54" s="226">
        <f t="shared" si="9"/>
        <v>2.2000000000000001E-3</v>
      </c>
      <c r="J54" s="225">
        <v>0</v>
      </c>
      <c r="K54" s="226">
        <f t="shared" si="10"/>
        <v>0</v>
      </c>
      <c r="O54" s="218">
        <v>2</v>
      </c>
      <c r="AA54" s="191">
        <v>1</v>
      </c>
      <c r="AB54" s="191">
        <v>7</v>
      </c>
      <c r="AC54" s="191">
        <v>7</v>
      </c>
      <c r="AZ54" s="191">
        <v>2</v>
      </c>
      <c r="BA54" s="191">
        <f t="shared" si="11"/>
        <v>0</v>
      </c>
      <c r="BB54" s="191">
        <f t="shared" si="12"/>
        <v>0</v>
      </c>
      <c r="BC54" s="191">
        <f t="shared" si="13"/>
        <v>0</v>
      </c>
      <c r="BD54" s="191">
        <f t="shared" si="14"/>
        <v>0</v>
      </c>
      <c r="BE54" s="191">
        <f t="shared" si="15"/>
        <v>0</v>
      </c>
      <c r="CA54" s="218">
        <v>1</v>
      </c>
      <c r="CB54" s="218">
        <v>7</v>
      </c>
    </row>
    <row r="55" spans="1:80">
      <c r="A55" s="219">
        <v>34</v>
      </c>
      <c r="B55" s="220" t="s">
        <v>1261</v>
      </c>
      <c r="C55" s="221" t="s">
        <v>1262</v>
      </c>
      <c r="D55" s="222" t="s">
        <v>135</v>
      </c>
      <c r="E55" s="223">
        <v>1</v>
      </c>
      <c r="F55" s="223"/>
      <c r="G55" s="224">
        <f t="shared" si="8"/>
        <v>0</v>
      </c>
      <c r="H55" s="225">
        <v>5.0000000000000001E-4</v>
      </c>
      <c r="I55" s="226">
        <f t="shared" si="9"/>
        <v>5.0000000000000001E-4</v>
      </c>
      <c r="J55" s="225">
        <v>0</v>
      </c>
      <c r="K55" s="226">
        <f t="shared" si="10"/>
        <v>0</v>
      </c>
      <c r="O55" s="218">
        <v>2</v>
      </c>
      <c r="AA55" s="191">
        <v>1</v>
      </c>
      <c r="AB55" s="191">
        <v>7</v>
      </c>
      <c r="AC55" s="191">
        <v>7</v>
      </c>
      <c r="AZ55" s="191">
        <v>2</v>
      </c>
      <c r="BA55" s="191">
        <f t="shared" si="11"/>
        <v>0</v>
      </c>
      <c r="BB55" s="191">
        <f t="shared" si="12"/>
        <v>0</v>
      </c>
      <c r="BC55" s="191">
        <f t="shared" si="13"/>
        <v>0</v>
      </c>
      <c r="BD55" s="191">
        <f t="shared" si="14"/>
        <v>0</v>
      </c>
      <c r="BE55" s="191">
        <f t="shared" si="15"/>
        <v>0</v>
      </c>
      <c r="CA55" s="218">
        <v>1</v>
      </c>
      <c r="CB55" s="218">
        <v>7</v>
      </c>
    </row>
    <row r="56" spans="1:80">
      <c r="A56" s="219">
        <v>35</v>
      </c>
      <c r="B56" s="220" t="s">
        <v>1263</v>
      </c>
      <c r="C56" s="221" t="s">
        <v>1264</v>
      </c>
      <c r="D56" s="222" t="s">
        <v>135</v>
      </c>
      <c r="E56" s="223">
        <v>17</v>
      </c>
      <c r="F56" s="223"/>
      <c r="G56" s="224">
        <f t="shared" si="8"/>
        <v>0</v>
      </c>
      <c r="H56" s="225">
        <v>0</v>
      </c>
      <c r="I56" s="226">
        <f t="shared" si="9"/>
        <v>0</v>
      </c>
      <c r="J56" s="225">
        <v>0</v>
      </c>
      <c r="K56" s="226">
        <f t="shared" si="10"/>
        <v>0</v>
      </c>
      <c r="O56" s="218">
        <v>2</v>
      </c>
      <c r="AA56" s="191">
        <v>1</v>
      </c>
      <c r="AB56" s="191">
        <v>7</v>
      </c>
      <c r="AC56" s="191">
        <v>7</v>
      </c>
      <c r="AZ56" s="191">
        <v>2</v>
      </c>
      <c r="BA56" s="191">
        <f t="shared" si="11"/>
        <v>0</v>
      </c>
      <c r="BB56" s="191">
        <f t="shared" si="12"/>
        <v>0</v>
      </c>
      <c r="BC56" s="191">
        <f t="shared" si="13"/>
        <v>0</v>
      </c>
      <c r="BD56" s="191">
        <f t="shared" si="14"/>
        <v>0</v>
      </c>
      <c r="BE56" s="191">
        <f t="shared" si="15"/>
        <v>0</v>
      </c>
      <c r="CA56" s="218">
        <v>1</v>
      </c>
      <c r="CB56" s="218">
        <v>7</v>
      </c>
    </row>
    <row r="57" spans="1:80">
      <c r="A57" s="219">
        <v>36</v>
      </c>
      <c r="B57" s="220" t="s">
        <v>1265</v>
      </c>
      <c r="C57" s="221" t="s">
        <v>1266</v>
      </c>
      <c r="D57" s="222" t="s">
        <v>135</v>
      </c>
      <c r="E57" s="223">
        <v>13</v>
      </c>
      <c r="F57" s="223"/>
      <c r="G57" s="224">
        <f t="shared" si="8"/>
        <v>0</v>
      </c>
      <c r="H57" s="225">
        <v>0</v>
      </c>
      <c r="I57" s="226">
        <f t="shared" si="9"/>
        <v>0</v>
      </c>
      <c r="J57" s="225">
        <v>0</v>
      </c>
      <c r="K57" s="226">
        <f t="shared" si="10"/>
        <v>0</v>
      </c>
      <c r="O57" s="218">
        <v>2</v>
      </c>
      <c r="AA57" s="191">
        <v>1</v>
      </c>
      <c r="AB57" s="191">
        <v>7</v>
      </c>
      <c r="AC57" s="191">
        <v>7</v>
      </c>
      <c r="AZ57" s="191">
        <v>2</v>
      </c>
      <c r="BA57" s="191">
        <f t="shared" si="11"/>
        <v>0</v>
      </c>
      <c r="BB57" s="191">
        <f t="shared" si="12"/>
        <v>0</v>
      </c>
      <c r="BC57" s="191">
        <f t="shared" si="13"/>
        <v>0</v>
      </c>
      <c r="BD57" s="191">
        <f t="shared" si="14"/>
        <v>0</v>
      </c>
      <c r="BE57" s="191">
        <f t="shared" si="15"/>
        <v>0</v>
      </c>
      <c r="CA57" s="218">
        <v>1</v>
      </c>
      <c r="CB57" s="218">
        <v>7</v>
      </c>
    </row>
    <row r="58" spans="1:80">
      <c r="A58" s="219">
        <v>37</v>
      </c>
      <c r="B58" s="220" t="s">
        <v>1267</v>
      </c>
      <c r="C58" s="221" t="s">
        <v>1268</v>
      </c>
      <c r="D58" s="222" t="s">
        <v>135</v>
      </c>
      <c r="E58" s="223">
        <v>10</v>
      </c>
      <c r="F58" s="223"/>
      <c r="G58" s="224">
        <f t="shared" si="8"/>
        <v>0</v>
      </c>
      <c r="H58" s="225">
        <v>0</v>
      </c>
      <c r="I58" s="226">
        <f t="shared" si="9"/>
        <v>0</v>
      </c>
      <c r="J58" s="225">
        <v>0</v>
      </c>
      <c r="K58" s="226">
        <f t="shared" si="10"/>
        <v>0</v>
      </c>
      <c r="O58" s="218">
        <v>2</v>
      </c>
      <c r="AA58" s="191">
        <v>1</v>
      </c>
      <c r="AB58" s="191">
        <v>7</v>
      </c>
      <c r="AC58" s="191">
        <v>7</v>
      </c>
      <c r="AZ58" s="191">
        <v>2</v>
      </c>
      <c r="BA58" s="191">
        <f t="shared" si="11"/>
        <v>0</v>
      </c>
      <c r="BB58" s="191">
        <f t="shared" si="12"/>
        <v>0</v>
      </c>
      <c r="BC58" s="191">
        <f t="shared" si="13"/>
        <v>0</v>
      </c>
      <c r="BD58" s="191">
        <f t="shared" si="14"/>
        <v>0</v>
      </c>
      <c r="BE58" s="191">
        <f t="shared" si="15"/>
        <v>0</v>
      </c>
      <c r="CA58" s="218">
        <v>1</v>
      </c>
      <c r="CB58" s="218">
        <v>7</v>
      </c>
    </row>
    <row r="59" spans="1:80">
      <c r="A59" s="219">
        <v>38</v>
      </c>
      <c r="B59" s="220" t="s">
        <v>1269</v>
      </c>
      <c r="C59" s="221" t="s">
        <v>1270</v>
      </c>
      <c r="D59" s="222" t="s">
        <v>135</v>
      </c>
      <c r="E59" s="223">
        <v>1</v>
      </c>
      <c r="F59" s="223"/>
      <c r="G59" s="224">
        <f t="shared" si="8"/>
        <v>0</v>
      </c>
      <c r="H59" s="225">
        <v>7.4700000000000001E-3</v>
      </c>
      <c r="I59" s="226">
        <f t="shared" si="9"/>
        <v>7.4700000000000001E-3</v>
      </c>
      <c r="J59" s="225">
        <v>0</v>
      </c>
      <c r="K59" s="226">
        <f t="shared" si="10"/>
        <v>0</v>
      </c>
      <c r="O59" s="218">
        <v>2</v>
      </c>
      <c r="AA59" s="191">
        <v>1</v>
      </c>
      <c r="AB59" s="191">
        <v>7</v>
      </c>
      <c r="AC59" s="191">
        <v>7</v>
      </c>
      <c r="AZ59" s="191">
        <v>2</v>
      </c>
      <c r="BA59" s="191">
        <f t="shared" si="11"/>
        <v>0</v>
      </c>
      <c r="BB59" s="191">
        <f t="shared" si="12"/>
        <v>0</v>
      </c>
      <c r="BC59" s="191">
        <f t="shared" si="13"/>
        <v>0</v>
      </c>
      <c r="BD59" s="191">
        <f t="shared" si="14"/>
        <v>0</v>
      </c>
      <c r="BE59" s="191">
        <f t="shared" si="15"/>
        <v>0</v>
      </c>
      <c r="CA59" s="218">
        <v>1</v>
      </c>
      <c r="CB59" s="218">
        <v>7</v>
      </c>
    </row>
    <row r="60" spans="1:80">
      <c r="A60" s="219">
        <v>39</v>
      </c>
      <c r="B60" s="220" t="s">
        <v>1271</v>
      </c>
      <c r="C60" s="221" t="s">
        <v>1272</v>
      </c>
      <c r="D60" s="222" t="s">
        <v>135</v>
      </c>
      <c r="E60" s="223">
        <v>2</v>
      </c>
      <c r="F60" s="223"/>
      <c r="G60" s="224">
        <f t="shared" si="8"/>
        <v>0</v>
      </c>
      <c r="H60" s="225">
        <v>7.6099999999999996E-3</v>
      </c>
      <c r="I60" s="226">
        <f t="shared" si="9"/>
        <v>1.5219999999999999E-2</v>
      </c>
      <c r="J60" s="225">
        <v>0</v>
      </c>
      <c r="K60" s="226">
        <f t="shared" si="10"/>
        <v>0</v>
      </c>
      <c r="O60" s="218">
        <v>2</v>
      </c>
      <c r="AA60" s="191">
        <v>1</v>
      </c>
      <c r="AB60" s="191">
        <v>7</v>
      </c>
      <c r="AC60" s="191">
        <v>7</v>
      </c>
      <c r="AZ60" s="191">
        <v>2</v>
      </c>
      <c r="BA60" s="191">
        <f t="shared" si="11"/>
        <v>0</v>
      </c>
      <c r="BB60" s="191">
        <f t="shared" si="12"/>
        <v>0</v>
      </c>
      <c r="BC60" s="191">
        <f t="shared" si="13"/>
        <v>0</v>
      </c>
      <c r="BD60" s="191">
        <f t="shared" si="14"/>
        <v>0</v>
      </c>
      <c r="BE60" s="191">
        <f t="shared" si="15"/>
        <v>0</v>
      </c>
      <c r="CA60" s="218">
        <v>1</v>
      </c>
      <c r="CB60" s="218">
        <v>7</v>
      </c>
    </row>
    <row r="61" spans="1:80">
      <c r="A61" s="219">
        <v>40</v>
      </c>
      <c r="B61" s="220" t="s">
        <v>1273</v>
      </c>
      <c r="C61" s="221" t="s">
        <v>1274</v>
      </c>
      <c r="D61" s="222" t="s">
        <v>135</v>
      </c>
      <c r="E61" s="223">
        <v>7</v>
      </c>
      <c r="F61" s="223"/>
      <c r="G61" s="224">
        <f t="shared" si="8"/>
        <v>0</v>
      </c>
      <c r="H61" s="225">
        <v>4.8999999999999998E-4</v>
      </c>
      <c r="I61" s="226">
        <f t="shared" si="9"/>
        <v>3.4299999999999999E-3</v>
      </c>
      <c r="J61" s="225">
        <v>0</v>
      </c>
      <c r="K61" s="226">
        <f t="shared" si="10"/>
        <v>0</v>
      </c>
      <c r="O61" s="218">
        <v>2</v>
      </c>
      <c r="AA61" s="191">
        <v>1</v>
      </c>
      <c r="AB61" s="191">
        <v>7</v>
      </c>
      <c r="AC61" s="191">
        <v>7</v>
      </c>
      <c r="AZ61" s="191">
        <v>2</v>
      </c>
      <c r="BA61" s="191">
        <f t="shared" si="11"/>
        <v>0</v>
      </c>
      <c r="BB61" s="191">
        <f t="shared" si="12"/>
        <v>0</v>
      </c>
      <c r="BC61" s="191">
        <f t="shared" si="13"/>
        <v>0</v>
      </c>
      <c r="BD61" s="191">
        <f t="shared" si="14"/>
        <v>0</v>
      </c>
      <c r="BE61" s="191">
        <f t="shared" si="15"/>
        <v>0</v>
      </c>
      <c r="CA61" s="218">
        <v>1</v>
      </c>
      <c r="CB61" s="218">
        <v>7</v>
      </c>
    </row>
    <row r="62" spans="1:80">
      <c r="A62" s="219">
        <v>41</v>
      </c>
      <c r="B62" s="220" t="s">
        <v>1275</v>
      </c>
      <c r="C62" s="221" t="s">
        <v>1276</v>
      </c>
      <c r="D62" s="222" t="s">
        <v>177</v>
      </c>
      <c r="E62" s="223">
        <v>142</v>
      </c>
      <c r="F62" s="223"/>
      <c r="G62" s="224">
        <f t="shared" si="8"/>
        <v>0</v>
      </c>
      <c r="H62" s="225">
        <v>0</v>
      </c>
      <c r="I62" s="226">
        <f t="shared" si="9"/>
        <v>0</v>
      </c>
      <c r="J62" s="225">
        <v>0</v>
      </c>
      <c r="K62" s="226">
        <f t="shared" si="10"/>
        <v>0</v>
      </c>
      <c r="O62" s="218">
        <v>2</v>
      </c>
      <c r="AA62" s="191">
        <v>1</v>
      </c>
      <c r="AB62" s="191">
        <v>7</v>
      </c>
      <c r="AC62" s="191">
        <v>7</v>
      </c>
      <c r="AZ62" s="191">
        <v>2</v>
      </c>
      <c r="BA62" s="191">
        <f t="shared" si="11"/>
        <v>0</v>
      </c>
      <c r="BB62" s="191">
        <f t="shared" si="12"/>
        <v>0</v>
      </c>
      <c r="BC62" s="191">
        <f t="shared" si="13"/>
        <v>0</v>
      </c>
      <c r="BD62" s="191">
        <f t="shared" si="14"/>
        <v>0</v>
      </c>
      <c r="BE62" s="191">
        <f t="shared" si="15"/>
        <v>0</v>
      </c>
      <c r="CA62" s="218">
        <v>1</v>
      </c>
      <c r="CB62" s="218">
        <v>7</v>
      </c>
    </row>
    <row r="63" spans="1:80">
      <c r="A63" s="219">
        <v>42</v>
      </c>
      <c r="B63" s="220" t="s">
        <v>1277</v>
      </c>
      <c r="C63" s="221" t="s">
        <v>1278</v>
      </c>
      <c r="D63" s="222" t="s">
        <v>597</v>
      </c>
      <c r="E63" s="223">
        <v>0.26843</v>
      </c>
      <c r="F63" s="223"/>
      <c r="G63" s="224">
        <f t="shared" si="8"/>
        <v>0</v>
      </c>
      <c r="H63" s="225">
        <v>0</v>
      </c>
      <c r="I63" s="226">
        <f t="shared" si="9"/>
        <v>0</v>
      </c>
      <c r="J63" s="225"/>
      <c r="K63" s="226">
        <f t="shared" si="10"/>
        <v>0</v>
      </c>
      <c r="O63" s="218">
        <v>2</v>
      </c>
      <c r="AA63" s="191">
        <v>7</v>
      </c>
      <c r="AB63" s="191">
        <v>1001</v>
      </c>
      <c r="AC63" s="191">
        <v>5</v>
      </c>
      <c r="AZ63" s="191">
        <v>2</v>
      </c>
      <c r="BA63" s="191">
        <f t="shared" si="11"/>
        <v>0</v>
      </c>
      <c r="BB63" s="191">
        <f t="shared" si="12"/>
        <v>0</v>
      </c>
      <c r="BC63" s="191">
        <f t="shared" si="13"/>
        <v>0</v>
      </c>
      <c r="BD63" s="191">
        <f t="shared" si="14"/>
        <v>0</v>
      </c>
      <c r="BE63" s="191">
        <f t="shared" si="15"/>
        <v>0</v>
      </c>
      <c r="CA63" s="218">
        <v>7</v>
      </c>
      <c r="CB63" s="218">
        <v>1001</v>
      </c>
    </row>
    <row r="64" spans="1:80">
      <c r="A64" s="237"/>
      <c r="B64" s="238" t="s">
        <v>90</v>
      </c>
      <c r="C64" s="239" t="s">
        <v>1237</v>
      </c>
      <c r="D64" s="240"/>
      <c r="E64" s="241"/>
      <c r="F64" s="242"/>
      <c r="G64" s="243">
        <f>SUM(G40:G63)</f>
        <v>0</v>
      </c>
      <c r="H64" s="244"/>
      <c r="I64" s="245">
        <f>SUM(I40:I63)</f>
        <v>0.26843000000000006</v>
      </c>
      <c r="J64" s="244"/>
      <c r="K64" s="245">
        <f>SUM(K40:K63)</f>
        <v>0</v>
      </c>
      <c r="O64" s="218">
        <v>4</v>
      </c>
      <c r="BA64" s="246">
        <f>SUM(BA40:BA63)</f>
        <v>0</v>
      </c>
      <c r="BB64" s="246">
        <f>SUM(BB40:BB63)</f>
        <v>0</v>
      </c>
      <c r="BC64" s="246">
        <f>SUM(BC40:BC63)</f>
        <v>0</v>
      </c>
      <c r="BD64" s="246">
        <f>SUM(BD40:BD63)</f>
        <v>0</v>
      </c>
      <c r="BE64" s="246">
        <f>SUM(BE40:BE63)</f>
        <v>0</v>
      </c>
    </row>
    <row r="65" spans="1:80">
      <c r="A65" s="208" t="s">
        <v>86</v>
      </c>
      <c r="B65" s="209" t="s">
        <v>1279</v>
      </c>
      <c r="C65" s="210" t="s">
        <v>1280</v>
      </c>
      <c r="D65" s="211"/>
      <c r="E65" s="212"/>
      <c r="F65" s="212"/>
      <c r="G65" s="213"/>
      <c r="H65" s="214"/>
      <c r="I65" s="215"/>
      <c r="J65" s="216"/>
      <c r="K65" s="217"/>
      <c r="O65" s="218">
        <v>1</v>
      </c>
    </row>
    <row r="66" spans="1:80">
      <c r="A66" s="219">
        <v>43</v>
      </c>
      <c r="B66" s="220" t="s">
        <v>1282</v>
      </c>
      <c r="C66" s="221" t="s">
        <v>1283</v>
      </c>
      <c r="D66" s="222" t="s">
        <v>135</v>
      </c>
      <c r="E66" s="223">
        <v>1</v>
      </c>
      <c r="F66" s="223"/>
      <c r="G66" s="224">
        <f t="shared" ref="G66:G86" si="16">E66*F66</f>
        <v>0</v>
      </c>
      <c r="H66" s="225">
        <v>1E-4</v>
      </c>
      <c r="I66" s="226">
        <f t="shared" ref="I66:I86" si="17">E66*H66</f>
        <v>1E-4</v>
      </c>
      <c r="J66" s="225">
        <v>0</v>
      </c>
      <c r="K66" s="226">
        <f t="shared" ref="K66:K86" si="18">E66*J66</f>
        <v>0</v>
      </c>
      <c r="O66" s="218">
        <v>2</v>
      </c>
      <c r="AA66" s="191">
        <v>1</v>
      </c>
      <c r="AB66" s="191">
        <v>7</v>
      </c>
      <c r="AC66" s="191">
        <v>7</v>
      </c>
      <c r="AZ66" s="191">
        <v>2</v>
      </c>
      <c r="BA66" s="191">
        <f t="shared" ref="BA66:BA86" si="19">IF(AZ66=1,G66,0)</f>
        <v>0</v>
      </c>
      <c r="BB66" s="191">
        <f t="shared" ref="BB66:BB86" si="20">IF(AZ66=2,G66,0)</f>
        <v>0</v>
      </c>
      <c r="BC66" s="191">
        <f t="shared" ref="BC66:BC86" si="21">IF(AZ66=3,G66,0)</f>
        <v>0</v>
      </c>
      <c r="BD66" s="191">
        <f t="shared" ref="BD66:BD86" si="22">IF(AZ66=4,G66,0)</f>
        <v>0</v>
      </c>
      <c r="BE66" s="191">
        <f t="shared" ref="BE66:BE86" si="23">IF(AZ66=5,G66,0)</f>
        <v>0</v>
      </c>
      <c r="CA66" s="218">
        <v>1</v>
      </c>
      <c r="CB66" s="218">
        <v>7</v>
      </c>
    </row>
    <row r="67" spans="1:80">
      <c r="A67" s="219">
        <v>44</v>
      </c>
      <c r="B67" s="220" t="s">
        <v>1284</v>
      </c>
      <c r="C67" s="221" t="s">
        <v>1499</v>
      </c>
      <c r="D67" s="222" t="s">
        <v>1285</v>
      </c>
      <c r="E67" s="223">
        <v>2</v>
      </c>
      <c r="F67" s="223"/>
      <c r="G67" s="224">
        <f t="shared" si="16"/>
        <v>0</v>
      </c>
      <c r="H67" s="225">
        <v>8.2400000000000008E-3</v>
      </c>
      <c r="I67" s="226">
        <f t="shared" si="17"/>
        <v>1.6480000000000002E-2</v>
      </c>
      <c r="J67" s="225">
        <v>0</v>
      </c>
      <c r="K67" s="226">
        <f t="shared" si="18"/>
        <v>0</v>
      </c>
      <c r="O67" s="218">
        <v>2</v>
      </c>
      <c r="AA67" s="191">
        <v>1</v>
      </c>
      <c r="AB67" s="191">
        <v>7</v>
      </c>
      <c r="AC67" s="191">
        <v>7</v>
      </c>
      <c r="AZ67" s="191">
        <v>2</v>
      </c>
      <c r="BA67" s="191">
        <f t="shared" si="19"/>
        <v>0</v>
      </c>
      <c r="BB67" s="191">
        <f t="shared" si="20"/>
        <v>0</v>
      </c>
      <c r="BC67" s="191">
        <f t="shared" si="21"/>
        <v>0</v>
      </c>
      <c r="BD67" s="191">
        <f t="shared" si="22"/>
        <v>0</v>
      </c>
      <c r="BE67" s="191">
        <f t="shared" si="23"/>
        <v>0</v>
      </c>
      <c r="CA67" s="218">
        <v>1</v>
      </c>
      <c r="CB67" s="218">
        <v>7</v>
      </c>
    </row>
    <row r="68" spans="1:80">
      <c r="A68" s="219">
        <v>45</v>
      </c>
      <c r="B68" s="220" t="s">
        <v>1286</v>
      </c>
      <c r="C68" s="221" t="s">
        <v>1500</v>
      </c>
      <c r="D68" s="222" t="s">
        <v>1285</v>
      </c>
      <c r="E68" s="223">
        <v>2</v>
      </c>
      <c r="F68" s="223"/>
      <c r="G68" s="224">
        <f t="shared" si="16"/>
        <v>0</v>
      </c>
      <c r="H68" s="225">
        <v>1.0319999999999999E-2</v>
      </c>
      <c r="I68" s="226">
        <f t="shared" si="17"/>
        <v>2.0639999999999999E-2</v>
      </c>
      <c r="J68" s="225">
        <v>0</v>
      </c>
      <c r="K68" s="226">
        <f t="shared" si="18"/>
        <v>0</v>
      </c>
      <c r="O68" s="218">
        <v>2</v>
      </c>
      <c r="AA68" s="191">
        <v>1</v>
      </c>
      <c r="AB68" s="191">
        <v>7</v>
      </c>
      <c r="AC68" s="191">
        <v>7</v>
      </c>
      <c r="AZ68" s="191">
        <v>2</v>
      </c>
      <c r="BA68" s="191">
        <f t="shared" si="19"/>
        <v>0</v>
      </c>
      <c r="BB68" s="191">
        <f t="shared" si="20"/>
        <v>0</v>
      </c>
      <c r="BC68" s="191">
        <f t="shared" si="21"/>
        <v>0</v>
      </c>
      <c r="BD68" s="191">
        <f t="shared" si="22"/>
        <v>0</v>
      </c>
      <c r="BE68" s="191">
        <f t="shared" si="23"/>
        <v>0</v>
      </c>
      <c r="CA68" s="218">
        <v>1</v>
      </c>
      <c r="CB68" s="218">
        <v>7</v>
      </c>
    </row>
    <row r="69" spans="1:80">
      <c r="A69" s="219">
        <v>46</v>
      </c>
      <c r="B69" s="220" t="s">
        <v>1287</v>
      </c>
      <c r="C69" s="221" t="s">
        <v>1501</v>
      </c>
      <c r="D69" s="222" t="s">
        <v>135</v>
      </c>
      <c r="E69" s="223">
        <v>2</v>
      </c>
      <c r="F69" s="223"/>
      <c r="G69" s="224">
        <f t="shared" si="16"/>
        <v>0</v>
      </c>
      <c r="H69" s="225">
        <v>7.3999999999999999E-4</v>
      </c>
      <c r="I69" s="226">
        <f t="shared" si="17"/>
        <v>1.48E-3</v>
      </c>
      <c r="J69" s="225">
        <v>0</v>
      </c>
      <c r="K69" s="226">
        <f t="shared" si="18"/>
        <v>0</v>
      </c>
      <c r="O69" s="218">
        <v>2</v>
      </c>
      <c r="AA69" s="191">
        <v>1</v>
      </c>
      <c r="AB69" s="191">
        <v>7</v>
      </c>
      <c r="AC69" s="191">
        <v>7</v>
      </c>
      <c r="AZ69" s="191">
        <v>2</v>
      </c>
      <c r="BA69" s="191">
        <f t="shared" si="19"/>
        <v>0</v>
      </c>
      <c r="BB69" s="191">
        <f t="shared" si="20"/>
        <v>0</v>
      </c>
      <c r="BC69" s="191">
        <f t="shared" si="21"/>
        <v>0</v>
      </c>
      <c r="BD69" s="191">
        <f t="shared" si="22"/>
        <v>0</v>
      </c>
      <c r="BE69" s="191">
        <f t="shared" si="23"/>
        <v>0</v>
      </c>
      <c r="CA69" s="218">
        <v>1</v>
      </c>
      <c r="CB69" s="218">
        <v>7</v>
      </c>
    </row>
    <row r="70" spans="1:80">
      <c r="A70" s="219">
        <v>47</v>
      </c>
      <c r="B70" s="220" t="s">
        <v>1288</v>
      </c>
      <c r="C70" s="221" t="s">
        <v>1502</v>
      </c>
      <c r="D70" s="222" t="s">
        <v>135</v>
      </c>
      <c r="E70" s="223">
        <v>2</v>
      </c>
      <c r="F70" s="223"/>
      <c r="G70" s="224">
        <f t="shared" si="16"/>
        <v>0</v>
      </c>
      <c r="H70" s="225">
        <v>1.07E-3</v>
      </c>
      <c r="I70" s="226">
        <f t="shared" si="17"/>
        <v>2.14E-3</v>
      </c>
      <c r="J70" s="225">
        <v>0</v>
      </c>
      <c r="K70" s="226">
        <f t="shared" si="18"/>
        <v>0</v>
      </c>
      <c r="O70" s="218">
        <v>2</v>
      </c>
      <c r="AA70" s="191">
        <v>1</v>
      </c>
      <c r="AB70" s="191">
        <v>7</v>
      </c>
      <c r="AC70" s="191">
        <v>7</v>
      </c>
      <c r="AZ70" s="191">
        <v>2</v>
      </c>
      <c r="BA70" s="191">
        <f t="shared" si="19"/>
        <v>0</v>
      </c>
      <c r="BB70" s="191">
        <f t="shared" si="20"/>
        <v>0</v>
      </c>
      <c r="BC70" s="191">
        <f t="shared" si="21"/>
        <v>0</v>
      </c>
      <c r="BD70" s="191">
        <f t="shared" si="22"/>
        <v>0</v>
      </c>
      <c r="BE70" s="191">
        <f t="shared" si="23"/>
        <v>0</v>
      </c>
      <c r="CA70" s="218">
        <v>1</v>
      </c>
      <c r="CB70" s="218">
        <v>7</v>
      </c>
    </row>
    <row r="71" spans="1:80">
      <c r="A71" s="219">
        <v>48</v>
      </c>
      <c r="B71" s="220" t="s">
        <v>1289</v>
      </c>
      <c r="C71" s="221" t="s">
        <v>1290</v>
      </c>
      <c r="D71" s="222" t="s">
        <v>177</v>
      </c>
      <c r="E71" s="223">
        <v>109</v>
      </c>
      <c r="F71" s="223"/>
      <c r="G71" s="224">
        <f t="shared" si="16"/>
        <v>0</v>
      </c>
      <c r="H71" s="225">
        <v>4.6000000000000001E-4</v>
      </c>
      <c r="I71" s="226">
        <f t="shared" si="17"/>
        <v>5.0140000000000004E-2</v>
      </c>
      <c r="J71" s="225">
        <v>0</v>
      </c>
      <c r="K71" s="226">
        <f t="shared" si="18"/>
        <v>0</v>
      </c>
      <c r="O71" s="218">
        <v>2</v>
      </c>
      <c r="AA71" s="191">
        <v>1</v>
      </c>
      <c r="AB71" s="191">
        <v>7</v>
      </c>
      <c r="AC71" s="191">
        <v>7</v>
      </c>
      <c r="AZ71" s="191">
        <v>2</v>
      </c>
      <c r="BA71" s="191">
        <f t="shared" si="19"/>
        <v>0</v>
      </c>
      <c r="BB71" s="191">
        <f t="shared" si="20"/>
        <v>0</v>
      </c>
      <c r="BC71" s="191">
        <f t="shared" si="21"/>
        <v>0</v>
      </c>
      <c r="BD71" s="191">
        <f t="shared" si="22"/>
        <v>0</v>
      </c>
      <c r="BE71" s="191">
        <f t="shared" si="23"/>
        <v>0</v>
      </c>
      <c r="CA71" s="218">
        <v>1</v>
      </c>
      <c r="CB71" s="218">
        <v>7</v>
      </c>
    </row>
    <row r="72" spans="1:80">
      <c r="A72" s="219">
        <v>49</v>
      </c>
      <c r="B72" s="220" t="s">
        <v>1291</v>
      </c>
      <c r="C72" s="221" t="s">
        <v>1292</v>
      </c>
      <c r="D72" s="222" t="s">
        <v>177</v>
      </c>
      <c r="E72" s="223">
        <v>114</v>
      </c>
      <c r="F72" s="223"/>
      <c r="G72" s="224">
        <f t="shared" si="16"/>
        <v>0</v>
      </c>
      <c r="H72" s="225">
        <v>5.1000000000000004E-4</v>
      </c>
      <c r="I72" s="226">
        <f t="shared" si="17"/>
        <v>5.8140000000000004E-2</v>
      </c>
      <c r="J72" s="225">
        <v>0</v>
      </c>
      <c r="K72" s="226">
        <f t="shared" si="18"/>
        <v>0</v>
      </c>
      <c r="O72" s="218">
        <v>2</v>
      </c>
      <c r="AA72" s="191">
        <v>1</v>
      </c>
      <c r="AB72" s="191">
        <v>7</v>
      </c>
      <c r="AC72" s="191">
        <v>7</v>
      </c>
      <c r="AZ72" s="191">
        <v>2</v>
      </c>
      <c r="BA72" s="191">
        <f t="shared" si="19"/>
        <v>0</v>
      </c>
      <c r="BB72" s="191">
        <f t="shared" si="20"/>
        <v>0</v>
      </c>
      <c r="BC72" s="191">
        <f t="shared" si="21"/>
        <v>0</v>
      </c>
      <c r="BD72" s="191">
        <f t="shared" si="22"/>
        <v>0</v>
      </c>
      <c r="BE72" s="191">
        <f t="shared" si="23"/>
        <v>0</v>
      </c>
      <c r="CA72" s="218">
        <v>1</v>
      </c>
      <c r="CB72" s="218">
        <v>7</v>
      </c>
    </row>
    <row r="73" spans="1:80">
      <c r="A73" s="219">
        <v>50</v>
      </c>
      <c r="B73" s="220" t="s">
        <v>1293</v>
      </c>
      <c r="C73" s="221" t="s">
        <v>1294</v>
      </c>
      <c r="D73" s="222" t="s">
        <v>177</v>
      </c>
      <c r="E73" s="223">
        <v>32</v>
      </c>
      <c r="F73" s="223"/>
      <c r="G73" s="224">
        <f t="shared" si="16"/>
        <v>0</v>
      </c>
      <c r="H73" s="225">
        <v>6.4000000000000005E-4</v>
      </c>
      <c r="I73" s="226">
        <f t="shared" si="17"/>
        <v>2.0480000000000002E-2</v>
      </c>
      <c r="J73" s="225">
        <v>0</v>
      </c>
      <c r="K73" s="226">
        <f t="shared" si="18"/>
        <v>0</v>
      </c>
      <c r="O73" s="218">
        <v>2</v>
      </c>
      <c r="AA73" s="191">
        <v>1</v>
      </c>
      <c r="AB73" s="191">
        <v>7</v>
      </c>
      <c r="AC73" s="191">
        <v>7</v>
      </c>
      <c r="AZ73" s="191">
        <v>2</v>
      </c>
      <c r="BA73" s="191">
        <f t="shared" si="19"/>
        <v>0</v>
      </c>
      <c r="BB73" s="191">
        <f t="shared" si="20"/>
        <v>0</v>
      </c>
      <c r="BC73" s="191">
        <f t="shared" si="21"/>
        <v>0</v>
      </c>
      <c r="BD73" s="191">
        <f t="shared" si="22"/>
        <v>0</v>
      </c>
      <c r="BE73" s="191">
        <f t="shared" si="23"/>
        <v>0</v>
      </c>
      <c r="CA73" s="218">
        <v>1</v>
      </c>
      <c r="CB73" s="218">
        <v>7</v>
      </c>
    </row>
    <row r="74" spans="1:80">
      <c r="A74" s="219">
        <v>51</v>
      </c>
      <c r="B74" s="220" t="s">
        <v>1295</v>
      </c>
      <c r="C74" s="221" t="s">
        <v>1296</v>
      </c>
      <c r="D74" s="222" t="s">
        <v>177</v>
      </c>
      <c r="E74" s="223">
        <v>109</v>
      </c>
      <c r="F74" s="223"/>
      <c r="G74" s="224">
        <f t="shared" si="16"/>
        <v>0</v>
      </c>
      <c r="H74" s="225">
        <v>4.0000000000000003E-5</v>
      </c>
      <c r="I74" s="226">
        <f t="shared" si="17"/>
        <v>4.3600000000000002E-3</v>
      </c>
      <c r="J74" s="225">
        <v>0</v>
      </c>
      <c r="K74" s="226">
        <f t="shared" si="18"/>
        <v>0</v>
      </c>
      <c r="O74" s="218">
        <v>2</v>
      </c>
      <c r="AA74" s="191">
        <v>1</v>
      </c>
      <c r="AB74" s="191">
        <v>7</v>
      </c>
      <c r="AC74" s="191">
        <v>7</v>
      </c>
      <c r="AZ74" s="191">
        <v>2</v>
      </c>
      <c r="BA74" s="191">
        <f t="shared" si="19"/>
        <v>0</v>
      </c>
      <c r="BB74" s="191">
        <f t="shared" si="20"/>
        <v>0</v>
      </c>
      <c r="BC74" s="191">
        <f t="shared" si="21"/>
        <v>0</v>
      </c>
      <c r="BD74" s="191">
        <f t="shared" si="22"/>
        <v>0</v>
      </c>
      <c r="BE74" s="191">
        <f t="shared" si="23"/>
        <v>0</v>
      </c>
      <c r="CA74" s="218">
        <v>1</v>
      </c>
      <c r="CB74" s="218">
        <v>7</v>
      </c>
    </row>
    <row r="75" spans="1:80">
      <c r="A75" s="219">
        <v>52</v>
      </c>
      <c r="B75" s="220" t="s">
        <v>1297</v>
      </c>
      <c r="C75" s="221" t="s">
        <v>1298</v>
      </c>
      <c r="D75" s="222" t="s">
        <v>177</v>
      </c>
      <c r="E75" s="223">
        <v>114</v>
      </c>
      <c r="F75" s="223"/>
      <c r="G75" s="224">
        <f t="shared" si="16"/>
        <v>0</v>
      </c>
      <c r="H75" s="225">
        <v>6.9999999999999994E-5</v>
      </c>
      <c r="I75" s="226">
        <f t="shared" si="17"/>
        <v>7.9799999999999992E-3</v>
      </c>
      <c r="J75" s="225">
        <v>0</v>
      </c>
      <c r="K75" s="226">
        <f t="shared" si="18"/>
        <v>0</v>
      </c>
      <c r="O75" s="218">
        <v>2</v>
      </c>
      <c r="AA75" s="191">
        <v>1</v>
      </c>
      <c r="AB75" s="191">
        <v>7</v>
      </c>
      <c r="AC75" s="191">
        <v>7</v>
      </c>
      <c r="AZ75" s="191">
        <v>2</v>
      </c>
      <c r="BA75" s="191">
        <f t="shared" si="19"/>
        <v>0</v>
      </c>
      <c r="BB75" s="191">
        <f t="shared" si="20"/>
        <v>0</v>
      </c>
      <c r="BC75" s="191">
        <f t="shared" si="21"/>
        <v>0</v>
      </c>
      <c r="BD75" s="191">
        <f t="shared" si="22"/>
        <v>0</v>
      </c>
      <c r="BE75" s="191">
        <f t="shared" si="23"/>
        <v>0</v>
      </c>
      <c r="CA75" s="218">
        <v>1</v>
      </c>
      <c r="CB75" s="218">
        <v>7</v>
      </c>
    </row>
    <row r="76" spans="1:80" ht="22.5">
      <c r="A76" s="219">
        <v>53</v>
      </c>
      <c r="B76" s="220" t="s">
        <v>1299</v>
      </c>
      <c r="C76" s="221" t="s">
        <v>1300</v>
      </c>
      <c r="D76" s="222" t="s">
        <v>177</v>
      </c>
      <c r="E76" s="223">
        <v>74</v>
      </c>
      <c r="F76" s="223"/>
      <c r="G76" s="224">
        <f t="shared" si="16"/>
        <v>0</v>
      </c>
      <c r="H76" s="225">
        <v>8.0000000000000007E-5</v>
      </c>
      <c r="I76" s="226">
        <f t="shared" si="17"/>
        <v>5.9200000000000008E-3</v>
      </c>
      <c r="J76" s="225">
        <v>0</v>
      </c>
      <c r="K76" s="226">
        <f t="shared" si="18"/>
        <v>0</v>
      </c>
      <c r="O76" s="218">
        <v>2</v>
      </c>
      <c r="AA76" s="191">
        <v>1</v>
      </c>
      <c r="AB76" s="191">
        <v>7</v>
      </c>
      <c r="AC76" s="191">
        <v>7</v>
      </c>
      <c r="AZ76" s="191">
        <v>2</v>
      </c>
      <c r="BA76" s="191">
        <f t="shared" si="19"/>
        <v>0</v>
      </c>
      <c r="BB76" s="191">
        <f t="shared" si="20"/>
        <v>0</v>
      </c>
      <c r="BC76" s="191">
        <f t="shared" si="21"/>
        <v>0</v>
      </c>
      <c r="BD76" s="191">
        <f t="shared" si="22"/>
        <v>0</v>
      </c>
      <c r="BE76" s="191">
        <f t="shared" si="23"/>
        <v>0</v>
      </c>
      <c r="CA76" s="218">
        <v>1</v>
      </c>
      <c r="CB76" s="218">
        <v>7</v>
      </c>
    </row>
    <row r="77" spans="1:80">
      <c r="A77" s="219">
        <v>54</v>
      </c>
      <c r="B77" s="220" t="s">
        <v>1301</v>
      </c>
      <c r="C77" s="221" t="s">
        <v>1302</v>
      </c>
      <c r="D77" s="222" t="s">
        <v>1285</v>
      </c>
      <c r="E77" s="223">
        <v>2</v>
      </c>
      <c r="F77" s="223"/>
      <c r="G77" s="224">
        <f t="shared" si="16"/>
        <v>0</v>
      </c>
      <c r="H77" s="225">
        <v>1.001E-2</v>
      </c>
      <c r="I77" s="226">
        <f t="shared" si="17"/>
        <v>2.002E-2</v>
      </c>
      <c r="J77" s="225">
        <v>0</v>
      </c>
      <c r="K77" s="226">
        <f t="shared" si="18"/>
        <v>0</v>
      </c>
      <c r="O77" s="218">
        <v>2</v>
      </c>
      <c r="AA77" s="191">
        <v>1</v>
      </c>
      <c r="AB77" s="191">
        <v>7</v>
      </c>
      <c r="AC77" s="191">
        <v>7</v>
      </c>
      <c r="AZ77" s="191">
        <v>2</v>
      </c>
      <c r="BA77" s="191">
        <f t="shared" si="19"/>
        <v>0</v>
      </c>
      <c r="BB77" s="191">
        <f t="shared" si="20"/>
        <v>0</v>
      </c>
      <c r="BC77" s="191">
        <f t="shared" si="21"/>
        <v>0</v>
      </c>
      <c r="BD77" s="191">
        <f t="shared" si="22"/>
        <v>0</v>
      </c>
      <c r="BE77" s="191">
        <f t="shared" si="23"/>
        <v>0</v>
      </c>
      <c r="CA77" s="218">
        <v>1</v>
      </c>
      <c r="CB77" s="218">
        <v>7</v>
      </c>
    </row>
    <row r="78" spans="1:80">
      <c r="A78" s="219">
        <v>55</v>
      </c>
      <c r="B78" s="220" t="s">
        <v>1303</v>
      </c>
      <c r="C78" s="221" t="s">
        <v>1304</v>
      </c>
      <c r="D78" s="222" t="s">
        <v>135</v>
      </c>
      <c r="E78" s="223">
        <v>4</v>
      </c>
      <c r="F78" s="223"/>
      <c r="G78" s="224">
        <f t="shared" si="16"/>
        <v>0</v>
      </c>
      <c r="H78" s="225">
        <v>0</v>
      </c>
      <c r="I78" s="226">
        <f t="shared" si="17"/>
        <v>0</v>
      </c>
      <c r="J78" s="225">
        <v>0</v>
      </c>
      <c r="K78" s="226">
        <f t="shared" si="18"/>
        <v>0</v>
      </c>
      <c r="O78" s="218">
        <v>2</v>
      </c>
      <c r="AA78" s="191">
        <v>1</v>
      </c>
      <c r="AB78" s="191">
        <v>7</v>
      </c>
      <c r="AC78" s="191">
        <v>7</v>
      </c>
      <c r="AZ78" s="191">
        <v>2</v>
      </c>
      <c r="BA78" s="191">
        <f t="shared" si="19"/>
        <v>0</v>
      </c>
      <c r="BB78" s="191">
        <f t="shared" si="20"/>
        <v>0</v>
      </c>
      <c r="BC78" s="191">
        <f t="shared" si="21"/>
        <v>0</v>
      </c>
      <c r="BD78" s="191">
        <f t="shared" si="22"/>
        <v>0</v>
      </c>
      <c r="BE78" s="191">
        <f t="shared" si="23"/>
        <v>0</v>
      </c>
      <c r="CA78" s="218">
        <v>1</v>
      </c>
      <c r="CB78" s="218">
        <v>7</v>
      </c>
    </row>
    <row r="79" spans="1:80">
      <c r="A79" s="219">
        <v>56</v>
      </c>
      <c r="B79" s="220" t="s">
        <v>1305</v>
      </c>
      <c r="C79" s="221" t="s">
        <v>1306</v>
      </c>
      <c r="D79" s="222" t="s">
        <v>135</v>
      </c>
      <c r="E79" s="223">
        <v>49</v>
      </c>
      <c r="F79" s="223"/>
      <c r="G79" s="224">
        <f t="shared" si="16"/>
        <v>0</v>
      </c>
      <c r="H79" s="225">
        <v>0</v>
      </c>
      <c r="I79" s="226">
        <f t="shared" si="17"/>
        <v>0</v>
      </c>
      <c r="J79" s="225">
        <v>0</v>
      </c>
      <c r="K79" s="226">
        <f t="shared" si="18"/>
        <v>0</v>
      </c>
      <c r="O79" s="218">
        <v>2</v>
      </c>
      <c r="AA79" s="191">
        <v>1</v>
      </c>
      <c r="AB79" s="191">
        <v>7</v>
      </c>
      <c r="AC79" s="191">
        <v>7</v>
      </c>
      <c r="AZ79" s="191">
        <v>2</v>
      </c>
      <c r="BA79" s="191">
        <f t="shared" si="19"/>
        <v>0</v>
      </c>
      <c r="BB79" s="191">
        <f t="shared" si="20"/>
        <v>0</v>
      </c>
      <c r="BC79" s="191">
        <f t="shared" si="21"/>
        <v>0</v>
      </c>
      <c r="BD79" s="191">
        <f t="shared" si="22"/>
        <v>0</v>
      </c>
      <c r="BE79" s="191">
        <f t="shared" si="23"/>
        <v>0</v>
      </c>
      <c r="CA79" s="218">
        <v>1</v>
      </c>
      <c r="CB79" s="218">
        <v>7</v>
      </c>
    </row>
    <row r="80" spans="1:80">
      <c r="A80" s="219">
        <v>57</v>
      </c>
      <c r="B80" s="220" t="s">
        <v>1307</v>
      </c>
      <c r="C80" s="221" t="s">
        <v>1308</v>
      </c>
      <c r="D80" s="222" t="s">
        <v>135</v>
      </c>
      <c r="E80" s="223">
        <v>9</v>
      </c>
      <c r="F80" s="223"/>
      <c r="G80" s="224">
        <f t="shared" si="16"/>
        <v>0</v>
      </c>
      <c r="H80" s="225">
        <v>7.3999999999999999E-4</v>
      </c>
      <c r="I80" s="226">
        <f t="shared" si="17"/>
        <v>6.6600000000000001E-3</v>
      </c>
      <c r="J80" s="225">
        <v>0</v>
      </c>
      <c r="K80" s="226">
        <f t="shared" si="18"/>
        <v>0</v>
      </c>
      <c r="O80" s="218">
        <v>2</v>
      </c>
      <c r="AA80" s="191">
        <v>1</v>
      </c>
      <c r="AB80" s="191">
        <v>7</v>
      </c>
      <c r="AC80" s="191">
        <v>7</v>
      </c>
      <c r="AZ80" s="191">
        <v>2</v>
      </c>
      <c r="BA80" s="191">
        <f t="shared" si="19"/>
        <v>0</v>
      </c>
      <c r="BB80" s="191">
        <f t="shared" si="20"/>
        <v>0</v>
      </c>
      <c r="BC80" s="191">
        <f t="shared" si="21"/>
        <v>0</v>
      </c>
      <c r="BD80" s="191">
        <f t="shared" si="22"/>
        <v>0</v>
      </c>
      <c r="BE80" s="191">
        <f t="shared" si="23"/>
        <v>0</v>
      </c>
      <c r="CA80" s="218">
        <v>1</v>
      </c>
      <c r="CB80" s="218">
        <v>7</v>
      </c>
    </row>
    <row r="81" spans="1:80">
      <c r="A81" s="219">
        <v>58</v>
      </c>
      <c r="B81" s="220" t="s">
        <v>1309</v>
      </c>
      <c r="C81" s="221" t="s">
        <v>1310</v>
      </c>
      <c r="D81" s="222" t="s">
        <v>1311</v>
      </c>
      <c r="E81" s="223">
        <v>7</v>
      </c>
      <c r="F81" s="223"/>
      <c r="G81" s="224">
        <f t="shared" si="16"/>
        <v>0</v>
      </c>
      <c r="H81" s="225">
        <v>1.5200000000000001E-3</v>
      </c>
      <c r="I81" s="226">
        <f t="shared" si="17"/>
        <v>1.064E-2</v>
      </c>
      <c r="J81" s="225">
        <v>0</v>
      </c>
      <c r="K81" s="226">
        <f t="shared" si="18"/>
        <v>0</v>
      </c>
      <c r="O81" s="218">
        <v>2</v>
      </c>
      <c r="AA81" s="191">
        <v>1</v>
      </c>
      <c r="AB81" s="191">
        <v>7</v>
      </c>
      <c r="AC81" s="191">
        <v>7</v>
      </c>
      <c r="AZ81" s="191">
        <v>2</v>
      </c>
      <c r="BA81" s="191">
        <f t="shared" si="19"/>
        <v>0</v>
      </c>
      <c r="BB81" s="191">
        <f t="shared" si="20"/>
        <v>0</v>
      </c>
      <c r="BC81" s="191">
        <f t="shared" si="21"/>
        <v>0</v>
      </c>
      <c r="BD81" s="191">
        <f t="shared" si="22"/>
        <v>0</v>
      </c>
      <c r="BE81" s="191">
        <f t="shared" si="23"/>
        <v>0</v>
      </c>
      <c r="CA81" s="218">
        <v>1</v>
      </c>
      <c r="CB81" s="218">
        <v>7</v>
      </c>
    </row>
    <row r="82" spans="1:80">
      <c r="A82" s="219">
        <v>59</v>
      </c>
      <c r="B82" s="220" t="s">
        <v>1312</v>
      </c>
      <c r="C82" s="221" t="s">
        <v>1313</v>
      </c>
      <c r="D82" s="222" t="s">
        <v>135</v>
      </c>
      <c r="E82" s="223">
        <v>9</v>
      </c>
      <c r="F82" s="223"/>
      <c r="G82" s="224">
        <f t="shared" si="16"/>
        <v>0</v>
      </c>
      <c r="H82" s="225">
        <v>2.0000000000000001E-4</v>
      </c>
      <c r="I82" s="226">
        <f t="shared" si="17"/>
        <v>1.8000000000000002E-3</v>
      </c>
      <c r="J82" s="225">
        <v>0</v>
      </c>
      <c r="K82" s="226">
        <f t="shared" si="18"/>
        <v>0</v>
      </c>
      <c r="O82" s="218">
        <v>2</v>
      </c>
      <c r="AA82" s="191">
        <v>1</v>
      </c>
      <c r="AB82" s="191">
        <v>7</v>
      </c>
      <c r="AC82" s="191">
        <v>7</v>
      </c>
      <c r="AZ82" s="191">
        <v>2</v>
      </c>
      <c r="BA82" s="191">
        <f t="shared" si="19"/>
        <v>0</v>
      </c>
      <c r="BB82" s="191">
        <f t="shared" si="20"/>
        <v>0</v>
      </c>
      <c r="BC82" s="191">
        <f t="shared" si="21"/>
        <v>0</v>
      </c>
      <c r="BD82" s="191">
        <f t="shared" si="22"/>
        <v>0</v>
      </c>
      <c r="BE82" s="191">
        <f t="shared" si="23"/>
        <v>0</v>
      </c>
      <c r="CA82" s="218">
        <v>1</v>
      </c>
      <c r="CB82" s="218">
        <v>7</v>
      </c>
    </row>
    <row r="83" spans="1:80">
      <c r="A83" s="219">
        <v>60</v>
      </c>
      <c r="B83" s="220" t="s">
        <v>1314</v>
      </c>
      <c r="C83" s="221" t="s">
        <v>1315</v>
      </c>
      <c r="D83" s="222" t="s">
        <v>135</v>
      </c>
      <c r="E83" s="223">
        <v>2</v>
      </c>
      <c r="F83" s="223"/>
      <c r="G83" s="224">
        <f t="shared" si="16"/>
        <v>0</v>
      </c>
      <c r="H83" s="225">
        <v>5.1999999999999995E-4</v>
      </c>
      <c r="I83" s="226">
        <f t="shared" si="17"/>
        <v>1.0399999999999999E-3</v>
      </c>
      <c r="J83" s="225">
        <v>0</v>
      </c>
      <c r="K83" s="226">
        <f t="shared" si="18"/>
        <v>0</v>
      </c>
      <c r="O83" s="218">
        <v>2</v>
      </c>
      <c r="AA83" s="191">
        <v>1</v>
      </c>
      <c r="AB83" s="191">
        <v>7</v>
      </c>
      <c r="AC83" s="191">
        <v>7</v>
      </c>
      <c r="AZ83" s="191">
        <v>2</v>
      </c>
      <c r="BA83" s="191">
        <f t="shared" si="19"/>
        <v>0</v>
      </c>
      <c r="BB83" s="191">
        <f t="shared" si="20"/>
        <v>0</v>
      </c>
      <c r="BC83" s="191">
        <f t="shared" si="21"/>
        <v>0</v>
      </c>
      <c r="BD83" s="191">
        <f t="shared" si="22"/>
        <v>0</v>
      </c>
      <c r="BE83" s="191">
        <f t="shared" si="23"/>
        <v>0</v>
      </c>
      <c r="CA83" s="218">
        <v>1</v>
      </c>
      <c r="CB83" s="218">
        <v>7</v>
      </c>
    </row>
    <row r="84" spans="1:80">
      <c r="A84" s="219">
        <v>61</v>
      </c>
      <c r="B84" s="220" t="s">
        <v>1316</v>
      </c>
      <c r="C84" s="221" t="s">
        <v>1317</v>
      </c>
      <c r="D84" s="222" t="s">
        <v>177</v>
      </c>
      <c r="E84" s="223">
        <v>297</v>
      </c>
      <c r="F84" s="223"/>
      <c r="G84" s="224">
        <f t="shared" si="16"/>
        <v>0</v>
      </c>
      <c r="H84" s="225">
        <v>1.8000000000000001E-4</v>
      </c>
      <c r="I84" s="226">
        <f t="shared" si="17"/>
        <v>5.3460000000000001E-2</v>
      </c>
      <c r="J84" s="225">
        <v>0</v>
      </c>
      <c r="K84" s="226">
        <f t="shared" si="18"/>
        <v>0</v>
      </c>
      <c r="O84" s="218">
        <v>2</v>
      </c>
      <c r="AA84" s="191">
        <v>1</v>
      </c>
      <c r="AB84" s="191">
        <v>7</v>
      </c>
      <c r="AC84" s="191">
        <v>7</v>
      </c>
      <c r="AZ84" s="191">
        <v>2</v>
      </c>
      <c r="BA84" s="191">
        <f t="shared" si="19"/>
        <v>0</v>
      </c>
      <c r="BB84" s="191">
        <f t="shared" si="20"/>
        <v>0</v>
      </c>
      <c r="BC84" s="191">
        <f t="shared" si="21"/>
        <v>0</v>
      </c>
      <c r="BD84" s="191">
        <f t="shared" si="22"/>
        <v>0</v>
      </c>
      <c r="BE84" s="191">
        <f t="shared" si="23"/>
        <v>0</v>
      </c>
      <c r="CA84" s="218">
        <v>1</v>
      </c>
      <c r="CB84" s="218">
        <v>7</v>
      </c>
    </row>
    <row r="85" spans="1:80">
      <c r="A85" s="219">
        <v>62</v>
      </c>
      <c r="B85" s="220" t="s">
        <v>1318</v>
      </c>
      <c r="C85" s="221" t="s">
        <v>1319</v>
      </c>
      <c r="D85" s="222" t="s">
        <v>177</v>
      </c>
      <c r="E85" s="223">
        <v>297</v>
      </c>
      <c r="F85" s="223"/>
      <c r="G85" s="224">
        <f t="shared" si="16"/>
        <v>0</v>
      </c>
      <c r="H85" s="225">
        <v>0</v>
      </c>
      <c r="I85" s="226">
        <f t="shared" si="17"/>
        <v>0</v>
      </c>
      <c r="J85" s="225">
        <v>0</v>
      </c>
      <c r="K85" s="226">
        <f t="shared" si="18"/>
        <v>0</v>
      </c>
      <c r="O85" s="218">
        <v>2</v>
      </c>
      <c r="AA85" s="191">
        <v>1</v>
      </c>
      <c r="AB85" s="191">
        <v>7</v>
      </c>
      <c r="AC85" s="191">
        <v>7</v>
      </c>
      <c r="AZ85" s="191">
        <v>2</v>
      </c>
      <c r="BA85" s="191">
        <f t="shared" si="19"/>
        <v>0</v>
      </c>
      <c r="BB85" s="191">
        <f t="shared" si="20"/>
        <v>0</v>
      </c>
      <c r="BC85" s="191">
        <f t="shared" si="21"/>
        <v>0</v>
      </c>
      <c r="BD85" s="191">
        <f t="shared" si="22"/>
        <v>0</v>
      </c>
      <c r="BE85" s="191">
        <f t="shared" si="23"/>
        <v>0</v>
      </c>
      <c r="CA85" s="218">
        <v>1</v>
      </c>
      <c r="CB85" s="218">
        <v>7</v>
      </c>
    </row>
    <row r="86" spans="1:80">
      <c r="A86" s="219">
        <v>63</v>
      </c>
      <c r="B86" s="220" t="s">
        <v>1320</v>
      </c>
      <c r="C86" s="221" t="s">
        <v>1321</v>
      </c>
      <c r="D86" s="222" t="s">
        <v>597</v>
      </c>
      <c r="E86" s="223">
        <v>0.28148000000000001</v>
      </c>
      <c r="F86" s="223"/>
      <c r="G86" s="224">
        <f t="shared" si="16"/>
        <v>0</v>
      </c>
      <c r="H86" s="225">
        <v>0</v>
      </c>
      <c r="I86" s="226">
        <f t="shared" si="17"/>
        <v>0</v>
      </c>
      <c r="J86" s="225"/>
      <c r="K86" s="226">
        <f t="shared" si="18"/>
        <v>0</v>
      </c>
      <c r="O86" s="218">
        <v>2</v>
      </c>
      <c r="AA86" s="191">
        <v>7</v>
      </c>
      <c r="AB86" s="191">
        <v>1001</v>
      </c>
      <c r="AC86" s="191">
        <v>5</v>
      </c>
      <c r="AZ86" s="191">
        <v>2</v>
      </c>
      <c r="BA86" s="191">
        <f t="shared" si="19"/>
        <v>0</v>
      </c>
      <c r="BB86" s="191">
        <f t="shared" si="20"/>
        <v>0</v>
      </c>
      <c r="BC86" s="191">
        <f t="shared" si="21"/>
        <v>0</v>
      </c>
      <c r="BD86" s="191">
        <f t="shared" si="22"/>
        <v>0</v>
      </c>
      <c r="BE86" s="191">
        <f t="shared" si="23"/>
        <v>0</v>
      </c>
      <c r="CA86" s="218">
        <v>7</v>
      </c>
      <c r="CB86" s="218">
        <v>1001</v>
      </c>
    </row>
    <row r="87" spans="1:80">
      <c r="A87" s="237"/>
      <c r="B87" s="238" t="s">
        <v>90</v>
      </c>
      <c r="C87" s="239" t="s">
        <v>1281</v>
      </c>
      <c r="D87" s="240"/>
      <c r="E87" s="241"/>
      <c r="F87" s="242"/>
      <c r="G87" s="243">
        <f>SUM(G65:G86)</f>
        <v>0</v>
      </c>
      <c r="H87" s="244"/>
      <c r="I87" s="245">
        <f>SUM(I65:I86)</f>
        <v>0.28148000000000001</v>
      </c>
      <c r="J87" s="244"/>
      <c r="K87" s="245">
        <f>SUM(K65:K86)</f>
        <v>0</v>
      </c>
      <c r="O87" s="218">
        <v>4</v>
      </c>
      <c r="BA87" s="246">
        <f>SUM(BA65:BA86)</f>
        <v>0</v>
      </c>
      <c r="BB87" s="246">
        <f>SUM(BB65:BB86)</f>
        <v>0</v>
      </c>
      <c r="BC87" s="246">
        <f>SUM(BC65:BC86)</f>
        <v>0</v>
      </c>
      <c r="BD87" s="246">
        <f>SUM(BD65:BD86)</f>
        <v>0</v>
      </c>
      <c r="BE87" s="246">
        <f>SUM(BE65:BE86)</f>
        <v>0</v>
      </c>
    </row>
    <row r="88" spans="1:80">
      <c r="A88" s="208" t="s">
        <v>86</v>
      </c>
      <c r="B88" s="209" t="s">
        <v>1043</v>
      </c>
      <c r="C88" s="210" t="s">
        <v>1044</v>
      </c>
      <c r="D88" s="211"/>
      <c r="E88" s="212"/>
      <c r="F88" s="212"/>
      <c r="G88" s="213"/>
      <c r="H88" s="214"/>
      <c r="I88" s="215"/>
      <c r="J88" s="216"/>
      <c r="K88" s="217"/>
      <c r="O88" s="218">
        <v>1</v>
      </c>
    </row>
    <row r="89" spans="1:80">
      <c r="A89" s="219">
        <v>64</v>
      </c>
      <c r="B89" s="220" t="s">
        <v>1322</v>
      </c>
      <c r="C89" s="221" t="s">
        <v>1323</v>
      </c>
      <c r="D89" s="222" t="s">
        <v>1285</v>
      </c>
      <c r="E89" s="223">
        <v>6</v>
      </c>
      <c r="F89" s="223"/>
      <c r="G89" s="224">
        <f t="shared" ref="G89:G129" si="24">E89*F89</f>
        <v>0</v>
      </c>
      <c r="H89" s="225">
        <v>0</v>
      </c>
      <c r="I89" s="226">
        <f t="shared" ref="I89:I129" si="25">E89*H89</f>
        <v>0</v>
      </c>
      <c r="J89" s="225">
        <v>0</v>
      </c>
      <c r="K89" s="226">
        <f t="shared" ref="K89:K129" si="26">E89*J89</f>
        <v>0</v>
      </c>
      <c r="O89" s="218">
        <v>2</v>
      </c>
      <c r="AA89" s="191">
        <v>1</v>
      </c>
      <c r="AB89" s="191">
        <v>7</v>
      </c>
      <c r="AC89" s="191">
        <v>7</v>
      </c>
      <c r="AZ89" s="191">
        <v>2</v>
      </c>
      <c r="BA89" s="191">
        <f t="shared" ref="BA89:BA129" si="27">IF(AZ89=1,G89,0)</f>
        <v>0</v>
      </c>
      <c r="BB89" s="191">
        <f t="shared" ref="BB89:BB129" si="28">IF(AZ89=2,G89,0)</f>
        <v>0</v>
      </c>
      <c r="BC89" s="191">
        <f t="shared" ref="BC89:BC129" si="29">IF(AZ89=3,G89,0)</f>
        <v>0</v>
      </c>
      <c r="BD89" s="191">
        <f t="shared" ref="BD89:BD129" si="30">IF(AZ89=4,G89,0)</f>
        <v>0</v>
      </c>
      <c r="BE89" s="191">
        <f t="shared" ref="BE89:BE129" si="31">IF(AZ89=5,G89,0)</f>
        <v>0</v>
      </c>
      <c r="CA89" s="218">
        <v>1</v>
      </c>
      <c r="CB89" s="218">
        <v>7</v>
      </c>
    </row>
    <row r="90" spans="1:80">
      <c r="A90" s="219">
        <v>65</v>
      </c>
      <c r="B90" s="220" t="s">
        <v>1324</v>
      </c>
      <c r="C90" s="221" t="s">
        <v>1325</v>
      </c>
      <c r="D90" s="222" t="s">
        <v>135</v>
      </c>
      <c r="E90" s="223">
        <v>3</v>
      </c>
      <c r="F90" s="223"/>
      <c r="G90" s="224">
        <f t="shared" si="24"/>
        <v>0</v>
      </c>
      <c r="H90" s="225">
        <v>7.1000000000000002E-4</v>
      </c>
      <c r="I90" s="226">
        <f t="shared" si="25"/>
        <v>2.1299999999999999E-3</v>
      </c>
      <c r="J90" s="225">
        <v>0</v>
      </c>
      <c r="K90" s="226">
        <f t="shared" si="26"/>
        <v>0</v>
      </c>
      <c r="O90" s="218">
        <v>2</v>
      </c>
      <c r="AA90" s="191">
        <v>1</v>
      </c>
      <c r="AB90" s="191">
        <v>7</v>
      </c>
      <c r="AC90" s="191">
        <v>7</v>
      </c>
      <c r="AZ90" s="191">
        <v>2</v>
      </c>
      <c r="BA90" s="191">
        <f t="shared" si="27"/>
        <v>0</v>
      </c>
      <c r="BB90" s="191">
        <f t="shared" si="28"/>
        <v>0</v>
      </c>
      <c r="BC90" s="191">
        <f t="shared" si="29"/>
        <v>0</v>
      </c>
      <c r="BD90" s="191">
        <f t="shared" si="30"/>
        <v>0</v>
      </c>
      <c r="BE90" s="191">
        <f t="shared" si="31"/>
        <v>0</v>
      </c>
      <c r="CA90" s="218">
        <v>1</v>
      </c>
      <c r="CB90" s="218">
        <v>7</v>
      </c>
    </row>
    <row r="91" spans="1:80">
      <c r="A91" s="219">
        <v>66</v>
      </c>
      <c r="B91" s="220" t="s">
        <v>1326</v>
      </c>
      <c r="C91" s="221" t="s">
        <v>1327</v>
      </c>
      <c r="D91" s="222" t="s">
        <v>1285</v>
      </c>
      <c r="E91" s="223">
        <v>7</v>
      </c>
      <c r="F91" s="223"/>
      <c r="G91" s="224">
        <f t="shared" si="24"/>
        <v>0</v>
      </c>
      <c r="H91" s="225">
        <v>1.8600000000000001E-3</v>
      </c>
      <c r="I91" s="226">
        <f t="shared" si="25"/>
        <v>1.302E-2</v>
      </c>
      <c r="J91" s="225">
        <v>0</v>
      </c>
      <c r="K91" s="226">
        <f t="shared" si="26"/>
        <v>0</v>
      </c>
      <c r="O91" s="218">
        <v>2</v>
      </c>
      <c r="AA91" s="191">
        <v>1</v>
      </c>
      <c r="AB91" s="191">
        <v>7</v>
      </c>
      <c r="AC91" s="191">
        <v>7</v>
      </c>
      <c r="AZ91" s="191">
        <v>2</v>
      </c>
      <c r="BA91" s="191">
        <f t="shared" si="27"/>
        <v>0</v>
      </c>
      <c r="BB91" s="191">
        <f t="shared" si="28"/>
        <v>0</v>
      </c>
      <c r="BC91" s="191">
        <f t="shared" si="29"/>
        <v>0</v>
      </c>
      <c r="BD91" s="191">
        <f t="shared" si="30"/>
        <v>0</v>
      </c>
      <c r="BE91" s="191">
        <f t="shared" si="31"/>
        <v>0</v>
      </c>
      <c r="CA91" s="218">
        <v>1</v>
      </c>
      <c r="CB91" s="218">
        <v>7</v>
      </c>
    </row>
    <row r="92" spans="1:80">
      <c r="A92" s="219">
        <v>67</v>
      </c>
      <c r="B92" s="220" t="s">
        <v>1328</v>
      </c>
      <c r="C92" s="221" t="s">
        <v>1329</v>
      </c>
      <c r="D92" s="222" t="s">
        <v>1285</v>
      </c>
      <c r="E92" s="223">
        <v>4</v>
      </c>
      <c r="F92" s="223"/>
      <c r="G92" s="224">
        <f t="shared" si="24"/>
        <v>0</v>
      </c>
      <c r="H92" s="225">
        <v>0</v>
      </c>
      <c r="I92" s="226">
        <f t="shared" si="25"/>
        <v>0</v>
      </c>
      <c r="J92" s="225">
        <v>0</v>
      </c>
      <c r="K92" s="226">
        <f t="shared" si="26"/>
        <v>0</v>
      </c>
      <c r="O92" s="218">
        <v>2</v>
      </c>
      <c r="AA92" s="191">
        <v>1</v>
      </c>
      <c r="AB92" s="191">
        <v>7</v>
      </c>
      <c r="AC92" s="191">
        <v>7</v>
      </c>
      <c r="AZ92" s="191">
        <v>2</v>
      </c>
      <c r="BA92" s="191">
        <f t="shared" si="27"/>
        <v>0</v>
      </c>
      <c r="BB92" s="191">
        <f t="shared" si="28"/>
        <v>0</v>
      </c>
      <c r="BC92" s="191">
        <f t="shared" si="29"/>
        <v>0</v>
      </c>
      <c r="BD92" s="191">
        <f t="shared" si="30"/>
        <v>0</v>
      </c>
      <c r="BE92" s="191">
        <f t="shared" si="31"/>
        <v>0</v>
      </c>
      <c r="CA92" s="218">
        <v>1</v>
      </c>
      <c r="CB92" s="218">
        <v>7</v>
      </c>
    </row>
    <row r="93" spans="1:80">
      <c r="A93" s="219">
        <v>68</v>
      </c>
      <c r="B93" s="220" t="s">
        <v>1330</v>
      </c>
      <c r="C93" s="221" t="s">
        <v>1331</v>
      </c>
      <c r="D93" s="222" t="s">
        <v>1285</v>
      </c>
      <c r="E93" s="223">
        <v>1</v>
      </c>
      <c r="F93" s="223"/>
      <c r="G93" s="224">
        <f t="shared" si="24"/>
        <v>0</v>
      </c>
      <c r="H93" s="225">
        <v>3.7499999999999999E-3</v>
      </c>
      <c r="I93" s="226">
        <f t="shared" si="25"/>
        <v>3.7499999999999999E-3</v>
      </c>
      <c r="J93" s="225">
        <v>0</v>
      </c>
      <c r="K93" s="226">
        <f t="shared" si="26"/>
        <v>0</v>
      </c>
      <c r="O93" s="218">
        <v>2</v>
      </c>
      <c r="AA93" s="191">
        <v>1</v>
      </c>
      <c r="AB93" s="191">
        <v>7</v>
      </c>
      <c r="AC93" s="191">
        <v>7</v>
      </c>
      <c r="AZ93" s="191">
        <v>2</v>
      </c>
      <c r="BA93" s="191">
        <f t="shared" si="27"/>
        <v>0</v>
      </c>
      <c r="BB93" s="191">
        <f t="shared" si="28"/>
        <v>0</v>
      </c>
      <c r="BC93" s="191">
        <f t="shared" si="29"/>
        <v>0</v>
      </c>
      <c r="BD93" s="191">
        <f t="shared" si="30"/>
        <v>0</v>
      </c>
      <c r="BE93" s="191">
        <f t="shared" si="31"/>
        <v>0</v>
      </c>
      <c r="CA93" s="218">
        <v>1</v>
      </c>
      <c r="CB93" s="218">
        <v>7</v>
      </c>
    </row>
    <row r="94" spans="1:80">
      <c r="A94" s="219">
        <v>69</v>
      </c>
      <c r="B94" s="220" t="s">
        <v>1332</v>
      </c>
      <c r="C94" s="221" t="s">
        <v>1333</v>
      </c>
      <c r="D94" s="222" t="s">
        <v>1285</v>
      </c>
      <c r="E94" s="223">
        <v>7</v>
      </c>
      <c r="F94" s="223"/>
      <c r="G94" s="224">
        <f t="shared" si="24"/>
        <v>0</v>
      </c>
      <c r="H94" s="225">
        <v>0</v>
      </c>
      <c r="I94" s="226">
        <f t="shared" si="25"/>
        <v>0</v>
      </c>
      <c r="J94" s="225">
        <v>0</v>
      </c>
      <c r="K94" s="226">
        <f t="shared" si="26"/>
        <v>0</v>
      </c>
      <c r="O94" s="218">
        <v>2</v>
      </c>
      <c r="AA94" s="191">
        <v>1</v>
      </c>
      <c r="AB94" s="191">
        <v>7</v>
      </c>
      <c r="AC94" s="191">
        <v>7</v>
      </c>
      <c r="AZ94" s="191">
        <v>2</v>
      </c>
      <c r="BA94" s="191">
        <f t="shared" si="27"/>
        <v>0</v>
      </c>
      <c r="BB94" s="191">
        <f t="shared" si="28"/>
        <v>0</v>
      </c>
      <c r="BC94" s="191">
        <f t="shared" si="29"/>
        <v>0</v>
      </c>
      <c r="BD94" s="191">
        <f t="shared" si="30"/>
        <v>0</v>
      </c>
      <c r="BE94" s="191">
        <f t="shared" si="31"/>
        <v>0</v>
      </c>
      <c r="CA94" s="218">
        <v>1</v>
      </c>
      <c r="CB94" s="218">
        <v>7</v>
      </c>
    </row>
    <row r="95" spans="1:80">
      <c r="A95" s="219">
        <v>70</v>
      </c>
      <c r="B95" s="220" t="s">
        <v>1334</v>
      </c>
      <c r="C95" s="221" t="s">
        <v>1335</v>
      </c>
      <c r="D95" s="222" t="s">
        <v>1285</v>
      </c>
      <c r="E95" s="223">
        <v>12</v>
      </c>
      <c r="F95" s="223"/>
      <c r="G95" s="224">
        <f t="shared" si="24"/>
        <v>0</v>
      </c>
      <c r="H95" s="225">
        <v>2.2399999999999998E-3</v>
      </c>
      <c r="I95" s="226">
        <f t="shared" si="25"/>
        <v>2.6879999999999998E-2</v>
      </c>
      <c r="J95" s="225">
        <v>0</v>
      </c>
      <c r="K95" s="226">
        <f t="shared" si="26"/>
        <v>0</v>
      </c>
      <c r="O95" s="218">
        <v>2</v>
      </c>
      <c r="AA95" s="191">
        <v>1</v>
      </c>
      <c r="AB95" s="191">
        <v>7</v>
      </c>
      <c r="AC95" s="191">
        <v>7</v>
      </c>
      <c r="AZ95" s="191">
        <v>2</v>
      </c>
      <c r="BA95" s="191">
        <f t="shared" si="27"/>
        <v>0</v>
      </c>
      <c r="BB95" s="191">
        <f t="shared" si="28"/>
        <v>0</v>
      </c>
      <c r="BC95" s="191">
        <f t="shared" si="29"/>
        <v>0</v>
      </c>
      <c r="BD95" s="191">
        <f t="shared" si="30"/>
        <v>0</v>
      </c>
      <c r="BE95" s="191">
        <f t="shared" si="31"/>
        <v>0</v>
      </c>
      <c r="CA95" s="218">
        <v>1</v>
      </c>
      <c r="CB95" s="218">
        <v>7</v>
      </c>
    </row>
    <row r="96" spans="1:80">
      <c r="A96" s="219">
        <v>71</v>
      </c>
      <c r="B96" s="220" t="s">
        <v>1336</v>
      </c>
      <c r="C96" s="221" t="s">
        <v>1337</v>
      </c>
      <c r="D96" s="222" t="s">
        <v>1285</v>
      </c>
      <c r="E96" s="223">
        <v>2</v>
      </c>
      <c r="F96" s="223"/>
      <c r="G96" s="224">
        <f t="shared" si="24"/>
        <v>0</v>
      </c>
      <c r="H96" s="225">
        <v>2.1199999999999999E-3</v>
      </c>
      <c r="I96" s="226">
        <f t="shared" si="25"/>
        <v>4.2399999999999998E-3</v>
      </c>
      <c r="J96" s="225">
        <v>0</v>
      </c>
      <c r="K96" s="226">
        <f t="shared" si="26"/>
        <v>0</v>
      </c>
      <c r="O96" s="218">
        <v>2</v>
      </c>
      <c r="AA96" s="191">
        <v>1</v>
      </c>
      <c r="AB96" s="191">
        <v>7</v>
      </c>
      <c r="AC96" s="191">
        <v>7</v>
      </c>
      <c r="AZ96" s="191">
        <v>2</v>
      </c>
      <c r="BA96" s="191">
        <f t="shared" si="27"/>
        <v>0</v>
      </c>
      <c r="BB96" s="191">
        <f t="shared" si="28"/>
        <v>0</v>
      </c>
      <c r="BC96" s="191">
        <f t="shared" si="29"/>
        <v>0</v>
      </c>
      <c r="BD96" s="191">
        <f t="shared" si="30"/>
        <v>0</v>
      </c>
      <c r="BE96" s="191">
        <f t="shared" si="31"/>
        <v>0</v>
      </c>
      <c r="CA96" s="218">
        <v>1</v>
      </c>
      <c r="CB96" s="218">
        <v>7</v>
      </c>
    </row>
    <row r="97" spans="1:80">
      <c r="A97" s="219">
        <v>72</v>
      </c>
      <c r="B97" s="220" t="s">
        <v>1338</v>
      </c>
      <c r="C97" s="221" t="s">
        <v>1339</v>
      </c>
      <c r="D97" s="222" t="s">
        <v>1285</v>
      </c>
      <c r="E97" s="223">
        <v>1</v>
      </c>
      <c r="F97" s="223"/>
      <c r="G97" s="224">
        <f t="shared" si="24"/>
        <v>0</v>
      </c>
      <c r="H97" s="225">
        <v>0</v>
      </c>
      <c r="I97" s="226">
        <f t="shared" si="25"/>
        <v>0</v>
      </c>
      <c r="J97" s="225">
        <v>0</v>
      </c>
      <c r="K97" s="226">
        <f t="shared" si="26"/>
        <v>0</v>
      </c>
      <c r="O97" s="218">
        <v>2</v>
      </c>
      <c r="AA97" s="191">
        <v>1</v>
      </c>
      <c r="AB97" s="191">
        <v>7</v>
      </c>
      <c r="AC97" s="191">
        <v>7</v>
      </c>
      <c r="AZ97" s="191">
        <v>2</v>
      </c>
      <c r="BA97" s="191">
        <f t="shared" si="27"/>
        <v>0</v>
      </c>
      <c r="BB97" s="191">
        <f t="shared" si="28"/>
        <v>0</v>
      </c>
      <c r="BC97" s="191">
        <f t="shared" si="29"/>
        <v>0</v>
      </c>
      <c r="BD97" s="191">
        <f t="shared" si="30"/>
        <v>0</v>
      </c>
      <c r="BE97" s="191">
        <f t="shared" si="31"/>
        <v>0</v>
      </c>
      <c r="CA97" s="218">
        <v>1</v>
      </c>
      <c r="CB97" s="218">
        <v>7</v>
      </c>
    </row>
    <row r="98" spans="1:80">
      <c r="A98" s="219">
        <v>73</v>
      </c>
      <c r="B98" s="220" t="s">
        <v>1340</v>
      </c>
      <c r="C98" s="221" t="s">
        <v>1341</v>
      </c>
      <c r="D98" s="222" t="s">
        <v>1285</v>
      </c>
      <c r="E98" s="223">
        <v>2</v>
      </c>
      <c r="F98" s="223"/>
      <c r="G98" s="224">
        <f t="shared" si="24"/>
        <v>0</v>
      </c>
      <c r="H98" s="225">
        <v>3.1900000000000001E-3</v>
      </c>
      <c r="I98" s="226">
        <f t="shared" si="25"/>
        <v>6.3800000000000003E-3</v>
      </c>
      <c r="J98" s="225">
        <v>0</v>
      </c>
      <c r="K98" s="226">
        <f t="shared" si="26"/>
        <v>0</v>
      </c>
      <c r="O98" s="218">
        <v>2</v>
      </c>
      <c r="AA98" s="191">
        <v>1</v>
      </c>
      <c r="AB98" s="191">
        <v>7</v>
      </c>
      <c r="AC98" s="191">
        <v>7</v>
      </c>
      <c r="AZ98" s="191">
        <v>2</v>
      </c>
      <c r="BA98" s="191">
        <f t="shared" si="27"/>
        <v>0</v>
      </c>
      <c r="BB98" s="191">
        <f t="shared" si="28"/>
        <v>0</v>
      </c>
      <c r="BC98" s="191">
        <f t="shared" si="29"/>
        <v>0</v>
      </c>
      <c r="BD98" s="191">
        <f t="shared" si="30"/>
        <v>0</v>
      </c>
      <c r="BE98" s="191">
        <f t="shared" si="31"/>
        <v>0</v>
      </c>
      <c r="CA98" s="218">
        <v>1</v>
      </c>
      <c r="CB98" s="218">
        <v>7</v>
      </c>
    </row>
    <row r="99" spans="1:80">
      <c r="A99" s="219">
        <v>74</v>
      </c>
      <c r="B99" s="220" t="s">
        <v>1342</v>
      </c>
      <c r="C99" s="221" t="s">
        <v>1343</v>
      </c>
      <c r="D99" s="222" t="s">
        <v>135</v>
      </c>
      <c r="E99" s="223">
        <v>2</v>
      </c>
      <c r="F99" s="223"/>
      <c r="G99" s="224">
        <f t="shared" si="24"/>
        <v>0</v>
      </c>
      <c r="H99" s="225">
        <v>9.0000000000000006E-5</v>
      </c>
      <c r="I99" s="226">
        <f t="shared" si="25"/>
        <v>1.8000000000000001E-4</v>
      </c>
      <c r="J99" s="225">
        <v>0</v>
      </c>
      <c r="K99" s="226">
        <f t="shared" si="26"/>
        <v>0</v>
      </c>
      <c r="O99" s="218">
        <v>2</v>
      </c>
      <c r="AA99" s="191">
        <v>1</v>
      </c>
      <c r="AB99" s="191">
        <v>7</v>
      </c>
      <c r="AC99" s="191">
        <v>7</v>
      </c>
      <c r="AZ99" s="191">
        <v>2</v>
      </c>
      <c r="BA99" s="191">
        <f t="shared" si="27"/>
        <v>0</v>
      </c>
      <c r="BB99" s="191">
        <f t="shared" si="28"/>
        <v>0</v>
      </c>
      <c r="BC99" s="191">
        <f t="shared" si="29"/>
        <v>0</v>
      </c>
      <c r="BD99" s="191">
        <f t="shared" si="30"/>
        <v>0</v>
      </c>
      <c r="BE99" s="191">
        <f t="shared" si="31"/>
        <v>0</v>
      </c>
      <c r="CA99" s="218">
        <v>1</v>
      </c>
      <c r="CB99" s="218">
        <v>7</v>
      </c>
    </row>
    <row r="100" spans="1:80">
      <c r="A100" s="219">
        <v>75</v>
      </c>
      <c r="B100" s="220" t="s">
        <v>1344</v>
      </c>
      <c r="C100" s="221" t="s">
        <v>1345</v>
      </c>
      <c r="D100" s="222" t="s">
        <v>135</v>
      </c>
      <c r="E100" s="223">
        <v>3</v>
      </c>
      <c r="F100" s="223"/>
      <c r="G100" s="224">
        <f t="shared" si="24"/>
        <v>0</v>
      </c>
      <c r="H100" s="225">
        <v>3.79E-3</v>
      </c>
      <c r="I100" s="226">
        <f t="shared" si="25"/>
        <v>1.137E-2</v>
      </c>
      <c r="J100" s="225">
        <v>0</v>
      </c>
      <c r="K100" s="226">
        <f t="shared" si="26"/>
        <v>0</v>
      </c>
      <c r="O100" s="218">
        <v>2</v>
      </c>
      <c r="AA100" s="191">
        <v>1</v>
      </c>
      <c r="AB100" s="191">
        <v>7</v>
      </c>
      <c r="AC100" s="191">
        <v>7</v>
      </c>
      <c r="AZ100" s="191">
        <v>2</v>
      </c>
      <c r="BA100" s="191">
        <f t="shared" si="27"/>
        <v>0</v>
      </c>
      <c r="BB100" s="191">
        <f t="shared" si="28"/>
        <v>0</v>
      </c>
      <c r="BC100" s="191">
        <f t="shared" si="29"/>
        <v>0</v>
      </c>
      <c r="BD100" s="191">
        <f t="shared" si="30"/>
        <v>0</v>
      </c>
      <c r="BE100" s="191">
        <f t="shared" si="31"/>
        <v>0</v>
      </c>
      <c r="CA100" s="218">
        <v>1</v>
      </c>
      <c r="CB100" s="218">
        <v>7</v>
      </c>
    </row>
    <row r="101" spans="1:80">
      <c r="A101" s="219">
        <v>76</v>
      </c>
      <c r="B101" s="220" t="s">
        <v>1346</v>
      </c>
      <c r="C101" s="221" t="s">
        <v>1347</v>
      </c>
      <c r="D101" s="222" t="s">
        <v>135</v>
      </c>
      <c r="E101" s="223">
        <v>2</v>
      </c>
      <c r="F101" s="223"/>
      <c r="G101" s="224">
        <f t="shared" si="24"/>
        <v>0</v>
      </c>
      <c r="H101" s="225">
        <v>9.5E-4</v>
      </c>
      <c r="I101" s="226">
        <f t="shared" si="25"/>
        <v>1.9E-3</v>
      </c>
      <c r="J101" s="225">
        <v>0</v>
      </c>
      <c r="K101" s="226">
        <f t="shared" si="26"/>
        <v>0</v>
      </c>
      <c r="O101" s="218">
        <v>2</v>
      </c>
      <c r="AA101" s="191">
        <v>1</v>
      </c>
      <c r="AB101" s="191">
        <v>7</v>
      </c>
      <c r="AC101" s="191">
        <v>7</v>
      </c>
      <c r="AZ101" s="191">
        <v>2</v>
      </c>
      <c r="BA101" s="191">
        <f t="shared" si="27"/>
        <v>0</v>
      </c>
      <c r="BB101" s="191">
        <f t="shared" si="28"/>
        <v>0</v>
      </c>
      <c r="BC101" s="191">
        <f t="shared" si="29"/>
        <v>0</v>
      </c>
      <c r="BD101" s="191">
        <f t="shared" si="30"/>
        <v>0</v>
      </c>
      <c r="BE101" s="191">
        <f t="shared" si="31"/>
        <v>0</v>
      </c>
      <c r="CA101" s="218">
        <v>1</v>
      </c>
      <c r="CB101" s="218">
        <v>7</v>
      </c>
    </row>
    <row r="102" spans="1:80">
      <c r="A102" s="219">
        <v>77</v>
      </c>
      <c r="B102" s="220" t="s">
        <v>1348</v>
      </c>
      <c r="C102" s="221" t="s">
        <v>1349</v>
      </c>
      <c r="D102" s="222" t="s">
        <v>1285</v>
      </c>
      <c r="E102" s="223">
        <v>1</v>
      </c>
      <c r="F102" s="223"/>
      <c r="G102" s="224">
        <f t="shared" si="24"/>
        <v>0</v>
      </c>
      <c r="H102" s="225">
        <v>2.8819999999999998E-2</v>
      </c>
      <c r="I102" s="226">
        <f t="shared" si="25"/>
        <v>2.8819999999999998E-2</v>
      </c>
      <c r="J102" s="225">
        <v>0</v>
      </c>
      <c r="K102" s="226">
        <f t="shared" si="26"/>
        <v>0</v>
      </c>
      <c r="O102" s="218">
        <v>2</v>
      </c>
      <c r="AA102" s="191">
        <v>1</v>
      </c>
      <c r="AB102" s="191">
        <v>7</v>
      </c>
      <c r="AC102" s="191">
        <v>7</v>
      </c>
      <c r="AZ102" s="191">
        <v>2</v>
      </c>
      <c r="BA102" s="191">
        <f t="shared" si="27"/>
        <v>0</v>
      </c>
      <c r="BB102" s="191">
        <f t="shared" si="28"/>
        <v>0</v>
      </c>
      <c r="BC102" s="191">
        <f t="shared" si="29"/>
        <v>0</v>
      </c>
      <c r="BD102" s="191">
        <f t="shared" si="30"/>
        <v>0</v>
      </c>
      <c r="BE102" s="191">
        <f t="shared" si="31"/>
        <v>0</v>
      </c>
      <c r="CA102" s="218">
        <v>1</v>
      </c>
      <c r="CB102" s="218">
        <v>7</v>
      </c>
    </row>
    <row r="103" spans="1:80">
      <c r="A103" s="219">
        <v>78</v>
      </c>
      <c r="B103" s="220" t="s">
        <v>1350</v>
      </c>
      <c r="C103" s="221" t="s">
        <v>1351</v>
      </c>
      <c r="D103" s="222" t="s">
        <v>1285</v>
      </c>
      <c r="E103" s="223">
        <v>1</v>
      </c>
      <c r="F103" s="223"/>
      <c r="G103" s="224">
        <f t="shared" si="24"/>
        <v>0</v>
      </c>
      <c r="H103" s="225">
        <v>2.8819999999999998E-2</v>
      </c>
      <c r="I103" s="226">
        <f t="shared" si="25"/>
        <v>2.8819999999999998E-2</v>
      </c>
      <c r="J103" s="225">
        <v>0</v>
      </c>
      <c r="K103" s="226">
        <f t="shared" si="26"/>
        <v>0</v>
      </c>
      <c r="O103" s="218">
        <v>2</v>
      </c>
      <c r="AA103" s="191">
        <v>1</v>
      </c>
      <c r="AB103" s="191">
        <v>7</v>
      </c>
      <c r="AC103" s="191">
        <v>7</v>
      </c>
      <c r="AZ103" s="191">
        <v>2</v>
      </c>
      <c r="BA103" s="191">
        <f t="shared" si="27"/>
        <v>0</v>
      </c>
      <c r="BB103" s="191">
        <f t="shared" si="28"/>
        <v>0</v>
      </c>
      <c r="BC103" s="191">
        <f t="shared" si="29"/>
        <v>0</v>
      </c>
      <c r="BD103" s="191">
        <f t="shared" si="30"/>
        <v>0</v>
      </c>
      <c r="BE103" s="191">
        <f t="shared" si="31"/>
        <v>0</v>
      </c>
      <c r="CA103" s="218">
        <v>1</v>
      </c>
      <c r="CB103" s="218">
        <v>7</v>
      </c>
    </row>
    <row r="104" spans="1:80">
      <c r="A104" s="219">
        <v>79</v>
      </c>
      <c r="B104" s="220" t="s">
        <v>1352</v>
      </c>
      <c r="C104" s="221" t="s">
        <v>1353</v>
      </c>
      <c r="D104" s="222" t="s">
        <v>1285</v>
      </c>
      <c r="E104" s="223">
        <v>49</v>
      </c>
      <c r="F104" s="223"/>
      <c r="G104" s="224">
        <f t="shared" si="24"/>
        <v>0</v>
      </c>
      <c r="H104" s="225">
        <v>2.4000000000000001E-4</v>
      </c>
      <c r="I104" s="226">
        <f t="shared" si="25"/>
        <v>1.176E-2</v>
      </c>
      <c r="J104" s="225">
        <v>0</v>
      </c>
      <c r="K104" s="226">
        <f t="shared" si="26"/>
        <v>0</v>
      </c>
      <c r="O104" s="218">
        <v>2</v>
      </c>
      <c r="AA104" s="191">
        <v>1</v>
      </c>
      <c r="AB104" s="191">
        <v>7</v>
      </c>
      <c r="AC104" s="191">
        <v>7</v>
      </c>
      <c r="AZ104" s="191">
        <v>2</v>
      </c>
      <c r="BA104" s="191">
        <f t="shared" si="27"/>
        <v>0</v>
      </c>
      <c r="BB104" s="191">
        <f t="shared" si="28"/>
        <v>0</v>
      </c>
      <c r="BC104" s="191">
        <f t="shared" si="29"/>
        <v>0</v>
      </c>
      <c r="BD104" s="191">
        <f t="shared" si="30"/>
        <v>0</v>
      </c>
      <c r="BE104" s="191">
        <f t="shared" si="31"/>
        <v>0</v>
      </c>
      <c r="CA104" s="218">
        <v>1</v>
      </c>
      <c r="CB104" s="218">
        <v>7</v>
      </c>
    </row>
    <row r="105" spans="1:80" ht="22.5">
      <c r="A105" s="219">
        <v>80</v>
      </c>
      <c r="B105" s="220" t="s">
        <v>1354</v>
      </c>
      <c r="C105" s="221" t="s">
        <v>1355</v>
      </c>
      <c r="D105" s="222" t="s">
        <v>135</v>
      </c>
      <c r="E105" s="223">
        <v>3</v>
      </c>
      <c r="F105" s="223"/>
      <c r="G105" s="224">
        <f t="shared" si="24"/>
        <v>0</v>
      </c>
      <c r="H105" s="225">
        <v>1.72E-3</v>
      </c>
      <c r="I105" s="226">
        <f t="shared" si="25"/>
        <v>5.1599999999999997E-3</v>
      </c>
      <c r="J105" s="225">
        <v>0</v>
      </c>
      <c r="K105" s="226">
        <f t="shared" si="26"/>
        <v>0</v>
      </c>
      <c r="O105" s="218">
        <v>2</v>
      </c>
      <c r="AA105" s="191">
        <v>1</v>
      </c>
      <c r="AB105" s="191">
        <v>7</v>
      </c>
      <c r="AC105" s="191">
        <v>7</v>
      </c>
      <c r="AZ105" s="191">
        <v>2</v>
      </c>
      <c r="BA105" s="191">
        <f t="shared" si="27"/>
        <v>0</v>
      </c>
      <c r="BB105" s="191">
        <f t="shared" si="28"/>
        <v>0</v>
      </c>
      <c r="BC105" s="191">
        <f t="shared" si="29"/>
        <v>0</v>
      </c>
      <c r="BD105" s="191">
        <f t="shared" si="30"/>
        <v>0</v>
      </c>
      <c r="BE105" s="191">
        <f t="shared" si="31"/>
        <v>0</v>
      </c>
      <c r="CA105" s="218">
        <v>1</v>
      </c>
      <c r="CB105" s="218">
        <v>7</v>
      </c>
    </row>
    <row r="106" spans="1:80" ht="22.5">
      <c r="A106" s="219">
        <v>81</v>
      </c>
      <c r="B106" s="220" t="s">
        <v>1356</v>
      </c>
      <c r="C106" s="221" t="s">
        <v>1357</v>
      </c>
      <c r="D106" s="222" t="s">
        <v>135</v>
      </c>
      <c r="E106" s="223">
        <v>9</v>
      </c>
      <c r="F106" s="223"/>
      <c r="G106" s="224">
        <f t="shared" si="24"/>
        <v>0</v>
      </c>
      <c r="H106" s="225">
        <v>8.8999999999999995E-4</v>
      </c>
      <c r="I106" s="226">
        <f t="shared" si="25"/>
        <v>8.0099999999999998E-3</v>
      </c>
      <c r="J106" s="225">
        <v>0</v>
      </c>
      <c r="K106" s="226">
        <f t="shared" si="26"/>
        <v>0</v>
      </c>
      <c r="O106" s="218">
        <v>2</v>
      </c>
      <c r="AA106" s="191">
        <v>1</v>
      </c>
      <c r="AB106" s="191">
        <v>7</v>
      </c>
      <c r="AC106" s="191">
        <v>7</v>
      </c>
      <c r="AZ106" s="191">
        <v>2</v>
      </c>
      <c r="BA106" s="191">
        <f t="shared" si="27"/>
        <v>0</v>
      </c>
      <c r="BB106" s="191">
        <f t="shared" si="28"/>
        <v>0</v>
      </c>
      <c r="BC106" s="191">
        <f t="shared" si="29"/>
        <v>0</v>
      </c>
      <c r="BD106" s="191">
        <f t="shared" si="30"/>
        <v>0</v>
      </c>
      <c r="BE106" s="191">
        <f t="shared" si="31"/>
        <v>0</v>
      </c>
      <c r="CA106" s="218">
        <v>1</v>
      </c>
      <c r="CB106" s="218">
        <v>7</v>
      </c>
    </row>
    <row r="107" spans="1:80">
      <c r="A107" s="219">
        <v>82</v>
      </c>
      <c r="B107" s="220" t="s">
        <v>1358</v>
      </c>
      <c r="C107" s="221" t="s">
        <v>1359</v>
      </c>
      <c r="D107" s="222" t="s">
        <v>135</v>
      </c>
      <c r="E107" s="223">
        <v>1</v>
      </c>
      <c r="F107" s="223"/>
      <c r="G107" s="224">
        <f t="shared" si="24"/>
        <v>0</v>
      </c>
      <c r="H107" s="225">
        <v>1.2999999999999999E-4</v>
      </c>
      <c r="I107" s="226">
        <f t="shared" si="25"/>
        <v>1.2999999999999999E-4</v>
      </c>
      <c r="J107" s="225">
        <v>0</v>
      </c>
      <c r="K107" s="226">
        <f t="shared" si="26"/>
        <v>0</v>
      </c>
      <c r="O107" s="218">
        <v>2</v>
      </c>
      <c r="AA107" s="191">
        <v>1</v>
      </c>
      <c r="AB107" s="191">
        <v>7</v>
      </c>
      <c r="AC107" s="191">
        <v>7</v>
      </c>
      <c r="AZ107" s="191">
        <v>2</v>
      </c>
      <c r="BA107" s="191">
        <f t="shared" si="27"/>
        <v>0</v>
      </c>
      <c r="BB107" s="191">
        <f t="shared" si="28"/>
        <v>0</v>
      </c>
      <c r="BC107" s="191">
        <f t="shared" si="29"/>
        <v>0</v>
      </c>
      <c r="BD107" s="191">
        <f t="shared" si="30"/>
        <v>0</v>
      </c>
      <c r="BE107" s="191">
        <f t="shared" si="31"/>
        <v>0</v>
      </c>
      <c r="CA107" s="218">
        <v>1</v>
      </c>
      <c r="CB107" s="218">
        <v>7</v>
      </c>
    </row>
    <row r="108" spans="1:80" ht="22.5">
      <c r="A108" s="219">
        <v>83</v>
      </c>
      <c r="B108" s="220" t="s">
        <v>1360</v>
      </c>
      <c r="C108" s="221" t="s">
        <v>1361</v>
      </c>
      <c r="D108" s="222" t="s">
        <v>135</v>
      </c>
      <c r="E108" s="223">
        <v>3</v>
      </c>
      <c r="F108" s="223"/>
      <c r="G108" s="224">
        <f t="shared" si="24"/>
        <v>0</v>
      </c>
      <c r="H108" s="225">
        <v>1.2999999999999999E-4</v>
      </c>
      <c r="I108" s="226">
        <f t="shared" si="25"/>
        <v>3.8999999999999994E-4</v>
      </c>
      <c r="J108" s="225">
        <v>0</v>
      </c>
      <c r="K108" s="226">
        <f t="shared" si="26"/>
        <v>0</v>
      </c>
      <c r="O108" s="218">
        <v>2</v>
      </c>
      <c r="AA108" s="191">
        <v>1</v>
      </c>
      <c r="AB108" s="191">
        <v>7</v>
      </c>
      <c r="AC108" s="191">
        <v>7</v>
      </c>
      <c r="AZ108" s="191">
        <v>2</v>
      </c>
      <c r="BA108" s="191">
        <f t="shared" si="27"/>
        <v>0</v>
      </c>
      <c r="BB108" s="191">
        <f t="shared" si="28"/>
        <v>0</v>
      </c>
      <c r="BC108" s="191">
        <f t="shared" si="29"/>
        <v>0</v>
      </c>
      <c r="BD108" s="191">
        <f t="shared" si="30"/>
        <v>0</v>
      </c>
      <c r="BE108" s="191">
        <f t="shared" si="31"/>
        <v>0</v>
      </c>
      <c r="CA108" s="218">
        <v>1</v>
      </c>
      <c r="CB108" s="218">
        <v>7</v>
      </c>
    </row>
    <row r="109" spans="1:80">
      <c r="A109" s="219">
        <v>84</v>
      </c>
      <c r="B109" s="220" t="s">
        <v>1362</v>
      </c>
      <c r="C109" s="221" t="s">
        <v>1363</v>
      </c>
      <c r="D109" s="222" t="s">
        <v>135</v>
      </c>
      <c r="E109" s="223">
        <v>1</v>
      </c>
      <c r="F109" s="223"/>
      <c r="G109" s="224">
        <f t="shared" si="24"/>
        <v>0</v>
      </c>
      <c r="H109" s="225">
        <v>2.0000000000000002E-5</v>
      </c>
      <c r="I109" s="226">
        <f t="shared" si="25"/>
        <v>2.0000000000000002E-5</v>
      </c>
      <c r="J109" s="225">
        <v>0</v>
      </c>
      <c r="K109" s="226">
        <f t="shared" si="26"/>
        <v>0</v>
      </c>
      <c r="O109" s="218">
        <v>2</v>
      </c>
      <c r="AA109" s="191">
        <v>1</v>
      </c>
      <c r="AB109" s="191">
        <v>7</v>
      </c>
      <c r="AC109" s="191">
        <v>7</v>
      </c>
      <c r="AZ109" s="191">
        <v>2</v>
      </c>
      <c r="BA109" s="191">
        <f t="shared" si="27"/>
        <v>0</v>
      </c>
      <c r="BB109" s="191">
        <f t="shared" si="28"/>
        <v>0</v>
      </c>
      <c r="BC109" s="191">
        <f t="shared" si="29"/>
        <v>0</v>
      </c>
      <c r="BD109" s="191">
        <f t="shared" si="30"/>
        <v>0</v>
      </c>
      <c r="BE109" s="191">
        <f t="shared" si="31"/>
        <v>0</v>
      </c>
      <c r="CA109" s="218">
        <v>1</v>
      </c>
      <c r="CB109" s="218">
        <v>7</v>
      </c>
    </row>
    <row r="110" spans="1:80">
      <c r="A110" s="219">
        <v>85</v>
      </c>
      <c r="B110" s="220" t="s">
        <v>1364</v>
      </c>
      <c r="C110" s="221" t="s">
        <v>1365</v>
      </c>
      <c r="D110" s="222" t="s">
        <v>135</v>
      </c>
      <c r="E110" s="223">
        <v>4</v>
      </c>
      <c r="F110" s="223"/>
      <c r="G110" s="224">
        <f t="shared" si="24"/>
        <v>0</v>
      </c>
      <c r="H110" s="225">
        <v>2.7E-4</v>
      </c>
      <c r="I110" s="226">
        <f t="shared" si="25"/>
        <v>1.08E-3</v>
      </c>
      <c r="J110" s="225">
        <v>0</v>
      </c>
      <c r="K110" s="226">
        <f t="shared" si="26"/>
        <v>0</v>
      </c>
      <c r="O110" s="218">
        <v>2</v>
      </c>
      <c r="AA110" s="191">
        <v>1</v>
      </c>
      <c r="AB110" s="191">
        <v>7</v>
      </c>
      <c r="AC110" s="191">
        <v>7</v>
      </c>
      <c r="AZ110" s="191">
        <v>2</v>
      </c>
      <c r="BA110" s="191">
        <f t="shared" si="27"/>
        <v>0</v>
      </c>
      <c r="BB110" s="191">
        <f t="shared" si="28"/>
        <v>0</v>
      </c>
      <c r="BC110" s="191">
        <f t="shared" si="29"/>
        <v>0</v>
      </c>
      <c r="BD110" s="191">
        <f t="shared" si="30"/>
        <v>0</v>
      </c>
      <c r="BE110" s="191">
        <f t="shared" si="31"/>
        <v>0</v>
      </c>
      <c r="CA110" s="218">
        <v>1</v>
      </c>
      <c r="CB110" s="218">
        <v>7</v>
      </c>
    </row>
    <row r="111" spans="1:80">
      <c r="A111" s="219">
        <v>86</v>
      </c>
      <c r="B111" s="220" t="s">
        <v>1366</v>
      </c>
      <c r="C111" s="221" t="s">
        <v>1367</v>
      </c>
      <c r="D111" s="222" t="s">
        <v>135</v>
      </c>
      <c r="E111" s="223">
        <v>9</v>
      </c>
      <c r="F111" s="223"/>
      <c r="G111" s="224">
        <f t="shared" si="24"/>
        <v>0</v>
      </c>
      <c r="H111" s="225">
        <v>6.9999999999999999E-4</v>
      </c>
      <c r="I111" s="226">
        <f t="shared" si="25"/>
        <v>6.3E-3</v>
      </c>
      <c r="J111" s="225">
        <v>0</v>
      </c>
      <c r="K111" s="226">
        <f t="shared" si="26"/>
        <v>0</v>
      </c>
      <c r="O111" s="218">
        <v>2</v>
      </c>
      <c r="AA111" s="191">
        <v>1</v>
      </c>
      <c r="AB111" s="191">
        <v>7</v>
      </c>
      <c r="AC111" s="191">
        <v>7</v>
      </c>
      <c r="AZ111" s="191">
        <v>2</v>
      </c>
      <c r="BA111" s="191">
        <f t="shared" si="27"/>
        <v>0</v>
      </c>
      <c r="BB111" s="191">
        <f t="shared" si="28"/>
        <v>0</v>
      </c>
      <c r="BC111" s="191">
        <f t="shared" si="29"/>
        <v>0</v>
      </c>
      <c r="BD111" s="191">
        <f t="shared" si="30"/>
        <v>0</v>
      </c>
      <c r="BE111" s="191">
        <f t="shared" si="31"/>
        <v>0</v>
      </c>
      <c r="CA111" s="218">
        <v>1</v>
      </c>
      <c r="CB111" s="218">
        <v>7</v>
      </c>
    </row>
    <row r="112" spans="1:80" ht="22.5">
      <c r="A112" s="219">
        <v>87</v>
      </c>
      <c r="B112" s="220" t="s">
        <v>1368</v>
      </c>
      <c r="C112" s="221" t="s">
        <v>1369</v>
      </c>
      <c r="D112" s="222" t="s">
        <v>135</v>
      </c>
      <c r="E112" s="223">
        <v>1</v>
      </c>
      <c r="F112" s="223"/>
      <c r="G112" s="224">
        <f t="shared" si="24"/>
        <v>0</v>
      </c>
      <c r="H112" s="225">
        <v>0.29499999999999998</v>
      </c>
      <c r="I112" s="226">
        <f t="shared" si="25"/>
        <v>0.29499999999999998</v>
      </c>
      <c r="J112" s="225"/>
      <c r="K112" s="226">
        <f t="shared" si="26"/>
        <v>0</v>
      </c>
      <c r="O112" s="218">
        <v>2</v>
      </c>
      <c r="AA112" s="191">
        <v>3</v>
      </c>
      <c r="AB112" s="191">
        <v>7</v>
      </c>
      <c r="AC112" s="191">
        <v>42664070</v>
      </c>
      <c r="AZ112" s="191">
        <v>2</v>
      </c>
      <c r="BA112" s="191">
        <f t="shared" si="27"/>
        <v>0</v>
      </c>
      <c r="BB112" s="191">
        <f t="shared" si="28"/>
        <v>0</v>
      </c>
      <c r="BC112" s="191">
        <f t="shared" si="29"/>
        <v>0</v>
      </c>
      <c r="BD112" s="191">
        <f t="shared" si="30"/>
        <v>0</v>
      </c>
      <c r="BE112" s="191">
        <f t="shared" si="31"/>
        <v>0</v>
      </c>
      <c r="CA112" s="218">
        <v>3</v>
      </c>
      <c r="CB112" s="218">
        <v>7</v>
      </c>
    </row>
    <row r="113" spans="1:80" ht="22.5">
      <c r="A113" s="219">
        <v>88</v>
      </c>
      <c r="B113" s="220" t="s">
        <v>1370</v>
      </c>
      <c r="C113" s="221" t="s">
        <v>1371</v>
      </c>
      <c r="D113" s="222" t="s">
        <v>135</v>
      </c>
      <c r="E113" s="223">
        <v>1</v>
      </c>
      <c r="F113" s="223"/>
      <c r="G113" s="224">
        <f t="shared" si="24"/>
        <v>0</v>
      </c>
      <c r="H113" s="225">
        <v>0.29799999999999999</v>
      </c>
      <c r="I113" s="226">
        <f t="shared" si="25"/>
        <v>0.29799999999999999</v>
      </c>
      <c r="J113" s="225"/>
      <c r="K113" s="226">
        <f t="shared" si="26"/>
        <v>0</v>
      </c>
      <c r="O113" s="218">
        <v>2</v>
      </c>
      <c r="AA113" s="191">
        <v>3</v>
      </c>
      <c r="AB113" s="191">
        <v>7</v>
      </c>
      <c r="AC113" s="191">
        <v>42664071</v>
      </c>
      <c r="AZ113" s="191">
        <v>2</v>
      </c>
      <c r="BA113" s="191">
        <f t="shared" si="27"/>
        <v>0</v>
      </c>
      <c r="BB113" s="191">
        <f t="shared" si="28"/>
        <v>0</v>
      </c>
      <c r="BC113" s="191">
        <f t="shared" si="29"/>
        <v>0</v>
      </c>
      <c r="BD113" s="191">
        <f t="shared" si="30"/>
        <v>0</v>
      </c>
      <c r="BE113" s="191">
        <f t="shared" si="31"/>
        <v>0</v>
      </c>
      <c r="CA113" s="218">
        <v>3</v>
      </c>
      <c r="CB113" s="218">
        <v>7</v>
      </c>
    </row>
    <row r="114" spans="1:80" ht="22.5">
      <c r="A114" s="219">
        <v>89</v>
      </c>
      <c r="B114" s="220" t="s">
        <v>1372</v>
      </c>
      <c r="C114" s="221" t="s">
        <v>1373</v>
      </c>
      <c r="D114" s="222" t="s">
        <v>135</v>
      </c>
      <c r="E114" s="223">
        <v>1</v>
      </c>
      <c r="F114" s="223"/>
      <c r="G114" s="224">
        <f t="shared" si="24"/>
        <v>0</v>
      </c>
      <c r="H114" s="225">
        <v>1.48E-3</v>
      </c>
      <c r="I114" s="226">
        <f t="shared" si="25"/>
        <v>1.48E-3</v>
      </c>
      <c r="J114" s="225"/>
      <c r="K114" s="226">
        <f t="shared" si="26"/>
        <v>0</v>
      </c>
      <c r="O114" s="218">
        <v>2</v>
      </c>
      <c r="AA114" s="191">
        <v>3</v>
      </c>
      <c r="AB114" s="191">
        <v>7</v>
      </c>
      <c r="AC114" s="191">
        <v>55145009</v>
      </c>
      <c r="AZ114" s="191">
        <v>2</v>
      </c>
      <c r="BA114" s="191">
        <f t="shared" si="27"/>
        <v>0</v>
      </c>
      <c r="BB114" s="191">
        <f t="shared" si="28"/>
        <v>0</v>
      </c>
      <c r="BC114" s="191">
        <f t="shared" si="29"/>
        <v>0</v>
      </c>
      <c r="BD114" s="191">
        <f t="shared" si="30"/>
        <v>0</v>
      </c>
      <c r="BE114" s="191">
        <f t="shared" si="31"/>
        <v>0</v>
      </c>
      <c r="CA114" s="218">
        <v>3</v>
      </c>
      <c r="CB114" s="218">
        <v>7</v>
      </c>
    </row>
    <row r="115" spans="1:80" ht="22.5">
      <c r="A115" s="219">
        <v>90</v>
      </c>
      <c r="B115" s="220" t="s">
        <v>1374</v>
      </c>
      <c r="C115" s="221" t="s">
        <v>1375</v>
      </c>
      <c r="D115" s="222" t="s">
        <v>135</v>
      </c>
      <c r="E115" s="223">
        <v>3</v>
      </c>
      <c r="F115" s="223"/>
      <c r="G115" s="224">
        <f t="shared" si="24"/>
        <v>0</v>
      </c>
      <c r="H115" s="225">
        <v>1.6000000000000001E-3</v>
      </c>
      <c r="I115" s="226">
        <f t="shared" si="25"/>
        <v>4.8000000000000004E-3</v>
      </c>
      <c r="J115" s="225"/>
      <c r="K115" s="226">
        <f t="shared" si="26"/>
        <v>0</v>
      </c>
      <c r="O115" s="218">
        <v>2</v>
      </c>
      <c r="AA115" s="191">
        <v>3</v>
      </c>
      <c r="AB115" s="191">
        <v>7</v>
      </c>
      <c r="AC115" s="191">
        <v>55145039</v>
      </c>
      <c r="AZ115" s="191">
        <v>2</v>
      </c>
      <c r="BA115" s="191">
        <f t="shared" si="27"/>
        <v>0</v>
      </c>
      <c r="BB115" s="191">
        <f t="shared" si="28"/>
        <v>0</v>
      </c>
      <c r="BC115" s="191">
        <f t="shared" si="29"/>
        <v>0</v>
      </c>
      <c r="BD115" s="191">
        <f t="shared" si="30"/>
        <v>0</v>
      </c>
      <c r="BE115" s="191">
        <f t="shared" si="31"/>
        <v>0</v>
      </c>
      <c r="CA115" s="218">
        <v>3</v>
      </c>
      <c r="CB115" s="218">
        <v>7</v>
      </c>
    </row>
    <row r="116" spans="1:80" ht="22.5">
      <c r="A116" s="219">
        <v>91</v>
      </c>
      <c r="B116" s="220" t="s">
        <v>1376</v>
      </c>
      <c r="C116" s="221" t="s">
        <v>1377</v>
      </c>
      <c r="D116" s="222" t="s">
        <v>135</v>
      </c>
      <c r="E116" s="223">
        <v>1</v>
      </c>
      <c r="F116" s="223"/>
      <c r="G116" s="224">
        <f t="shared" si="24"/>
        <v>0</v>
      </c>
      <c r="H116" s="225">
        <v>3.2000000000000002E-3</v>
      </c>
      <c r="I116" s="226">
        <f t="shared" si="25"/>
        <v>3.2000000000000002E-3</v>
      </c>
      <c r="J116" s="225"/>
      <c r="K116" s="226">
        <f t="shared" si="26"/>
        <v>0</v>
      </c>
      <c r="O116" s="218">
        <v>2</v>
      </c>
      <c r="AA116" s="191">
        <v>3</v>
      </c>
      <c r="AB116" s="191">
        <v>7</v>
      </c>
      <c r="AC116" s="191">
        <v>55231100</v>
      </c>
      <c r="AZ116" s="191">
        <v>2</v>
      </c>
      <c r="BA116" s="191">
        <f t="shared" si="27"/>
        <v>0</v>
      </c>
      <c r="BB116" s="191">
        <f t="shared" si="28"/>
        <v>0</v>
      </c>
      <c r="BC116" s="191">
        <f t="shared" si="29"/>
        <v>0</v>
      </c>
      <c r="BD116" s="191">
        <f t="shared" si="30"/>
        <v>0</v>
      </c>
      <c r="BE116" s="191">
        <f t="shared" si="31"/>
        <v>0</v>
      </c>
      <c r="CA116" s="218">
        <v>3</v>
      </c>
      <c r="CB116" s="218">
        <v>7</v>
      </c>
    </row>
    <row r="117" spans="1:80" ht="22.5">
      <c r="A117" s="219">
        <v>92</v>
      </c>
      <c r="B117" s="220" t="s">
        <v>1378</v>
      </c>
      <c r="C117" s="221" t="s">
        <v>1379</v>
      </c>
      <c r="D117" s="222" t="s">
        <v>135</v>
      </c>
      <c r="E117" s="223">
        <v>1</v>
      </c>
      <c r="F117" s="223"/>
      <c r="G117" s="224">
        <f t="shared" si="24"/>
        <v>0</v>
      </c>
      <c r="H117" s="225">
        <v>6.0000000000000001E-3</v>
      </c>
      <c r="I117" s="226">
        <f t="shared" si="25"/>
        <v>6.0000000000000001E-3</v>
      </c>
      <c r="J117" s="225"/>
      <c r="K117" s="226">
        <f t="shared" si="26"/>
        <v>0</v>
      </c>
      <c r="O117" s="218">
        <v>2</v>
      </c>
      <c r="AA117" s="191">
        <v>3</v>
      </c>
      <c r="AB117" s="191">
        <v>7</v>
      </c>
      <c r="AC117" s="191">
        <v>55231346</v>
      </c>
      <c r="AZ117" s="191">
        <v>2</v>
      </c>
      <c r="BA117" s="191">
        <f t="shared" si="27"/>
        <v>0</v>
      </c>
      <c r="BB117" s="191">
        <f t="shared" si="28"/>
        <v>0</v>
      </c>
      <c r="BC117" s="191">
        <f t="shared" si="29"/>
        <v>0</v>
      </c>
      <c r="BD117" s="191">
        <f t="shared" si="30"/>
        <v>0</v>
      </c>
      <c r="BE117" s="191">
        <f t="shared" si="31"/>
        <v>0</v>
      </c>
      <c r="CA117" s="218">
        <v>3</v>
      </c>
      <c r="CB117" s="218">
        <v>7</v>
      </c>
    </row>
    <row r="118" spans="1:80" ht="22.5">
      <c r="A118" s="219">
        <v>93</v>
      </c>
      <c r="B118" s="220" t="s">
        <v>1380</v>
      </c>
      <c r="C118" s="221" t="s">
        <v>1381</v>
      </c>
      <c r="D118" s="222" t="s">
        <v>135</v>
      </c>
      <c r="E118" s="223">
        <v>2</v>
      </c>
      <c r="F118" s="223"/>
      <c r="G118" s="224">
        <f t="shared" si="24"/>
        <v>0</v>
      </c>
      <c r="H118" s="225">
        <v>8.6999999999999994E-3</v>
      </c>
      <c r="I118" s="226">
        <f t="shared" si="25"/>
        <v>1.7399999999999999E-2</v>
      </c>
      <c r="J118" s="225"/>
      <c r="K118" s="226">
        <f t="shared" si="26"/>
        <v>0</v>
      </c>
      <c r="O118" s="218">
        <v>2</v>
      </c>
      <c r="AA118" s="191">
        <v>3</v>
      </c>
      <c r="AB118" s="191">
        <v>7</v>
      </c>
      <c r="AC118" s="191">
        <v>55231350</v>
      </c>
      <c r="AZ118" s="191">
        <v>2</v>
      </c>
      <c r="BA118" s="191">
        <f t="shared" si="27"/>
        <v>0</v>
      </c>
      <c r="BB118" s="191">
        <f t="shared" si="28"/>
        <v>0</v>
      </c>
      <c r="BC118" s="191">
        <f t="shared" si="29"/>
        <v>0</v>
      </c>
      <c r="BD118" s="191">
        <f t="shared" si="30"/>
        <v>0</v>
      </c>
      <c r="BE118" s="191">
        <f t="shared" si="31"/>
        <v>0</v>
      </c>
      <c r="CA118" s="218">
        <v>3</v>
      </c>
      <c r="CB118" s="218">
        <v>7</v>
      </c>
    </row>
    <row r="119" spans="1:80" ht="22.5">
      <c r="A119" s="219">
        <v>94</v>
      </c>
      <c r="B119" s="220" t="s">
        <v>1382</v>
      </c>
      <c r="C119" s="221" t="s">
        <v>1383</v>
      </c>
      <c r="D119" s="222" t="s">
        <v>135</v>
      </c>
      <c r="E119" s="223">
        <v>6</v>
      </c>
      <c r="F119" s="223"/>
      <c r="G119" s="224">
        <f t="shared" si="24"/>
        <v>0</v>
      </c>
      <c r="H119" s="225">
        <v>1.6E-2</v>
      </c>
      <c r="I119" s="226">
        <f t="shared" si="25"/>
        <v>9.6000000000000002E-2</v>
      </c>
      <c r="J119" s="225"/>
      <c r="K119" s="226">
        <f t="shared" si="26"/>
        <v>0</v>
      </c>
      <c r="O119" s="218">
        <v>2</v>
      </c>
      <c r="AA119" s="191">
        <v>3</v>
      </c>
      <c r="AB119" s="191">
        <v>7</v>
      </c>
      <c r="AC119" s="191">
        <v>64213637</v>
      </c>
      <c r="AZ119" s="191">
        <v>2</v>
      </c>
      <c r="BA119" s="191">
        <f t="shared" si="27"/>
        <v>0</v>
      </c>
      <c r="BB119" s="191">
        <f t="shared" si="28"/>
        <v>0</v>
      </c>
      <c r="BC119" s="191">
        <f t="shared" si="29"/>
        <v>0</v>
      </c>
      <c r="BD119" s="191">
        <f t="shared" si="30"/>
        <v>0</v>
      </c>
      <c r="BE119" s="191">
        <f t="shared" si="31"/>
        <v>0</v>
      </c>
      <c r="CA119" s="218">
        <v>3</v>
      </c>
      <c r="CB119" s="218">
        <v>7</v>
      </c>
    </row>
    <row r="120" spans="1:80" ht="22.5">
      <c r="A120" s="219">
        <v>95</v>
      </c>
      <c r="B120" s="220" t="s">
        <v>1384</v>
      </c>
      <c r="C120" s="221" t="s">
        <v>1385</v>
      </c>
      <c r="D120" s="222" t="s">
        <v>135</v>
      </c>
      <c r="E120" s="223">
        <v>1</v>
      </c>
      <c r="F120" s="223"/>
      <c r="G120" s="224">
        <f t="shared" si="24"/>
        <v>0</v>
      </c>
      <c r="H120" s="225">
        <v>1.2999999999999999E-2</v>
      </c>
      <c r="I120" s="226">
        <f t="shared" si="25"/>
        <v>1.2999999999999999E-2</v>
      </c>
      <c r="J120" s="225"/>
      <c r="K120" s="226">
        <f t="shared" si="26"/>
        <v>0</v>
      </c>
      <c r="O120" s="218">
        <v>2</v>
      </c>
      <c r="AA120" s="191">
        <v>3</v>
      </c>
      <c r="AB120" s="191">
        <v>7</v>
      </c>
      <c r="AC120" s="191">
        <v>64214330</v>
      </c>
      <c r="AZ120" s="191">
        <v>2</v>
      </c>
      <c r="BA120" s="191">
        <f t="shared" si="27"/>
        <v>0</v>
      </c>
      <c r="BB120" s="191">
        <f t="shared" si="28"/>
        <v>0</v>
      </c>
      <c r="BC120" s="191">
        <f t="shared" si="29"/>
        <v>0</v>
      </c>
      <c r="BD120" s="191">
        <f t="shared" si="30"/>
        <v>0</v>
      </c>
      <c r="BE120" s="191">
        <f t="shared" si="31"/>
        <v>0</v>
      </c>
      <c r="CA120" s="218">
        <v>3</v>
      </c>
      <c r="CB120" s="218">
        <v>7</v>
      </c>
    </row>
    <row r="121" spans="1:80" ht="22.5">
      <c r="A121" s="219">
        <v>96</v>
      </c>
      <c r="B121" s="220" t="s">
        <v>1386</v>
      </c>
      <c r="C121" s="221" t="s">
        <v>1387</v>
      </c>
      <c r="D121" s="222" t="s">
        <v>135</v>
      </c>
      <c r="E121" s="223">
        <v>1</v>
      </c>
      <c r="F121" s="223"/>
      <c r="G121" s="224">
        <f t="shared" si="24"/>
        <v>0</v>
      </c>
      <c r="H121" s="225">
        <v>0.01</v>
      </c>
      <c r="I121" s="226">
        <f t="shared" si="25"/>
        <v>0.01</v>
      </c>
      <c r="J121" s="225"/>
      <c r="K121" s="226">
        <f t="shared" si="26"/>
        <v>0</v>
      </c>
      <c r="O121" s="218">
        <v>2</v>
      </c>
      <c r="AA121" s="191">
        <v>3</v>
      </c>
      <c r="AB121" s="191">
        <v>7</v>
      </c>
      <c r="AC121" s="191">
        <v>64216824</v>
      </c>
      <c r="AZ121" s="191">
        <v>2</v>
      </c>
      <c r="BA121" s="191">
        <f t="shared" si="27"/>
        <v>0</v>
      </c>
      <c r="BB121" s="191">
        <f t="shared" si="28"/>
        <v>0</v>
      </c>
      <c r="BC121" s="191">
        <f t="shared" si="29"/>
        <v>0</v>
      </c>
      <c r="BD121" s="191">
        <f t="shared" si="30"/>
        <v>0</v>
      </c>
      <c r="BE121" s="191">
        <f t="shared" si="31"/>
        <v>0</v>
      </c>
      <c r="CA121" s="218">
        <v>3</v>
      </c>
      <c r="CB121" s="218">
        <v>7</v>
      </c>
    </row>
    <row r="122" spans="1:80" ht="22.5">
      <c r="A122" s="219">
        <v>97</v>
      </c>
      <c r="B122" s="220" t="s">
        <v>1388</v>
      </c>
      <c r="C122" s="221" t="s">
        <v>1389</v>
      </c>
      <c r="D122" s="222" t="s">
        <v>135</v>
      </c>
      <c r="E122" s="223">
        <v>2</v>
      </c>
      <c r="F122" s="223"/>
      <c r="G122" s="224">
        <f t="shared" si="24"/>
        <v>0</v>
      </c>
      <c r="H122" s="225">
        <v>6.0000000000000001E-3</v>
      </c>
      <c r="I122" s="226">
        <f t="shared" si="25"/>
        <v>1.2E-2</v>
      </c>
      <c r="J122" s="225"/>
      <c r="K122" s="226">
        <f t="shared" si="26"/>
        <v>0</v>
      </c>
      <c r="O122" s="218">
        <v>2</v>
      </c>
      <c r="AA122" s="191">
        <v>3</v>
      </c>
      <c r="AB122" s="191">
        <v>7</v>
      </c>
      <c r="AC122" s="191">
        <v>64221373</v>
      </c>
      <c r="AZ122" s="191">
        <v>2</v>
      </c>
      <c r="BA122" s="191">
        <f t="shared" si="27"/>
        <v>0</v>
      </c>
      <c r="BB122" s="191">
        <f t="shared" si="28"/>
        <v>0</v>
      </c>
      <c r="BC122" s="191">
        <f t="shared" si="29"/>
        <v>0</v>
      </c>
      <c r="BD122" s="191">
        <f t="shared" si="30"/>
        <v>0</v>
      </c>
      <c r="BE122" s="191">
        <f t="shared" si="31"/>
        <v>0</v>
      </c>
      <c r="CA122" s="218">
        <v>3</v>
      </c>
      <c r="CB122" s="218">
        <v>7</v>
      </c>
    </row>
    <row r="123" spans="1:80" ht="22.5">
      <c r="A123" s="219">
        <v>98</v>
      </c>
      <c r="B123" s="220" t="s">
        <v>1390</v>
      </c>
      <c r="C123" s="221" t="s">
        <v>1391</v>
      </c>
      <c r="D123" s="222" t="s">
        <v>135</v>
      </c>
      <c r="E123" s="223">
        <v>7</v>
      </c>
      <c r="F123" s="223"/>
      <c r="G123" s="224">
        <f t="shared" si="24"/>
        <v>0</v>
      </c>
      <c r="H123" s="225">
        <v>1.4999999999999999E-2</v>
      </c>
      <c r="I123" s="226">
        <f t="shared" si="25"/>
        <v>0.105</v>
      </c>
      <c r="J123" s="225"/>
      <c r="K123" s="226">
        <f t="shared" si="26"/>
        <v>0</v>
      </c>
      <c r="O123" s="218">
        <v>2</v>
      </c>
      <c r="AA123" s="191">
        <v>3</v>
      </c>
      <c r="AB123" s="191">
        <v>7</v>
      </c>
      <c r="AC123" s="191">
        <v>64234615</v>
      </c>
      <c r="AZ123" s="191">
        <v>2</v>
      </c>
      <c r="BA123" s="191">
        <f t="shared" si="27"/>
        <v>0</v>
      </c>
      <c r="BB123" s="191">
        <f t="shared" si="28"/>
        <v>0</v>
      </c>
      <c r="BC123" s="191">
        <f t="shared" si="29"/>
        <v>0</v>
      </c>
      <c r="BD123" s="191">
        <f t="shared" si="30"/>
        <v>0</v>
      </c>
      <c r="BE123" s="191">
        <f t="shared" si="31"/>
        <v>0</v>
      </c>
      <c r="CA123" s="218">
        <v>3</v>
      </c>
      <c r="CB123" s="218">
        <v>7</v>
      </c>
    </row>
    <row r="124" spans="1:80">
      <c r="A124" s="219">
        <v>99</v>
      </c>
      <c r="B124" s="220" t="s">
        <v>1392</v>
      </c>
      <c r="C124" s="221" t="s">
        <v>1393</v>
      </c>
      <c r="D124" s="222" t="s">
        <v>135</v>
      </c>
      <c r="E124" s="223">
        <v>1</v>
      </c>
      <c r="F124" s="223"/>
      <c r="G124" s="224">
        <f t="shared" si="24"/>
        <v>0</v>
      </c>
      <c r="H124" s="225">
        <v>1.7000000000000001E-2</v>
      </c>
      <c r="I124" s="226">
        <f t="shared" si="25"/>
        <v>1.7000000000000001E-2</v>
      </c>
      <c r="J124" s="225"/>
      <c r="K124" s="226">
        <f t="shared" si="26"/>
        <v>0</v>
      </c>
      <c r="O124" s="218">
        <v>2</v>
      </c>
      <c r="AA124" s="191">
        <v>3</v>
      </c>
      <c r="AB124" s="191">
        <v>7</v>
      </c>
      <c r="AC124" s="191">
        <v>64250760</v>
      </c>
      <c r="AZ124" s="191">
        <v>2</v>
      </c>
      <c r="BA124" s="191">
        <f t="shared" si="27"/>
        <v>0</v>
      </c>
      <c r="BB124" s="191">
        <f t="shared" si="28"/>
        <v>0</v>
      </c>
      <c r="BC124" s="191">
        <f t="shared" si="29"/>
        <v>0</v>
      </c>
      <c r="BD124" s="191">
        <f t="shared" si="30"/>
        <v>0</v>
      </c>
      <c r="BE124" s="191">
        <f t="shared" si="31"/>
        <v>0</v>
      </c>
      <c r="CA124" s="218">
        <v>3</v>
      </c>
      <c r="CB124" s="218">
        <v>7</v>
      </c>
    </row>
    <row r="125" spans="1:80" ht="22.5">
      <c r="A125" s="219">
        <v>100</v>
      </c>
      <c r="B125" s="220" t="s">
        <v>1394</v>
      </c>
      <c r="C125" s="221" t="s">
        <v>1395</v>
      </c>
      <c r="D125" s="222" t="s">
        <v>135</v>
      </c>
      <c r="E125" s="223">
        <v>3</v>
      </c>
      <c r="F125" s="223"/>
      <c r="G125" s="224">
        <f t="shared" si="24"/>
        <v>0</v>
      </c>
      <c r="H125" s="225">
        <v>0.01</v>
      </c>
      <c r="I125" s="226">
        <f t="shared" si="25"/>
        <v>0.03</v>
      </c>
      <c r="J125" s="225"/>
      <c r="K125" s="226">
        <f t="shared" si="26"/>
        <v>0</v>
      </c>
      <c r="O125" s="218">
        <v>2</v>
      </c>
      <c r="AA125" s="191">
        <v>3</v>
      </c>
      <c r="AB125" s="191">
        <v>7</v>
      </c>
      <c r="AC125" s="191">
        <v>64262515</v>
      </c>
      <c r="AZ125" s="191">
        <v>2</v>
      </c>
      <c r="BA125" s="191">
        <f t="shared" si="27"/>
        <v>0</v>
      </c>
      <c r="BB125" s="191">
        <f t="shared" si="28"/>
        <v>0</v>
      </c>
      <c r="BC125" s="191">
        <f t="shared" si="29"/>
        <v>0</v>
      </c>
      <c r="BD125" s="191">
        <f t="shared" si="30"/>
        <v>0</v>
      </c>
      <c r="BE125" s="191">
        <f t="shared" si="31"/>
        <v>0</v>
      </c>
      <c r="CA125" s="218">
        <v>3</v>
      </c>
      <c r="CB125" s="218">
        <v>7</v>
      </c>
    </row>
    <row r="126" spans="1:80" ht="22.5">
      <c r="A126" s="219">
        <v>101</v>
      </c>
      <c r="B126" s="220" t="s">
        <v>1396</v>
      </c>
      <c r="C126" s="221" t="s">
        <v>1397</v>
      </c>
      <c r="D126" s="222" t="s">
        <v>135</v>
      </c>
      <c r="E126" s="223">
        <v>3</v>
      </c>
      <c r="F126" s="223"/>
      <c r="G126" s="224">
        <f t="shared" si="24"/>
        <v>0</v>
      </c>
      <c r="H126" s="225">
        <v>1.4E-2</v>
      </c>
      <c r="I126" s="226">
        <f t="shared" si="25"/>
        <v>4.2000000000000003E-2</v>
      </c>
      <c r="J126" s="225"/>
      <c r="K126" s="226">
        <f t="shared" si="26"/>
        <v>0</v>
      </c>
      <c r="O126" s="218">
        <v>2</v>
      </c>
      <c r="AA126" s="191">
        <v>3</v>
      </c>
      <c r="AB126" s="191">
        <v>7</v>
      </c>
      <c r="AC126" s="191">
        <v>64271101</v>
      </c>
      <c r="AZ126" s="191">
        <v>2</v>
      </c>
      <c r="BA126" s="191">
        <f t="shared" si="27"/>
        <v>0</v>
      </c>
      <c r="BB126" s="191">
        <f t="shared" si="28"/>
        <v>0</v>
      </c>
      <c r="BC126" s="191">
        <f t="shared" si="29"/>
        <v>0</v>
      </c>
      <c r="BD126" s="191">
        <f t="shared" si="30"/>
        <v>0</v>
      </c>
      <c r="BE126" s="191">
        <f t="shared" si="31"/>
        <v>0</v>
      </c>
      <c r="CA126" s="218">
        <v>3</v>
      </c>
      <c r="CB126" s="218">
        <v>7</v>
      </c>
    </row>
    <row r="127" spans="1:80">
      <c r="A127" s="219">
        <v>102</v>
      </c>
      <c r="B127" s="220" t="s">
        <v>1398</v>
      </c>
      <c r="C127" s="221" t="s">
        <v>1399</v>
      </c>
      <c r="D127" s="222" t="s">
        <v>1285</v>
      </c>
      <c r="E127" s="223">
        <v>1</v>
      </c>
      <c r="F127" s="223"/>
      <c r="G127" s="224">
        <f t="shared" si="24"/>
        <v>0</v>
      </c>
      <c r="H127" s="225">
        <v>7.5759999999999994E-2</v>
      </c>
      <c r="I127" s="226">
        <f t="shared" si="25"/>
        <v>7.5759999999999994E-2</v>
      </c>
      <c r="J127" s="225"/>
      <c r="K127" s="226">
        <f t="shared" si="26"/>
        <v>0</v>
      </c>
      <c r="O127" s="218">
        <v>2</v>
      </c>
      <c r="AA127" s="191">
        <v>3</v>
      </c>
      <c r="AB127" s="191">
        <v>7</v>
      </c>
      <c r="AC127" s="191" t="s">
        <v>1398</v>
      </c>
      <c r="AZ127" s="191">
        <v>2</v>
      </c>
      <c r="BA127" s="191">
        <f t="shared" si="27"/>
        <v>0</v>
      </c>
      <c r="BB127" s="191">
        <f t="shared" si="28"/>
        <v>0</v>
      </c>
      <c r="BC127" s="191">
        <f t="shared" si="29"/>
        <v>0</v>
      </c>
      <c r="BD127" s="191">
        <f t="shared" si="30"/>
        <v>0</v>
      </c>
      <c r="BE127" s="191">
        <f t="shared" si="31"/>
        <v>0</v>
      </c>
      <c r="CA127" s="218">
        <v>3</v>
      </c>
      <c r="CB127" s="218">
        <v>7</v>
      </c>
    </row>
    <row r="128" spans="1:80">
      <c r="A128" s="219">
        <v>103</v>
      </c>
      <c r="B128" s="220" t="s">
        <v>1400</v>
      </c>
      <c r="C128" s="221" t="s">
        <v>1401</v>
      </c>
      <c r="D128" s="222" t="s">
        <v>1285</v>
      </c>
      <c r="E128" s="223">
        <v>1</v>
      </c>
      <c r="F128" s="223"/>
      <c r="G128" s="224">
        <f t="shared" si="24"/>
        <v>0</v>
      </c>
      <c r="H128" s="225">
        <v>0.10176</v>
      </c>
      <c r="I128" s="226">
        <f t="shared" si="25"/>
        <v>0.10176</v>
      </c>
      <c r="J128" s="225"/>
      <c r="K128" s="226">
        <f t="shared" si="26"/>
        <v>0</v>
      </c>
      <c r="O128" s="218">
        <v>2</v>
      </c>
      <c r="AA128" s="191">
        <v>3</v>
      </c>
      <c r="AB128" s="191">
        <v>7</v>
      </c>
      <c r="AC128" s="191" t="s">
        <v>1400</v>
      </c>
      <c r="AZ128" s="191">
        <v>2</v>
      </c>
      <c r="BA128" s="191">
        <f t="shared" si="27"/>
        <v>0</v>
      </c>
      <c r="BB128" s="191">
        <f t="shared" si="28"/>
        <v>0</v>
      </c>
      <c r="BC128" s="191">
        <f t="shared" si="29"/>
        <v>0</v>
      </c>
      <c r="BD128" s="191">
        <f t="shared" si="30"/>
        <v>0</v>
      </c>
      <c r="BE128" s="191">
        <f t="shared" si="31"/>
        <v>0</v>
      </c>
      <c r="CA128" s="218">
        <v>3</v>
      </c>
      <c r="CB128" s="218">
        <v>7</v>
      </c>
    </row>
    <row r="129" spans="1:80">
      <c r="A129" s="219">
        <v>104</v>
      </c>
      <c r="B129" s="220" t="s">
        <v>1402</v>
      </c>
      <c r="C129" s="221" t="s">
        <v>1403</v>
      </c>
      <c r="D129" s="222" t="s">
        <v>597</v>
      </c>
      <c r="E129" s="223">
        <v>1.28874</v>
      </c>
      <c r="F129" s="223"/>
      <c r="G129" s="224">
        <f t="shared" si="24"/>
        <v>0</v>
      </c>
      <c r="H129" s="225">
        <v>0</v>
      </c>
      <c r="I129" s="226">
        <f t="shared" si="25"/>
        <v>0</v>
      </c>
      <c r="J129" s="225"/>
      <c r="K129" s="226">
        <f t="shared" si="26"/>
        <v>0</v>
      </c>
      <c r="O129" s="218">
        <v>2</v>
      </c>
      <c r="AA129" s="191">
        <v>7</v>
      </c>
      <c r="AB129" s="191">
        <v>1001</v>
      </c>
      <c r="AC129" s="191">
        <v>5</v>
      </c>
      <c r="AZ129" s="191">
        <v>2</v>
      </c>
      <c r="BA129" s="191">
        <f t="shared" si="27"/>
        <v>0</v>
      </c>
      <c r="BB129" s="191">
        <f t="shared" si="28"/>
        <v>0</v>
      </c>
      <c r="BC129" s="191">
        <f t="shared" si="29"/>
        <v>0</v>
      </c>
      <c r="BD129" s="191">
        <f t="shared" si="30"/>
        <v>0</v>
      </c>
      <c r="BE129" s="191">
        <f t="shared" si="31"/>
        <v>0</v>
      </c>
      <c r="CA129" s="218">
        <v>7</v>
      </c>
      <c r="CB129" s="218">
        <v>1001</v>
      </c>
    </row>
    <row r="130" spans="1:80">
      <c r="A130" s="237"/>
      <c r="B130" s="238" t="s">
        <v>90</v>
      </c>
      <c r="C130" s="239" t="s">
        <v>1045</v>
      </c>
      <c r="D130" s="240"/>
      <c r="E130" s="241"/>
      <c r="F130" s="242"/>
      <c r="G130" s="243">
        <f>SUM(G88:G129)</f>
        <v>0</v>
      </c>
      <c r="H130" s="244"/>
      <c r="I130" s="245">
        <f>SUM(I88:I129)</f>
        <v>1.28874</v>
      </c>
      <c r="J130" s="244"/>
      <c r="K130" s="245">
        <f>SUM(K88:K129)</f>
        <v>0</v>
      </c>
      <c r="O130" s="218">
        <v>4</v>
      </c>
      <c r="BA130" s="246">
        <f>SUM(BA88:BA129)</f>
        <v>0</v>
      </c>
      <c r="BB130" s="246">
        <f>SUM(BB88:BB129)</f>
        <v>0</v>
      </c>
      <c r="BC130" s="246">
        <f>SUM(BC88:BC129)</f>
        <v>0</v>
      </c>
      <c r="BD130" s="246">
        <f>SUM(BD88:BD129)</f>
        <v>0</v>
      </c>
      <c r="BE130" s="246">
        <f>SUM(BE88:BE129)</f>
        <v>0</v>
      </c>
    </row>
    <row r="131" spans="1:80">
      <c r="A131" s="208" t="s">
        <v>86</v>
      </c>
      <c r="B131" s="209" t="s">
        <v>1404</v>
      </c>
      <c r="C131" s="210" t="s">
        <v>1405</v>
      </c>
      <c r="D131" s="211"/>
      <c r="E131" s="212"/>
      <c r="F131" s="212"/>
      <c r="G131" s="213"/>
      <c r="H131" s="214"/>
      <c r="I131" s="215"/>
      <c r="J131" s="216"/>
      <c r="K131" s="217"/>
      <c r="O131" s="218">
        <v>1</v>
      </c>
    </row>
    <row r="132" spans="1:80">
      <c r="A132" s="219">
        <v>105</v>
      </c>
      <c r="B132" s="220" t="s">
        <v>1407</v>
      </c>
      <c r="C132" s="221" t="s">
        <v>1408</v>
      </c>
      <c r="D132" s="222" t="s">
        <v>135</v>
      </c>
      <c r="E132" s="223">
        <v>2</v>
      </c>
      <c r="F132" s="223"/>
      <c r="G132" s="224">
        <f t="shared" ref="G132:G141" si="32">E132*F132</f>
        <v>0</v>
      </c>
      <c r="H132" s="225">
        <v>0</v>
      </c>
      <c r="I132" s="226">
        <f t="shared" ref="I132:I141" si="33">E132*H132</f>
        <v>0</v>
      </c>
      <c r="J132" s="225">
        <v>0</v>
      </c>
      <c r="K132" s="226">
        <f t="shared" ref="K132:K141" si="34">E132*J132</f>
        <v>0</v>
      </c>
      <c r="O132" s="218">
        <v>2</v>
      </c>
      <c r="AA132" s="191">
        <v>1</v>
      </c>
      <c r="AB132" s="191">
        <v>7</v>
      </c>
      <c r="AC132" s="191">
        <v>7</v>
      </c>
      <c r="AZ132" s="191">
        <v>2</v>
      </c>
      <c r="BA132" s="191">
        <f t="shared" ref="BA132:BA141" si="35">IF(AZ132=1,G132,0)</f>
        <v>0</v>
      </c>
      <c r="BB132" s="191">
        <f t="shared" ref="BB132:BB141" si="36">IF(AZ132=2,G132,0)</f>
        <v>0</v>
      </c>
      <c r="BC132" s="191">
        <f t="shared" ref="BC132:BC141" si="37">IF(AZ132=3,G132,0)</f>
        <v>0</v>
      </c>
      <c r="BD132" s="191">
        <f t="shared" ref="BD132:BD141" si="38">IF(AZ132=4,G132,0)</f>
        <v>0</v>
      </c>
      <c r="BE132" s="191">
        <f t="shared" ref="BE132:BE141" si="39">IF(AZ132=5,G132,0)</f>
        <v>0</v>
      </c>
      <c r="CA132" s="218">
        <v>1</v>
      </c>
      <c r="CB132" s="218">
        <v>7</v>
      </c>
    </row>
    <row r="133" spans="1:80">
      <c r="A133" s="219">
        <v>106</v>
      </c>
      <c r="B133" s="220" t="s">
        <v>1409</v>
      </c>
      <c r="C133" s="221" t="s">
        <v>1410</v>
      </c>
      <c r="D133" s="222" t="s">
        <v>177</v>
      </c>
      <c r="E133" s="223">
        <v>2</v>
      </c>
      <c r="F133" s="223"/>
      <c r="G133" s="224">
        <f t="shared" si="32"/>
        <v>0</v>
      </c>
      <c r="H133" s="225">
        <v>6.3400000000000001E-3</v>
      </c>
      <c r="I133" s="226">
        <f t="shared" si="33"/>
        <v>1.268E-2</v>
      </c>
      <c r="J133" s="225">
        <v>0</v>
      </c>
      <c r="K133" s="226">
        <f t="shared" si="34"/>
        <v>0</v>
      </c>
      <c r="O133" s="218">
        <v>2</v>
      </c>
      <c r="AA133" s="191">
        <v>1</v>
      </c>
      <c r="AB133" s="191">
        <v>7</v>
      </c>
      <c r="AC133" s="191">
        <v>7</v>
      </c>
      <c r="AZ133" s="191">
        <v>2</v>
      </c>
      <c r="BA133" s="191">
        <f t="shared" si="35"/>
        <v>0</v>
      </c>
      <c r="BB133" s="191">
        <f t="shared" si="36"/>
        <v>0</v>
      </c>
      <c r="BC133" s="191">
        <f t="shared" si="37"/>
        <v>0</v>
      </c>
      <c r="BD133" s="191">
        <f t="shared" si="38"/>
        <v>0</v>
      </c>
      <c r="BE133" s="191">
        <f t="shared" si="39"/>
        <v>0</v>
      </c>
      <c r="CA133" s="218">
        <v>1</v>
      </c>
      <c r="CB133" s="218">
        <v>7</v>
      </c>
    </row>
    <row r="134" spans="1:80">
      <c r="A134" s="219">
        <v>107</v>
      </c>
      <c r="B134" s="220" t="s">
        <v>1411</v>
      </c>
      <c r="C134" s="221" t="s">
        <v>1503</v>
      </c>
      <c r="D134" s="222" t="s">
        <v>135</v>
      </c>
      <c r="E134" s="223">
        <v>1</v>
      </c>
      <c r="F134" s="223"/>
      <c r="G134" s="224">
        <f t="shared" si="32"/>
        <v>0</v>
      </c>
      <c r="H134" s="225">
        <v>0</v>
      </c>
      <c r="I134" s="226">
        <f t="shared" si="33"/>
        <v>0</v>
      </c>
      <c r="J134" s="225">
        <v>0</v>
      </c>
      <c r="K134" s="226">
        <f t="shared" si="34"/>
        <v>0</v>
      </c>
      <c r="O134" s="218">
        <v>2</v>
      </c>
      <c r="AA134" s="191">
        <v>1</v>
      </c>
      <c r="AB134" s="191">
        <v>7</v>
      </c>
      <c r="AC134" s="191">
        <v>7</v>
      </c>
      <c r="AZ134" s="191">
        <v>2</v>
      </c>
      <c r="BA134" s="191">
        <f t="shared" si="35"/>
        <v>0</v>
      </c>
      <c r="BB134" s="191">
        <f t="shared" si="36"/>
        <v>0</v>
      </c>
      <c r="BC134" s="191">
        <f t="shared" si="37"/>
        <v>0</v>
      </c>
      <c r="BD134" s="191">
        <f t="shared" si="38"/>
        <v>0</v>
      </c>
      <c r="BE134" s="191">
        <f t="shared" si="39"/>
        <v>0</v>
      </c>
      <c r="CA134" s="218">
        <v>1</v>
      </c>
      <c r="CB134" s="218">
        <v>7</v>
      </c>
    </row>
    <row r="135" spans="1:80" ht="22.5">
      <c r="A135" s="219">
        <v>108</v>
      </c>
      <c r="B135" s="220" t="s">
        <v>1412</v>
      </c>
      <c r="C135" s="221" t="s">
        <v>1413</v>
      </c>
      <c r="D135" s="222" t="s">
        <v>135</v>
      </c>
      <c r="E135" s="223">
        <v>2</v>
      </c>
      <c r="F135" s="223"/>
      <c r="G135" s="224">
        <f t="shared" si="32"/>
        <v>0</v>
      </c>
      <c r="H135" s="225">
        <v>8.0000000000000007E-5</v>
      </c>
      <c r="I135" s="226">
        <f t="shared" si="33"/>
        <v>1.6000000000000001E-4</v>
      </c>
      <c r="J135" s="225">
        <v>0</v>
      </c>
      <c r="K135" s="226">
        <f t="shared" si="34"/>
        <v>0</v>
      </c>
      <c r="O135" s="218">
        <v>2</v>
      </c>
      <c r="AA135" s="191">
        <v>1</v>
      </c>
      <c r="AB135" s="191">
        <v>7</v>
      </c>
      <c r="AC135" s="191">
        <v>7</v>
      </c>
      <c r="AZ135" s="191">
        <v>2</v>
      </c>
      <c r="BA135" s="191">
        <f t="shared" si="35"/>
        <v>0</v>
      </c>
      <c r="BB135" s="191">
        <f t="shared" si="36"/>
        <v>0</v>
      </c>
      <c r="BC135" s="191">
        <f t="shared" si="37"/>
        <v>0</v>
      </c>
      <c r="BD135" s="191">
        <f t="shared" si="38"/>
        <v>0</v>
      </c>
      <c r="BE135" s="191">
        <f t="shared" si="39"/>
        <v>0</v>
      </c>
      <c r="CA135" s="218">
        <v>1</v>
      </c>
      <c r="CB135" s="218">
        <v>7</v>
      </c>
    </row>
    <row r="136" spans="1:80">
      <c r="A136" s="219">
        <v>109</v>
      </c>
      <c r="B136" s="220" t="s">
        <v>1414</v>
      </c>
      <c r="C136" s="221" t="s">
        <v>1415</v>
      </c>
      <c r="D136" s="222" t="s">
        <v>135</v>
      </c>
      <c r="E136" s="223">
        <v>1</v>
      </c>
      <c r="F136" s="223"/>
      <c r="G136" s="224">
        <f t="shared" si="32"/>
        <v>0</v>
      </c>
      <c r="H136" s="225">
        <v>3.6299999999999999E-2</v>
      </c>
      <c r="I136" s="226">
        <f t="shared" si="33"/>
        <v>3.6299999999999999E-2</v>
      </c>
      <c r="J136" s="225">
        <v>0</v>
      </c>
      <c r="K136" s="226">
        <f t="shared" si="34"/>
        <v>0</v>
      </c>
      <c r="O136" s="218">
        <v>2</v>
      </c>
      <c r="AA136" s="191">
        <v>1</v>
      </c>
      <c r="AB136" s="191">
        <v>7</v>
      </c>
      <c r="AC136" s="191">
        <v>7</v>
      </c>
      <c r="AZ136" s="191">
        <v>2</v>
      </c>
      <c r="BA136" s="191">
        <f t="shared" si="35"/>
        <v>0</v>
      </c>
      <c r="BB136" s="191">
        <f t="shared" si="36"/>
        <v>0</v>
      </c>
      <c r="BC136" s="191">
        <f t="shared" si="37"/>
        <v>0</v>
      </c>
      <c r="BD136" s="191">
        <f t="shared" si="38"/>
        <v>0</v>
      </c>
      <c r="BE136" s="191">
        <f t="shared" si="39"/>
        <v>0</v>
      </c>
      <c r="CA136" s="218">
        <v>1</v>
      </c>
      <c r="CB136" s="218">
        <v>7</v>
      </c>
    </row>
    <row r="137" spans="1:80">
      <c r="A137" s="219">
        <v>110</v>
      </c>
      <c r="B137" s="220" t="s">
        <v>1416</v>
      </c>
      <c r="C137" s="221" t="s">
        <v>1417</v>
      </c>
      <c r="D137" s="222" t="s">
        <v>135</v>
      </c>
      <c r="E137" s="223">
        <v>1</v>
      </c>
      <c r="F137" s="223"/>
      <c r="G137" s="224">
        <f t="shared" si="32"/>
        <v>0</v>
      </c>
      <c r="H137" s="225">
        <v>0</v>
      </c>
      <c r="I137" s="226">
        <f t="shared" si="33"/>
        <v>0</v>
      </c>
      <c r="J137" s="225">
        <v>0</v>
      </c>
      <c r="K137" s="226">
        <f t="shared" si="34"/>
        <v>0</v>
      </c>
      <c r="O137" s="218">
        <v>2</v>
      </c>
      <c r="AA137" s="191">
        <v>1</v>
      </c>
      <c r="AB137" s="191">
        <v>7</v>
      </c>
      <c r="AC137" s="191">
        <v>7</v>
      </c>
      <c r="AZ137" s="191">
        <v>2</v>
      </c>
      <c r="BA137" s="191">
        <f t="shared" si="35"/>
        <v>0</v>
      </c>
      <c r="BB137" s="191">
        <f t="shared" si="36"/>
        <v>0</v>
      </c>
      <c r="BC137" s="191">
        <f t="shared" si="37"/>
        <v>0</v>
      </c>
      <c r="BD137" s="191">
        <f t="shared" si="38"/>
        <v>0</v>
      </c>
      <c r="BE137" s="191">
        <f t="shared" si="39"/>
        <v>0</v>
      </c>
      <c r="CA137" s="218">
        <v>1</v>
      </c>
      <c r="CB137" s="218">
        <v>7</v>
      </c>
    </row>
    <row r="138" spans="1:80">
      <c r="A138" s="219">
        <v>111</v>
      </c>
      <c r="B138" s="220" t="s">
        <v>1418</v>
      </c>
      <c r="C138" s="221" t="s">
        <v>1419</v>
      </c>
      <c r="D138" s="222" t="s">
        <v>135</v>
      </c>
      <c r="E138" s="223">
        <v>1</v>
      </c>
      <c r="F138" s="223"/>
      <c r="G138" s="224">
        <f t="shared" si="32"/>
        <v>0</v>
      </c>
      <c r="H138" s="225">
        <v>0</v>
      </c>
      <c r="I138" s="226">
        <f t="shared" si="33"/>
        <v>0</v>
      </c>
      <c r="J138" s="225">
        <v>0</v>
      </c>
      <c r="K138" s="226">
        <f t="shared" si="34"/>
        <v>0</v>
      </c>
      <c r="O138" s="218">
        <v>2</v>
      </c>
      <c r="AA138" s="191">
        <v>1</v>
      </c>
      <c r="AB138" s="191">
        <v>7</v>
      </c>
      <c r="AC138" s="191">
        <v>7</v>
      </c>
      <c r="AZ138" s="191">
        <v>2</v>
      </c>
      <c r="BA138" s="191">
        <f t="shared" si="35"/>
        <v>0</v>
      </c>
      <c r="BB138" s="191">
        <f t="shared" si="36"/>
        <v>0</v>
      </c>
      <c r="BC138" s="191">
        <f t="shared" si="37"/>
        <v>0</v>
      </c>
      <c r="BD138" s="191">
        <f t="shared" si="38"/>
        <v>0</v>
      </c>
      <c r="BE138" s="191">
        <f t="shared" si="39"/>
        <v>0</v>
      </c>
      <c r="CA138" s="218">
        <v>1</v>
      </c>
      <c r="CB138" s="218">
        <v>7</v>
      </c>
    </row>
    <row r="139" spans="1:80">
      <c r="A139" s="219">
        <v>112</v>
      </c>
      <c r="B139" s="220" t="s">
        <v>1420</v>
      </c>
      <c r="C139" s="221" t="s">
        <v>1504</v>
      </c>
      <c r="D139" s="222" t="s">
        <v>135</v>
      </c>
      <c r="E139" s="223">
        <v>1</v>
      </c>
      <c r="F139" s="223"/>
      <c r="G139" s="224">
        <f t="shared" si="32"/>
        <v>0</v>
      </c>
      <c r="H139" s="225">
        <v>0</v>
      </c>
      <c r="I139" s="226">
        <f t="shared" si="33"/>
        <v>0</v>
      </c>
      <c r="J139" s="225">
        <v>0</v>
      </c>
      <c r="K139" s="226">
        <f t="shared" si="34"/>
        <v>0</v>
      </c>
      <c r="O139" s="218">
        <v>2</v>
      </c>
      <c r="AA139" s="191">
        <v>1</v>
      </c>
      <c r="AB139" s="191">
        <v>7</v>
      </c>
      <c r="AC139" s="191">
        <v>7</v>
      </c>
      <c r="AZ139" s="191">
        <v>2</v>
      </c>
      <c r="BA139" s="191">
        <f t="shared" si="35"/>
        <v>0</v>
      </c>
      <c r="BB139" s="191">
        <f t="shared" si="36"/>
        <v>0</v>
      </c>
      <c r="BC139" s="191">
        <f t="shared" si="37"/>
        <v>0</v>
      </c>
      <c r="BD139" s="191">
        <f t="shared" si="38"/>
        <v>0</v>
      </c>
      <c r="BE139" s="191">
        <f t="shared" si="39"/>
        <v>0</v>
      </c>
      <c r="CA139" s="218">
        <v>1</v>
      </c>
      <c r="CB139" s="218">
        <v>7</v>
      </c>
    </row>
    <row r="140" spans="1:80">
      <c r="A140" s="219">
        <v>113</v>
      </c>
      <c r="B140" s="220" t="s">
        <v>1421</v>
      </c>
      <c r="C140" s="221" t="s">
        <v>1422</v>
      </c>
      <c r="D140" s="222" t="s">
        <v>580</v>
      </c>
      <c r="E140" s="223">
        <v>1</v>
      </c>
      <c r="F140" s="223"/>
      <c r="G140" s="224">
        <f t="shared" si="32"/>
        <v>0</v>
      </c>
      <c r="H140" s="225">
        <v>0</v>
      </c>
      <c r="I140" s="226">
        <f t="shared" si="33"/>
        <v>0</v>
      </c>
      <c r="J140" s="225">
        <v>0</v>
      </c>
      <c r="K140" s="226">
        <f t="shared" si="34"/>
        <v>0</v>
      </c>
      <c r="O140" s="218">
        <v>2</v>
      </c>
      <c r="AA140" s="191">
        <v>1</v>
      </c>
      <c r="AB140" s="191">
        <v>7</v>
      </c>
      <c r="AC140" s="191">
        <v>7</v>
      </c>
      <c r="AZ140" s="191">
        <v>2</v>
      </c>
      <c r="BA140" s="191">
        <f t="shared" si="35"/>
        <v>0</v>
      </c>
      <c r="BB140" s="191">
        <f t="shared" si="36"/>
        <v>0</v>
      </c>
      <c r="BC140" s="191">
        <f t="shared" si="37"/>
        <v>0</v>
      </c>
      <c r="BD140" s="191">
        <f t="shared" si="38"/>
        <v>0</v>
      </c>
      <c r="BE140" s="191">
        <f t="shared" si="39"/>
        <v>0</v>
      </c>
      <c r="CA140" s="218">
        <v>1</v>
      </c>
      <c r="CB140" s="218">
        <v>7</v>
      </c>
    </row>
    <row r="141" spans="1:80">
      <c r="A141" s="219">
        <v>114</v>
      </c>
      <c r="B141" s="220" t="s">
        <v>1423</v>
      </c>
      <c r="C141" s="221" t="s">
        <v>1424</v>
      </c>
      <c r="D141" s="222" t="s">
        <v>597</v>
      </c>
      <c r="E141" s="223">
        <v>4.9140000000000003E-2</v>
      </c>
      <c r="F141" s="223"/>
      <c r="G141" s="224">
        <f t="shared" si="32"/>
        <v>0</v>
      </c>
      <c r="H141" s="225">
        <v>0</v>
      </c>
      <c r="I141" s="226">
        <f t="shared" si="33"/>
        <v>0</v>
      </c>
      <c r="J141" s="225"/>
      <c r="K141" s="226">
        <f t="shared" si="34"/>
        <v>0</v>
      </c>
      <c r="O141" s="218">
        <v>2</v>
      </c>
      <c r="AA141" s="191">
        <v>7</v>
      </c>
      <c r="AB141" s="191">
        <v>1001</v>
      </c>
      <c r="AC141" s="191">
        <v>5</v>
      </c>
      <c r="AZ141" s="191">
        <v>2</v>
      </c>
      <c r="BA141" s="191">
        <f t="shared" si="35"/>
        <v>0</v>
      </c>
      <c r="BB141" s="191">
        <f t="shared" si="36"/>
        <v>0</v>
      </c>
      <c r="BC141" s="191">
        <f t="shared" si="37"/>
        <v>0</v>
      </c>
      <c r="BD141" s="191">
        <f t="shared" si="38"/>
        <v>0</v>
      </c>
      <c r="BE141" s="191">
        <f t="shared" si="39"/>
        <v>0</v>
      </c>
      <c r="CA141" s="218">
        <v>7</v>
      </c>
      <c r="CB141" s="218">
        <v>1001</v>
      </c>
    </row>
    <row r="142" spans="1:80">
      <c r="A142" s="237"/>
      <c r="B142" s="238" t="s">
        <v>90</v>
      </c>
      <c r="C142" s="239" t="s">
        <v>1406</v>
      </c>
      <c r="D142" s="240"/>
      <c r="E142" s="241"/>
      <c r="F142" s="242"/>
      <c r="G142" s="243">
        <f>SUM(G131:G141)</f>
        <v>0</v>
      </c>
      <c r="H142" s="244"/>
      <c r="I142" s="245">
        <f>SUM(I131:I141)</f>
        <v>4.9140000000000003E-2</v>
      </c>
      <c r="J142" s="244"/>
      <c r="K142" s="245">
        <f>SUM(K131:K141)</f>
        <v>0</v>
      </c>
      <c r="O142" s="218">
        <v>4</v>
      </c>
      <c r="BA142" s="246">
        <f>SUM(BA131:BA141)</f>
        <v>0</v>
      </c>
      <c r="BB142" s="246">
        <f>SUM(BB131:BB141)</f>
        <v>0</v>
      </c>
      <c r="BC142" s="246">
        <f>SUM(BC131:BC141)</f>
        <v>0</v>
      </c>
      <c r="BD142" s="246">
        <f>SUM(BD131:BD141)</f>
        <v>0</v>
      </c>
      <c r="BE142" s="246">
        <f>SUM(BE131:BE141)</f>
        <v>0</v>
      </c>
    </row>
    <row r="143" spans="1:80">
      <c r="A143" s="208" t="s">
        <v>86</v>
      </c>
      <c r="B143" s="209" t="s">
        <v>1175</v>
      </c>
      <c r="C143" s="210" t="s">
        <v>1176</v>
      </c>
      <c r="D143" s="211"/>
      <c r="E143" s="212"/>
      <c r="F143" s="212"/>
      <c r="G143" s="213"/>
      <c r="H143" s="214"/>
      <c r="I143" s="215"/>
      <c r="J143" s="216"/>
      <c r="K143" s="217"/>
      <c r="O143" s="218">
        <v>1</v>
      </c>
    </row>
    <row r="144" spans="1:80">
      <c r="A144" s="219">
        <v>115</v>
      </c>
      <c r="B144" s="220" t="s">
        <v>1425</v>
      </c>
      <c r="C144" s="221" t="s">
        <v>1426</v>
      </c>
      <c r="D144" s="222" t="s">
        <v>597</v>
      </c>
      <c r="E144" s="223">
        <v>0.60460000000000003</v>
      </c>
      <c r="F144" s="223"/>
      <c r="G144" s="224">
        <f t="shared" ref="G144:G149" si="40">E144*F144</f>
        <v>0</v>
      </c>
      <c r="H144" s="225">
        <v>0</v>
      </c>
      <c r="I144" s="226">
        <f t="shared" ref="I144:I149" si="41">E144*H144</f>
        <v>0</v>
      </c>
      <c r="J144" s="225">
        <v>0</v>
      </c>
      <c r="K144" s="226">
        <f t="shared" ref="K144:K149" si="42">E144*J144</f>
        <v>0</v>
      </c>
      <c r="O144" s="218">
        <v>2</v>
      </c>
      <c r="AA144" s="191">
        <v>1</v>
      </c>
      <c r="AB144" s="191">
        <v>10</v>
      </c>
      <c r="AC144" s="191">
        <v>10</v>
      </c>
      <c r="AZ144" s="191">
        <v>1</v>
      </c>
      <c r="BA144" s="191">
        <f t="shared" ref="BA144:BA149" si="43">IF(AZ144=1,G144,0)</f>
        <v>0</v>
      </c>
      <c r="BB144" s="191">
        <f t="shared" ref="BB144:BB149" si="44">IF(AZ144=2,G144,0)</f>
        <v>0</v>
      </c>
      <c r="BC144" s="191">
        <f t="shared" ref="BC144:BC149" si="45">IF(AZ144=3,G144,0)</f>
        <v>0</v>
      </c>
      <c r="BD144" s="191">
        <f t="shared" ref="BD144:BD149" si="46">IF(AZ144=4,G144,0)</f>
        <v>0</v>
      </c>
      <c r="BE144" s="191">
        <f t="shared" ref="BE144:BE149" si="47">IF(AZ144=5,G144,0)</f>
        <v>0</v>
      </c>
      <c r="CA144" s="218">
        <v>1</v>
      </c>
      <c r="CB144" s="218">
        <v>10</v>
      </c>
    </row>
    <row r="145" spans="1:80">
      <c r="A145" s="219">
        <v>116</v>
      </c>
      <c r="B145" s="220" t="s">
        <v>1178</v>
      </c>
      <c r="C145" s="221" t="s">
        <v>1179</v>
      </c>
      <c r="D145" s="222" t="s">
        <v>597</v>
      </c>
      <c r="E145" s="223">
        <v>4.26</v>
      </c>
      <c r="F145" s="223"/>
      <c r="G145" s="224">
        <f t="shared" si="40"/>
        <v>0</v>
      </c>
      <c r="H145" s="225">
        <v>0</v>
      </c>
      <c r="I145" s="226">
        <f t="shared" si="41"/>
        <v>0</v>
      </c>
      <c r="J145" s="225"/>
      <c r="K145" s="226">
        <f t="shared" si="42"/>
        <v>0</v>
      </c>
      <c r="O145" s="218">
        <v>2</v>
      </c>
      <c r="AA145" s="191">
        <v>8</v>
      </c>
      <c r="AB145" s="191">
        <v>0</v>
      </c>
      <c r="AC145" s="191">
        <v>3</v>
      </c>
      <c r="AZ145" s="191">
        <v>1</v>
      </c>
      <c r="BA145" s="191">
        <f t="shared" si="43"/>
        <v>0</v>
      </c>
      <c r="BB145" s="191">
        <f t="shared" si="44"/>
        <v>0</v>
      </c>
      <c r="BC145" s="191">
        <f t="shared" si="45"/>
        <v>0</v>
      </c>
      <c r="BD145" s="191">
        <f t="shared" si="46"/>
        <v>0</v>
      </c>
      <c r="BE145" s="191">
        <f t="shared" si="47"/>
        <v>0</v>
      </c>
      <c r="CA145" s="218">
        <v>8</v>
      </c>
      <c r="CB145" s="218">
        <v>0</v>
      </c>
    </row>
    <row r="146" spans="1:80">
      <c r="A146" s="219">
        <v>117</v>
      </c>
      <c r="B146" s="220" t="s">
        <v>1427</v>
      </c>
      <c r="C146" s="221" t="s">
        <v>1428</v>
      </c>
      <c r="D146" s="222" t="s">
        <v>597</v>
      </c>
      <c r="E146" s="223">
        <v>12.78</v>
      </c>
      <c r="F146" s="223"/>
      <c r="G146" s="224">
        <f t="shared" si="40"/>
        <v>0</v>
      </c>
      <c r="H146" s="225">
        <v>0</v>
      </c>
      <c r="I146" s="226">
        <f t="shared" si="41"/>
        <v>0</v>
      </c>
      <c r="J146" s="225"/>
      <c r="K146" s="226">
        <f t="shared" si="42"/>
        <v>0</v>
      </c>
      <c r="O146" s="218">
        <v>2</v>
      </c>
      <c r="AA146" s="191">
        <v>8</v>
      </c>
      <c r="AB146" s="191">
        <v>0</v>
      </c>
      <c r="AC146" s="191">
        <v>3</v>
      </c>
      <c r="AZ146" s="191">
        <v>1</v>
      </c>
      <c r="BA146" s="191">
        <f t="shared" si="43"/>
        <v>0</v>
      </c>
      <c r="BB146" s="191">
        <f t="shared" si="44"/>
        <v>0</v>
      </c>
      <c r="BC146" s="191">
        <f t="shared" si="45"/>
        <v>0</v>
      </c>
      <c r="BD146" s="191">
        <f t="shared" si="46"/>
        <v>0</v>
      </c>
      <c r="BE146" s="191">
        <f t="shared" si="47"/>
        <v>0</v>
      </c>
      <c r="CA146" s="218">
        <v>8</v>
      </c>
      <c r="CB146" s="218">
        <v>0</v>
      </c>
    </row>
    <row r="147" spans="1:80">
      <c r="A147" s="219">
        <v>118</v>
      </c>
      <c r="B147" s="220" t="s">
        <v>1180</v>
      </c>
      <c r="C147" s="221" t="s">
        <v>1181</v>
      </c>
      <c r="D147" s="222" t="s">
        <v>597</v>
      </c>
      <c r="E147" s="223">
        <v>4.26</v>
      </c>
      <c r="F147" s="223"/>
      <c r="G147" s="224">
        <f t="shared" si="40"/>
        <v>0</v>
      </c>
      <c r="H147" s="225">
        <v>0</v>
      </c>
      <c r="I147" s="226">
        <f t="shared" si="41"/>
        <v>0</v>
      </c>
      <c r="J147" s="225"/>
      <c r="K147" s="226">
        <f t="shared" si="42"/>
        <v>0</v>
      </c>
      <c r="O147" s="218">
        <v>2</v>
      </c>
      <c r="AA147" s="191">
        <v>8</v>
      </c>
      <c r="AB147" s="191">
        <v>0</v>
      </c>
      <c r="AC147" s="191">
        <v>3</v>
      </c>
      <c r="AZ147" s="191">
        <v>1</v>
      </c>
      <c r="BA147" s="191">
        <f t="shared" si="43"/>
        <v>0</v>
      </c>
      <c r="BB147" s="191">
        <f t="shared" si="44"/>
        <v>0</v>
      </c>
      <c r="BC147" s="191">
        <f t="shared" si="45"/>
        <v>0</v>
      </c>
      <c r="BD147" s="191">
        <f t="shared" si="46"/>
        <v>0</v>
      </c>
      <c r="BE147" s="191">
        <f t="shared" si="47"/>
        <v>0</v>
      </c>
      <c r="CA147" s="218">
        <v>8</v>
      </c>
      <c r="CB147" s="218">
        <v>0</v>
      </c>
    </row>
    <row r="148" spans="1:80">
      <c r="A148" s="219">
        <v>119</v>
      </c>
      <c r="B148" s="220" t="s">
        <v>1182</v>
      </c>
      <c r="C148" s="221" t="s">
        <v>1183</v>
      </c>
      <c r="D148" s="222" t="s">
        <v>597</v>
      </c>
      <c r="E148" s="223">
        <v>85.2</v>
      </c>
      <c r="F148" s="223"/>
      <c r="G148" s="224">
        <f t="shared" si="40"/>
        <v>0</v>
      </c>
      <c r="H148" s="225">
        <v>0</v>
      </c>
      <c r="I148" s="226">
        <f t="shared" si="41"/>
        <v>0</v>
      </c>
      <c r="J148" s="225"/>
      <c r="K148" s="226">
        <f t="shared" si="42"/>
        <v>0</v>
      </c>
      <c r="O148" s="218">
        <v>2</v>
      </c>
      <c r="AA148" s="191">
        <v>8</v>
      </c>
      <c r="AB148" s="191">
        <v>0</v>
      </c>
      <c r="AC148" s="191">
        <v>3</v>
      </c>
      <c r="AZ148" s="191">
        <v>1</v>
      </c>
      <c r="BA148" s="191">
        <f t="shared" si="43"/>
        <v>0</v>
      </c>
      <c r="BB148" s="191">
        <f t="shared" si="44"/>
        <v>0</v>
      </c>
      <c r="BC148" s="191">
        <f t="shared" si="45"/>
        <v>0</v>
      </c>
      <c r="BD148" s="191">
        <f t="shared" si="46"/>
        <v>0</v>
      </c>
      <c r="BE148" s="191">
        <f t="shared" si="47"/>
        <v>0</v>
      </c>
      <c r="CA148" s="218">
        <v>8</v>
      </c>
      <c r="CB148" s="218">
        <v>0</v>
      </c>
    </row>
    <row r="149" spans="1:80">
      <c r="A149" s="219">
        <v>120</v>
      </c>
      <c r="B149" s="220" t="s">
        <v>1184</v>
      </c>
      <c r="C149" s="221" t="s">
        <v>1185</v>
      </c>
      <c r="D149" s="222" t="s">
        <v>597</v>
      </c>
      <c r="E149" s="223">
        <v>4.26</v>
      </c>
      <c r="F149" s="223"/>
      <c r="G149" s="224">
        <f t="shared" si="40"/>
        <v>0</v>
      </c>
      <c r="H149" s="225">
        <v>0</v>
      </c>
      <c r="I149" s="226">
        <f t="shared" si="41"/>
        <v>0</v>
      </c>
      <c r="J149" s="225"/>
      <c r="K149" s="226">
        <f t="shared" si="42"/>
        <v>0</v>
      </c>
      <c r="O149" s="218">
        <v>2</v>
      </c>
      <c r="AA149" s="191">
        <v>8</v>
      </c>
      <c r="AB149" s="191">
        <v>0</v>
      </c>
      <c r="AC149" s="191">
        <v>3</v>
      </c>
      <c r="AZ149" s="191">
        <v>1</v>
      </c>
      <c r="BA149" s="191">
        <f t="shared" si="43"/>
        <v>0</v>
      </c>
      <c r="BB149" s="191">
        <f t="shared" si="44"/>
        <v>0</v>
      </c>
      <c r="BC149" s="191">
        <f t="shared" si="45"/>
        <v>0</v>
      </c>
      <c r="BD149" s="191">
        <f t="shared" si="46"/>
        <v>0</v>
      </c>
      <c r="BE149" s="191">
        <f t="shared" si="47"/>
        <v>0</v>
      </c>
      <c r="CA149" s="218">
        <v>8</v>
      </c>
      <c r="CB149" s="218">
        <v>0</v>
      </c>
    </row>
    <row r="150" spans="1:80">
      <c r="A150" s="237"/>
      <c r="B150" s="238" t="s">
        <v>90</v>
      </c>
      <c r="C150" s="239" t="s">
        <v>1177</v>
      </c>
      <c r="D150" s="240"/>
      <c r="E150" s="241"/>
      <c r="F150" s="242"/>
      <c r="G150" s="243">
        <f>SUM(G143:G149)</f>
        <v>0</v>
      </c>
      <c r="H150" s="244"/>
      <c r="I150" s="245">
        <f>SUM(I143:I149)</f>
        <v>0</v>
      </c>
      <c r="J150" s="244"/>
      <c r="K150" s="245">
        <f>SUM(K143:K149)</f>
        <v>0</v>
      </c>
      <c r="O150" s="218">
        <v>4</v>
      </c>
      <c r="BA150" s="246">
        <f>SUM(BA143:BA149)</f>
        <v>0</v>
      </c>
      <c r="BB150" s="246">
        <f>SUM(BB143:BB149)</f>
        <v>0</v>
      </c>
      <c r="BC150" s="246">
        <f>SUM(BC143:BC149)</f>
        <v>0</v>
      </c>
      <c r="BD150" s="246">
        <f>SUM(BD143:BD149)</f>
        <v>0</v>
      </c>
      <c r="BE150" s="246">
        <f>SUM(BE143:BE149)</f>
        <v>0</v>
      </c>
    </row>
    <row r="151" spans="1:80">
      <c r="E151" s="191"/>
    </row>
    <row r="152" spans="1:80">
      <c r="E152" s="191"/>
    </row>
    <row r="153" spans="1:80">
      <c r="E153" s="191"/>
    </row>
    <row r="154" spans="1:80">
      <c r="E154" s="191"/>
    </row>
    <row r="155" spans="1:80">
      <c r="E155" s="191"/>
    </row>
    <row r="156" spans="1:80">
      <c r="E156" s="191"/>
    </row>
    <row r="157" spans="1:80">
      <c r="E157" s="191"/>
    </row>
    <row r="158" spans="1:80">
      <c r="E158" s="191"/>
    </row>
    <row r="159" spans="1:80">
      <c r="E159" s="191"/>
    </row>
    <row r="160" spans="1:80">
      <c r="E160" s="191"/>
    </row>
    <row r="161" spans="1:7">
      <c r="E161" s="191"/>
    </row>
    <row r="162" spans="1:7">
      <c r="E162" s="191"/>
    </row>
    <row r="163" spans="1:7">
      <c r="E163" s="191"/>
    </row>
    <row r="164" spans="1:7">
      <c r="E164" s="191"/>
    </row>
    <row r="165" spans="1:7">
      <c r="E165" s="191"/>
    </row>
    <row r="166" spans="1:7">
      <c r="E166" s="191"/>
    </row>
    <row r="167" spans="1:7">
      <c r="E167" s="191"/>
    </row>
    <row r="168" spans="1:7">
      <c r="E168" s="191"/>
    </row>
    <row r="169" spans="1:7">
      <c r="E169" s="191"/>
    </row>
    <row r="170" spans="1:7">
      <c r="E170" s="191"/>
    </row>
    <row r="171" spans="1:7">
      <c r="E171" s="191"/>
    </row>
    <row r="172" spans="1:7">
      <c r="E172" s="191"/>
    </row>
    <row r="173" spans="1:7">
      <c r="E173" s="191"/>
    </row>
    <row r="174" spans="1:7">
      <c r="A174" s="236"/>
      <c r="B174" s="236"/>
      <c r="C174" s="236"/>
      <c r="D174" s="236"/>
      <c r="E174" s="236"/>
      <c r="F174" s="236"/>
      <c r="G174" s="236"/>
    </row>
    <row r="175" spans="1:7">
      <c r="A175" s="236"/>
      <c r="B175" s="236"/>
      <c r="C175" s="236"/>
      <c r="D175" s="236"/>
      <c r="E175" s="236"/>
      <c r="F175" s="236"/>
      <c r="G175" s="236"/>
    </row>
    <row r="176" spans="1:7">
      <c r="A176" s="236"/>
      <c r="B176" s="236"/>
      <c r="C176" s="236"/>
      <c r="D176" s="236"/>
      <c r="E176" s="236"/>
      <c r="F176" s="236"/>
      <c r="G176" s="236"/>
    </row>
    <row r="177" spans="1:7">
      <c r="A177" s="236"/>
      <c r="B177" s="236"/>
      <c r="C177" s="236"/>
      <c r="D177" s="236"/>
      <c r="E177" s="236"/>
      <c r="F177" s="236"/>
      <c r="G177" s="236"/>
    </row>
    <row r="178" spans="1:7">
      <c r="E178" s="191"/>
    </row>
    <row r="179" spans="1:7">
      <c r="E179" s="191"/>
    </row>
    <row r="180" spans="1:7">
      <c r="E180" s="191"/>
    </row>
    <row r="181" spans="1:7">
      <c r="E181" s="191"/>
    </row>
    <row r="182" spans="1:7">
      <c r="E182" s="191"/>
    </row>
    <row r="183" spans="1:7">
      <c r="E183" s="191"/>
    </row>
    <row r="184" spans="1:7">
      <c r="E184" s="191"/>
    </row>
    <row r="185" spans="1:7">
      <c r="E185" s="191"/>
    </row>
    <row r="186" spans="1:7">
      <c r="E186" s="191"/>
    </row>
    <row r="187" spans="1:7">
      <c r="E187" s="191"/>
    </row>
    <row r="188" spans="1:7">
      <c r="E188" s="191"/>
    </row>
    <row r="189" spans="1:7">
      <c r="E189" s="191"/>
    </row>
    <row r="190" spans="1:7">
      <c r="E190" s="191"/>
    </row>
    <row r="191" spans="1:7">
      <c r="E191" s="191"/>
    </row>
    <row r="192" spans="1:7">
      <c r="E192" s="191"/>
    </row>
    <row r="193" spans="5:5">
      <c r="E193" s="191"/>
    </row>
    <row r="194" spans="5:5">
      <c r="E194" s="191"/>
    </row>
    <row r="195" spans="5:5">
      <c r="E195" s="191"/>
    </row>
    <row r="196" spans="5:5">
      <c r="E196" s="191"/>
    </row>
    <row r="197" spans="5:5">
      <c r="E197" s="191"/>
    </row>
    <row r="198" spans="5:5">
      <c r="E198" s="191"/>
    </row>
    <row r="199" spans="5:5">
      <c r="E199" s="191"/>
    </row>
    <row r="200" spans="5:5">
      <c r="E200" s="191"/>
    </row>
    <row r="201" spans="5:5">
      <c r="E201" s="191"/>
    </row>
    <row r="202" spans="5:5">
      <c r="E202" s="191"/>
    </row>
    <row r="203" spans="5:5">
      <c r="E203" s="191"/>
    </row>
    <row r="204" spans="5:5">
      <c r="E204" s="191"/>
    </row>
    <row r="205" spans="5:5">
      <c r="E205" s="191"/>
    </row>
    <row r="206" spans="5:5">
      <c r="E206" s="191"/>
    </row>
    <row r="207" spans="5:5">
      <c r="E207" s="191"/>
    </row>
    <row r="208" spans="5:5">
      <c r="E208" s="191"/>
    </row>
    <row r="209" spans="1:7">
      <c r="A209" s="247"/>
      <c r="B209" s="247"/>
    </row>
    <row r="210" spans="1:7">
      <c r="A210" s="236"/>
      <c r="B210" s="236"/>
      <c r="C210" s="248"/>
      <c r="D210" s="248"/>
      <c r="E210" s="249"/>
      <c r="F210" s="248"/>
      <c r="G210" s="250"/>
    </row>
    <row r="211" spans="1:7">
      <c r="A211" s="251"/>
      <c r="B211" s="251"/>
      <c r="C211" s="236"/>
      <c r="D211" s="236"/>
      <c r="E211" s="252"/>
      <c r="F211" s="236"/>
      <c r="G211" s="236"/>
    </row>
    <row r="212" spans="1:7">
      <c r="A212" s="236"/>
      <c r="B212" s="236"/>
      <c r="C212" s="236"/>
      <c r="D212" s="236"/>
      <c r="E212" s="252"/>
      <c r="F212" s="236"/>
      <c r="G212" s="236"/>
    </row>
    <row r="213" spans="1:7">
      <c r="A213" s="236"/>
      <c r="B213" s="236"/>
      <c r="C213" s="236"/>
      <c r="D213" s="236"/>
      <c r="E213" s="252"/>
      <c r="F213" s="236"/>
      <c r="G213" s="236"/>
    </row>
    <row r="214" spans="1:7">
      <c r="A214" s="236"/>
      <c r="B214" s="236"/>
      <c r="C214" s="236"/>
      <c r="D214" s="236"/>
      <c r="E214" s="252"/>
      <c r="F214" s="236"/>
      <c r="G214" s="236"/>
    </row>
    <row r="215" spans="1:7">
      <c r="A215" s="236"/>
      <c r="B215" s="236"/>
      <c r="C215" s="236"/>
      <c r="D215" s="236"/>
      <c r="E215" s="252"/>
      <c r="F215" s="236"/>
      <c r="G215" s="236"/>
    </row>
    <row r="216" spans="1:7">
      <c r="A216" s="236"/>
      <c r="B216" s="236"/>
      <c r="C216" s="236"/>
      <c r="D216" s="236"/>
      <c r="E216" s="252"/>
      <c r="F216" s="236"/>
      <c r="G216" s="236"/>
    </row>
    <row r="217" spans="1:7">
      <c r="A217" s="236"/>
      <c r="B217" s="236"/>
      <c r="C217" s="236"/>
      <c r="D217" s="236"/>
      <c r="E217" s="252"/>
      <c r="F217" s="236"/>
      <c r="G217" s="236"/>
    </row>
    <row r="218" spans="1:7">
      <c r="A218" s="236"/>
      <c r="B218" s="236"/>
      <c r="C218" s="236"/>
      <c r="D218" s="236"/>
      <c r="E218" s="252"/>
      <c r="F218" s="236"/>
      <c r="G218" s="236"/>
    </row>
    <row r="219" spans="1:7">
      <c r="A219" s="236"/>
      <c r="B219" s="236"/>
      <c r="C219" s="236"/>
      <c r="D219" s="236"/>
      <c r="E219" s="252"/>
      <c r="F219" s="236"/>
      <c r="G219" s="236"/>
    </row>
    <row r="220" spans="1:7">
      <c r="A220" s="236"/>
      <c r="B220" s="236"/>
      <c r="C220" s="236"/>
      <c r="D220" s="236"/>
      <c r="E220" s="252"/>
      <c r="F220" s="236"/>
      <c r="G220" s="236"/>
    </row>
    <row r="221" spans="1:7">
      <c r="A221" s="236"/>
      <c r="B221" s="236"/>
      <c r="C221" s="236"/>
      <c r="D221" s="236"/>
      <c r="E221" s="252"/>
      <c r="F221" s="236"/>
      <c r="G221" s="236"/>
    </row>
    <row r="222" spans="1:7">
      <c r="A222" s="236"/>
      <c r="B222" s="236"/>
      <c r="C222" s="236"/>
      <c r="D222" s="236"/>
      <c r="E222" s="252"/>
      <c r="F222" s="236"/>
      <c r="G222" s="236"/>
    </row>
    <row r="223" spans="1:7">
      <c r="A223" s="236"/>
      <c r="B223" s="236"/>
      <c r="C223" s="236"/>
      <c r="D223" s="236"/>
      <c r="E223" s="252"/>
      <c r="F223" s="236"/>
      <c r="G223" s="236"/>
    </row>
  </sheetData>
  <mergeCells count="6">
    <mergeCell ref="C16:G16"/>
    <mergeCell ref="A1:G1"/>
    <mergeCell ref="A3:B3"/>
    <mergeCell ref="A4:B4"/>
    <mergeCell ref="E4:G4"/>
    <mergeCell ref="C14:G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zoomScaleNormal="100" workbookViewId="0">
      <selection activeCell="G22" sqref="G22:G23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71" t="s">
        <v>24</v>
      </c>
      <c r="B1" s="72"/>
      <c r="C1" s="72"/>
      <c r="D1" s="72"/>
      <c r="E1" s="72"/>
      <c r="F1" s="72"/>
      <c r="G1" s="72"/>
    </row>
    <row r="2" spans="1:57" ht="12.75" customHeight="1">
      <c r="A2" s="73" t="s">
        <v>25</v>
      </c>
      <c r="B2" s="74"/>
      <c r="C2" s="75" t="s">
        <v>97</v>
      </c>
      <c r="D2" s="75" t="s">
        <v>98</v>
      </c>
      <c r="E2" s="76"/>
      <c r="F2" s="77" t="s">
        <v>26</v>
      </c>
      <c r="G2" s="78"/>
    </row>
    <row r="3" spans="1:57" ht="3" hidden="1" customHeight="1">
      <c r="A3" s="79"/>
      <c r="B3" s="80"/>
      <c r="C3" s="81"/>
      <c r="D3" s="81"/>
      <c r="E3" s="82"/>
      <c r="F3" s="83"/>
      <c r="G3" s="84"/>
    </row>
    <row r="4" spans="1:57" ht="12" customHeight="1">
      <c r="A4" s="85" t="s">
        <v>27</v>
      </c>
      <c r="B4" s="80"/>
      <c r="C4" s="81"/>
      <c r="D4" s="81"/>
      <c r="E4" s="82"/>
      <c r="F4" s="83" t="s">
        <v>28</v>
      </c>
      <c r="G4" s="86"/>
    </row>
    <row r="5" spans="1:57" ht="12.95" customHeight="1">
      <c r="A5" s="87" t="s">
        <v>94</v>
      </c>
      <c r="B5" s="88"/>
      <c r="C5" s="89" t="s">
        <v>95</v>
      </c>
      <c r="D5" s="90"/>
      <c r="E5" s="88"/>
      <c r="F5" s="83" t="s">
        <v>29</v>
      </c>
      <c r="G5" s="84"/>
    </row>
    <row r="6" spans="1:57" ht="12.95" customHeight="1">
      <c r="A6" s="85" t="s">
        <v>30</v>
      </c>
      <c r="B6" s="80"/>
      <c r="C6" s="81"/>
      <c r="D6" s="81"/>
      <c r="E6" s="82"/>
      <c r="F6" s="91" t="s">
        <v>31</v>
      </c>
      <c r="G6" s="92">
        <v>0</v>
      </c>
      <c r="O6" s="93"/>
    </row>
    <row r="7" spans="1:57" ht="12.95" customHeight="1">
      <c r="A7" s="94" t="s">
        <v>91</v>
      </c>
      <c r="B7" s="95"/>
      <c r="C7" s="96" t="s">
        <v>92</v>
      </c>
      <c r="D7" s="97"/>
      <c r="E7" s="97"/>
      <c r="F7" s="98" t="s">
        <v>32</v>
      </c>
      <c r="G7" s="92">
        <f>IF(G6=0,,ROUND((F30+F32)/G6,1))</f>
        <v>0</v>
      </c>
    </row>
    <row r="8" spans="1:57">
      <c r="A8" s="99" t="s">
        <v>33</v>
      </c>
      <c r="B8" s="83"/>
      <c r="C8" s="286"/>
      <c r="D8" s="286"/>
      <c r="E8" s="287"/>
      <c r="F8" s="100" t="s">
        <v>34</v>
      </c>
      <c r="G8" s="101"/>
      <c r="H8" s="102"/>
      <c r="I8" s="103"/>
    </row>
    <row r="9" spans="1:57">
      <c r="A9" s="99" t="s">
        <v>35</v>
      </c>
      <c r="B9" s="83"/>
      <c r="C9" s="286"/>
      <c r="D9" s="286"/>
      <c r="E9" s="287"/>
      <c r="F9" s="83"/>
      <c r="G9" s="104"/>
      <c r="H9" s="105"/>
    </row>
    <row r="10" spans="1:57">
      <c r="A10" s="99" t="s">
        <v>36</v>
      </c>
      <c r="B10" s="83"/>
      <c r="C10" s="286" t="s">
        <v>117</v>
      </c>
      <c r="D10" s="286"/>
      <c r="E10" s="286"/>
      <c r="F10" s="106"/>
      <c r="G10" s="107"/>
      <c r="H10" s="108"/>
    </row>
    <row r="11" spans="1:57" ht="13.5" customHeight="1">
      <c r="A11" s="99" t="s">
        <v>37</v>
      </c>
      <c r="B11" s="83"/>
      <c r="C11" s="286" t="s">
        <v>116</v>
      </c>
      <c r="D11" s="286"/>
      <c r="E11" s="286"/>
      <c r="F11" s="109" t="s">
        <v>38</v>
      </c>
      <c r="G11" s="110"/>
      <c r="H11" s="105"/>
      <c r="BA11" s="111"/>
      <c r="BB11" s="111"/>
      <c r="BC11" s="111"/>
      <c r="BD11" s="111"/>
      <c r="BE11" s="111"/>
    </row>
    <row r="12" spans="1:57" ht="12.75" customHeight="1">
      <c r="A12" s="112" t="s">
        <v>39</v>
      </c>
      <c r="B12" s="80"/>
      <c r="C12" s="288"/>
      <c r="D12" s="288"/>
      <c r="E12" s="288"/>
      <c r="F12" s="113" t="s">
        <v>40</v>
      </c>
      <c r="G12" s="114"/>
      <c r="H12" s="105"/>
    </row>
    <row r="13" spans="1:57" ht="28.5" customHeight="1" thickBot="1">
      <c r="A13" s="115" t="s">
        <v>41</v>
      </c>
      <c r="B13" s="116"/>
      <c r="C13" s="116"/>
      <c r="D13" s="116"/>
      <c r="E13" s="117"/>
      <c r="F13" s="117"/>
      <c r="G13" s="118"/>
      <c r="H13" s="105"/>
    </row>
    <row r="14" spans="1:57" ht="17.25" customHeight="1" thickBot="1">
      <c r="A14" s="119" t="s">
        <v>42</v>
      </c>
      <c r="B14" s="120"/>
      <c r="C14" s="121"/>
      <c r="D14" s="122" t="s">
        <v>43</v>
      </c>
      <c r="E14" s="123"/>
      <c r="F14" s="123"/>
      <c r="G14" s="121"/>
    </row>
    <row r="15" spans="1:57" ht="15.95" customHeight="1">
      <c r="A15" s="124"/>
      <c r="B15" s="125" t="s">
        <v>44</v>
      </c>
      <c r="C15" s="126">
        <f>'PS1 PS1_1 Rek'!E8</f>
        <v>0</v>
      </c>
      <c r="D15" s="127"/>
      <c r="E15" s="128"/>
      <c r="F15" s="129"/>
      <c r="G15" s="126"/>
    </row>
    <row r="16" spans="1:57" ht="15.95" customHeight="1">
      <c r="A16" s="124" t="s">
        <v>45</v>
      </c>
      <c r="B16" s="125" t="s">
        <v>46</v>
      </c>
      <c r="C16" s="126">
        <f>'PS1 PS1_1 Rek'!F8</f>
        <v>0</v>
      </c>
      <c r="D16" s="79"/>
      <c r="E16" s="130"/>
      <c r="F16" s="131"/>
      <c r="G16" s="126"/>
    </row>
    <row r="17" spans="1:7" ht="15.95" customHeight="1">
      <c r="A17" s="124" t="s">
        <v>47</v>
      </c>
      <c r="B17" s="125" t="s">
        <v>48</v>
      </c>
      <c r="C17" s="126">
        <f>'PS1 PS1_1 Rek'!H8</f>
        <v>0</v>
      </c>
      <c r="D17" s="79"/>
      <c r="E17" s="130"/>
      <c r="F17" s="131"/>
      <c r="G17" s="126"/>
    </row>
    <row r="18" spans="1:7" ht="15.95" customHeight="1">
      <c r="A18" s="132" t="s">
        <v>49</v>
      </c>
      <c r="B18" s="133" t="s">
        <v>50</v>
      </c>
      <c r="C18" s="126">
        <f>'PS1 PS1_1 Rek'!G8</f>
        <v>0</v>
      </c>
      <c r="D18" s="79"/>
      <c r="E18" s="130"/>
      <c r="F18" s="131"/>
      <c r="G18" s="126"/>
    </row>
    <row r="19" spans="1:7" ht="15.95" customHeight="1">
      <c r="A19" s="134" t="s">
        <v>51</v>
      </c>
      <c r="B19" s="125"/>
      <c r="C19" s="126">
        <f>SUM(C15:C18)</f>
        <v>0</v>
      </c>
      <c r="D19" s="79"/>
      <c r="E19" s="130"/>
      <c r="F19" s="131"/>
      <c r="G19" s="126"/>
    </row>
    <row r="20" spans="1:7" ht="15.95" customHeight="1">
      <c r="A20" s="134"/>
      <c r="B20" s="125"/>
      <c r="C20" s="126"/>
      <c r="D20" s="79"/>
      <c r="E20" s="130"/>
      <c r="F20" s="131"/>
      <c r="G20" s="126"/>
    </row>
    <row r="21" spans="1:7" ht="15.95" customHeight="1">
      <c r="A21" s="134" t="s">
        <v>23</v>
      </c>
      <c r="B21" s="125"/>
      <c r="C21" s="126">
        <f>'PS1 PS1_1 Rek'!I8</f>
        <v>0</v>
      </c>
      <c r="D21" s="79"/>
      <c r="E21" s="130"/>
      <c r="F21" s="131"/>
      <c r="G21" s="126"/>
    </row>
    <row r="22" spans="1:7" ht="15.95" customHeight="1">
      <c r="A22" s="135" t="s">
        <v>52</v>
      </c>
      <c r="B22" s="105"/>
      <c r="C22" s="126">
        <f>C19+C21</f>
        <v>0</v>
      </c>
      <c r="D22" s="79" t="s">
        <v>53</v>
      </c>
      <c r="E22" s="130"/>
      <c r="F22" s="131"/>
      <c r="G22" s="126"/>
    </row>
    <row r="23" spans="1:7" ht="15.95" customHeight="1" thickBot="1">
      <c r="A23" s="284" t="s">
        <v>54</v>
      </c>
      <c r="B23" s="285"/>
      <c r="C23" s="136">
        <f>C22+G23</f>
        <v>0</v>
      </c>
      <c r="D23" s="137" t="s">
        <v>55</v>
      </c>
      <c r="E23" s="138"/>
      <c r="F23" s="139"/>
      <c r="G23" s="126"/>
    </row>
    <row r="24" spans="1:7">
      <c r="A24" s="140" t="s">
        <v>56</v>
      </c>
      <c r="B24" s="141"/>
      <c r="C24" s="142"/>
      <c r="D24" s="141" t="s">
        <v>57</v>
      </c>
      <c r="E24" s="141"/>
      <c r="F24" s="143" t="s">
        <v>58</v>
      </c>
      <c r="G24" s="144"/>
    </row>
    <row r="25" spans="1:7">
      <c r="A25" s="135" t="s">
        <v>59</v>
      </c>
      <c r="B25" s="105"/>
      <c r="C25" s="145"/>
      <c r="D25" s="105" t="s">
        <v>59</v>
      </c>
      <c r="F25" s="146" t="s">
        <v>59</v>
      </c>
      <c r="G25" s="147"/>
    </row>
    <row r="26" spans="1:7" ht="37.5" customHeight="1">
      <c r="A26" s="135" t="s">
        <v>60</v>
      </c>
      <c r="B26" s="148"/>
      <c r="C26" s="145"/>
      <c r="D26" s="105" t="s">
        <v>60</v>
      </c>
      <c r="F26" s="146" t="s">
        <v>60</v>
      </c>
      <c r="G26" s="147"/>
    </row>
    <row r="27" spans="1:7">
      <c r="A27" s="135"/>
      <c r="B27" s="149"/>
      <c r="C27" s="145"/>
      <c r="D27" s="105"/>
      <c r="F27" s="146"/>
      <c r="G27" s="147"/>
    </row>
    <row r="28" spans="1:7">
      <c r="A28" s="135" t="s">
        <v>61</v>
      </c>
      <c r="B28" s="105"/>
      <c r="C28" s="145"/>
      <c r="D28" s="146" t="s">
        <v>62</v>
      </c>
      <c r="E28" s="145"/>
      <c r="F28" s="150" t="s">
        <v>62</v>
      </c>
      <c r="G28" s="147"/>
    </row>
    <row r="29" spans="1:7" ht="69" customHeight="1">
      <c r="A29" s="135"/>
      <c r="B29" s="105"/>
      <c r="C29" s="151"/>
      <c r="D29" s="152"/>
      <c r="E29" s="151"/>
      <c r="F29" s="105"/>
      <c r="G29" s="147"/>
    </row>
    <row r="30" spans="1:7">
      <c r="A30" s="153" t="s">
        <v>10</v>
      </c>
      <c r="B30" s="154"/>
      <c r="C30" s="155">
        <v>21</v>
      </c>
      <c r="D30" s="154" t="s">
        <v>63</v>
      </c>
      <c r="E30" s="156"/>
      <c r="F30" s="279">
        <f>C23-F32</f>
        <v>0</v>
      </c>
      <c r="G30" s="280"/>
    </row>
    <row r="31" spans="1:7">
      <c r="A31" s="153" t="s">
        <v>64</v>
      </c>
      <c r="B31" s="154"/>
      <c r="C31" s="155">
        <f>C30</f>
        <v>21</v>
      </c>
      <c r="D31" s="154" t="s">
        <v>65</v>
      </c>
      <c r="E31" s="156"/>
      <c r="F31" s="279">
        <f>ROUND(PRODUCT(F30,C31/100),0)</f>
        <v>0</v>
      </c>
      <c r="G31" s="280"/>
    </row>
    <row r="32" spans="1:7">
      <c r="A32" s="153" t="s">
        <v>10</v>
      </c>
      <c r="B32" s="154"/>
      <c r="C32" s="155">
        <v>0</v>
      </c>
      <c r="D32" s="154" t="s">
        <v>65</v>
      </c>
      <c r="E32" s="156"/>
      <c r="F32" s="279">
        <v>0</v>
      </c>
      <c r="G32" s="280"/>
    </row>
    <row r="33" spans="1:8">
      <c r="A33" s="153" t="s">
        <v>64</v>
      </c>
      <c r="B33" s="157"/>
      <c r="C33" s="158">
        <f>C32</f>
        <v>0</v>
      </c>
      <c r="D33" s="154" t="s">
        <v>65</v>
      </c>
      <c r="E33" s="131"/>
      <c r="F33" s="279">
        <f>ROUND(PRODUCT(F32,C33/100),0)</f>
        <v>0</v>
      </c>
      <c r="G33" s="280"/>
    </row>
    <row r="34" spans="1:8" s="162" customFormat="1" ht="19.5" customHeight="1" thickBot="1">
      <c r="A34" s="159" t="s">
        <v>66</v>
      </c>
      <c r="B34" s="160"/>
      <c r="C34" s="160"/>
      <c r="D34" s="160"/>
      <c r="E34" s="161"/>
      <c r="F34" s="281">
        <f>ROUND(SUM(F30:F33),0)</f>
        <v>0</v>
      </c>
      <c r="G34" s="282"/>
    </row>
    <row r="36" spans="1:8">
      <c r="A36" s="2" t="s">
        <v>67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>
      <c r="A37" s="2"/>
      <c r="B37" s="283"/>
      <c r="C37" s="283"/>
      <c r="D37" s="283"/>
      <c r="E37" s="283"/>
      <c r="F37" s="283"/>
      <c r="G37" s="283"/>
      <c r="H37" s="1" t="s">
        <v>0</v>
      </c>
    </row>
    <row r="38" spans="1:8" ht="12.75" customHeight="1">
      <c r="A38" s="163"/>
      <c r="B38" s="283"/>
      <c r="C38" s="283"/>
      <c r="D38" s="283"/>
      <c r="E38" s="283"/>
      <c r="F38" s="283"/>
      <c r="G38" s="283"/>
      <c r="H38" s="1" t="s">
        <v>0</v>
      </c>
    </row>
    <row r="39" spans="1:8">
      <c r="A39" s="163"/>
      <c r="B39" s="283"/>
      <c r="C39" s="283"/>
      <c r="D39" s="283"/>
      <c r="E39" s="283"/>
      <c r="F39" s="283"/>
      <c r="G39" s="283"/>
      <c r="H39" s="1" t="s">
        <v>0</v>
      </c>
    </row>
    <row r="40" spans="1:8">
      <c r="A40" s="163"/>
      <c r="B40" s="283"/>
      <c r="C40" s="283"/>
      <c r="D40" s="283"/>
      <c r="E40" s="283"/>
      <c r="F40" s="283"/>
      <c r="G40" s="283"/>
      <c r="H40" s="1" t="s">
        <v>0</v>
      </c>
    </row>
    <row r="41" spans="1:8">
      <c r="A41" s="163"/>
      <c r="B41" s="283"/>
      <c r="C41" s="283"/>
      <c r="D41" s="283"/>
      <c r="E41" s="283"/>
      <c r="F41" s="283"/>
      <c r="G41" s="283"/>
      <c r="H41" s="1" t="s">
        <v>0</v>
      </c>
    </row>
    <row r="42" spans="1:8">
      <c r="A42" s="163"/>
      <c r="B42" s="283"/>
      <c r="C42" s="283"/>
      <c r="D42" s="283"/>
      <c r="E42" s="283"/>
      <c r="F42" s="283"/>
      <c r="G42" s="283"/>
      <c r="H42" s="1" t="s">
        <v>0</v>
      </c>
    </row>
    <row r="43" spans="1:8">
      <c r="A43" s="163"/>
      <c r="B43" s="283"/>
      <c r="C43" s="283"/>
      <c r="D43" s="283"/>
      <c r="E43" s="283"/>
      <c r="F43" s="283"/>
      <c r="G43" s="283"/>
      <c r="H43" s="1" t="s">
        <v>0</v>
      </c>
    </row>
    <row r="44" spans="1:8" ht="12.75" customHeight="1">
      <c r="A44" s="163"/>
      <c r="B44" s="283"/>
      <c r="C44" s="283"/>
      <c r="D44" s="283"/>
      <c r="E44" s="283"/>
      <c r="F44" s="283"/>
      <c r="G44" s="283"/>
      <c r="H44" s="1" t="s">
        <v>0</v>
      </c>
    </row>
    <row r="45" spans="1:8" ht="12.75" customHeight="1">
      <c r="A45" s="163"/>
      <c r="B45" s="283"/>
      <c r="C45" s="283"/>
      <c r="D45" s="283"/>
      <c r="E45" s="283"/>
      <c r="F45" s="283"/>
      <c r="G45" s="283"/>
      <c r="H45" s="1" t="s">
        <v>0</v>
      </c>
    </row>
    <row r="46" spans="1:8">
      <c r="B46" s="278"/>
      <c r="C46" s="278"/>
      <c r="D46" s="278"/>
      <c r="E46" s="278"/>
      <c r="F46" s="278"/>
      <c r="G46" s="278"/>
    </row>
    <row r="47" spans="1:8">
      <c r="B47" s="278"/>
      <c r="C47" s="278"/>
      <c r="D47" s="278"/>
      <c r="E47" s="278"/>
      <c r="F47" s="278"/>
      <c r="G47" s="278"/>
    </row>
    <row r="48" spans="1:8">
      <c r="B48" s="278"/>
      <c r="C48" s="278"/>
      <c r="D48" s="278"/>
      <c r="E48" s="278"/>
      <c r="F48" s="278"/>
      <c r="G48" s="278"/>
    </row>
    <row r="49" spans="2:7">
      <c r="B49" s="278"/>
      <c r="C49" s="278"/>
      <c r="D49" s="278"/>
      <c r="E49" s="278"/>
      <c r="F49" s="278"/>
      <c r="G49" s="278"/>
    </row>
    <row r="50" spans="2:7">
      <c r="B50" s="278"/>
      <c r="C50" s="278"/>
      <c r="D50" s="278"/>
      <c r="E50" s="278"/>
      <c r="F50" s="278"/>
      <c r="G50" s="278"/>
    </row>
    <row r="51" spans="2:7">
      <c r="B51" s="278"/>
      <c r="C51" s="278"/>
      <c r="D51" s="278"/>
      <c r="E51" s="278"/>
      <c r="F51" s="278"/>
      <c r="G51" s="278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codeName="List27"/>
  <dimension ref="A1:BE51"/>
  <sheetViews>
    <sheetView topLeftCell="A4" zoomScaleNormal="100" workbookViewId="0">
      <selection activeCell="G22" sqref="G22:G23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71" t="s">
        <v>24</v>
      </c>
      <c r="B1" s="72"/>
      <c r="C1" s="72"/>
      <c r="D1" s="72"/>
      <c r="E1" s="72"/>
      <c r="F1" s="72"/>
      <c r="G1" s="72"/>
    </row>
    <row r="2" spans="1:57" ht="12.75" customHeight="1">
      <c r="A2" s="73" t="s">
        <v>25</v>
      </c>
      <c r="B2" s="74"/>
      <c r="C2" s="75" t="s">
        <v>1432</v>
      </c>
      <c r="D2" s="75" t="s">
        <v>1430</v>
      </c>
      <c r="E2" s="76"/>
      <c r="F2" s="77" t="s">
        <v>26</v>
      </c>
      <c r="G2" s="78"/>
    </row>
    <row r="3" spans="1:57" ht="3" hidden="1" customHeight="1">
      <c r="A3" s="79"/>
      <c r="B3" s="80"/>
      <c r="C3" s="81"/>
      <c r="D3" s="81"/>
      <c r="E3" s="82"/>
      <c r="F3" s="83"/>
      <c r="G3" s="84"/>
    </row>
    <row r="4" spans="1:57" ht="12" customHeight="1">
      <c r="A4" s="85" t="s">
        <v>27</v>
      </c>
      <c r="B4" s="80"/>
      <c r="C4" s="81"/>
      <c r="D4" s="81"/>
      <c r="E4" s="82"/>
      <c r="F4" s="83" t="s">
        <v>28</v>
      </c>
      <c r="G4" s="86"/>
    </row>
    <row r="5" spans="1:57" ht="12.95" customHeight="1">
      <c r="A5" s="87" t="s">
        <v>1429</v>
      </c>
      <c r="B5" s="88"/>
      <c r="C5" s="89" t="s">
        <v>1430</v>
      </c>
      <c r="D5" s="90"/>
      <c r="E5" s="88"/>
      <c r="F5" s="83" t="s">
        <v>29</v>
      </c>
      <c r="G5" s="84"/>
    </row>
    <row r="6" spans="1:57" ht="12.95" customHeight="1">
      <c r="A6" s="85" t="s">
        <v>30</v>
      </c>
      <c r="B6" s="80"/>
      <c r="C6" s="81"/>
      <c r="D6" s="81"/>
      <c r="E6" s="82"/>
      <c r="F6" s="91" t="s">
        <v>31</v>
      </c>
      <c r="G6" s="92">
        <v>0</v>
      </c>
      <c r="O6" s="93"/>
    </row>
    <row r="7" spans="1:57" ht="12.95" customHeight="1">
      <c r="A7" s="94" t="s">
        <v>91</v>
      </c>
      <c r="B7" s="95"/>
      <c r="C7" s="96" t="s">
        <v>92</v>
      </c>
      <c r="D7" s="97"/>
      <c r="E7" s="97"/>
      <c r="F7" s="98" t="s">
        <v>32</v>
      </c>
      <c r="G7" s="92">
        <f>IF(G6=0,,ROUND((F30+F32)/G6,1))</f>
        <v>0</v>
      </c>
    </row>
    <row r="8" spans="1:57">
      <c r="A8" s="99" t="s">
        <v>33</v>
      </c>
      <c r="B8" s="83"/>
      <c r="C8" s="286"/>
      <c r="D8" s="286"/>
      <c r="E8" s="287"/>
      <c r="F8" s="100" t="s">
        <v>34</v>
      </c>
      <c r="G8" s="101"/>
      <c r="H8" s="102"/>
      <c r="I8" s="103"/>
    </row>
    <row r="9" spans="1:57">
      <c r="A9" s="99" t="s">
        <v>35</v>
      </c>
      <c r="B9" s="83"/>
      <c r="C9" s="286"/>
      <c r="D9" s="286"/>
      <c r="E9" s="287"/>
      <c r="F9" s="83"/>
      <c r="G9" s="104"/>
      <c r="H9" s="105"/>
    </row>
    <row r="10" spans="1:57">
      <c r="A10" s="99" t="s">
        <v>36</v>
      </c>
      <c r="B10" s="83"/>
      <c r="C10" s="286" t="s">
        <v>117</v>
      </c>
      <c r="D10" s="286"/>
      <c r="E10" s="286"/>
      <c r="F10" s="106"/>
      <c r="G10" s="107"/>
      <c r="H10" s="108"/>
    </row>
    <row r="11" spans="1:57" ht="13.5" customHeight="1">
      <c r="A11" s="99" t="s">
        <v>37</v>
      </c>
      <c r="B11" s="83"/>
      <c r="C11" s="286" t="s">
        <v>116</v>
      </c>
      <c r="D11" s="286"/>
      <c r="E11" s="286"/>
      <c r="F11" s="109" t="s">
        <v>38</v>
      </c>
      <c r="G11" s="110"/>
      <c r="H11" s="105"/>
      <c r="BA11" s="111"/>
      <c r="BB11" s="111"/>
      <c r="BC11" s="111"/>
      <c r="BD11" s="111"/>
      <c r="BE11" s="111"/>
    </row>
    <row r="12" spans="1:57" ht="12.75" customHeight="1">
      <c r="A12" s="112" t="s">
        <v>39</v>
      </c>
      <c r="B12" s="80"/>
      <c r="C12" s="288"/>
      <c r="D12" s="288"/>
      <c r="E12" s="288"/>
      <c r="F12" s="113" t="s">
        <v>40</v>
      </c>
      <c r="G12" s="114"/>
      <c r="H12" s="105"/>
    </row>
    <row r="13" spans="1:57" ht="28.5" customHeight="1" thickBot="1">
      <c r="A13" s="115" t="s">
        <v>41</v>
      </c>
      <c r="B13" s="116"/>
      <c r="C13" s="116"/>
      <c r="D13" s="116"/>
      <c r="E13" s="117"/>
      <c r="F13" s="117"/>
      <c r="G13" s="118"/>
      <c r="H13" s="105"/>
    </row>
    <row r="14" spans="1:57" ht="17.25" customHeight="1" thickBot="1">
      <c r="A14" s="119" t="s">
        <v>42</v>
      </c>
      <c r="B14" s="120"/>
      <c r="C14" s="121"/>
      <c r="D14" s="122" t="s">
        <v>43</v>
      </c>
      <c r="E14" s="123"/>
      <c r="F14" s="123"/>
      <c r="G14" s="121"/>
    </row>
    <row r="15" spans="1:57" ht="15.95" customHeight="1">
      <c r="A15" s="124"/>
      <c r="B15" s="125" t="s">
        <v>44</v>
      </c>
      <c r="C15" s="126">
        <f>'V01 V01_1 Rek'!E8</f>
        <v>0</v>
      </c>
      <c r="D15" s="127"/>
      <c r="E15" s="128"/>
      <c r="F15" s="129"/>
      <c r="G15" s="126"/>
    </row>
    <row r="16" spans="1:57" ht="15.95" customHeight="1">
      <c r="A16" s="124" t="s">
        <v>45</v>
      </c>
      <c r="B16" s="125" t="s">
        <v>46</v>
      </c>
      <c r="C16" s="126">
        <f>'V01 V01_1 Rek'!F8</f>
        <v>0</v>
      </c>
      <c r="D16" s="79"/>
      <c r="E16" s="130"/>
      <c r="F16" s="131"/>
      <c r="G16" s="126"/>
    </row>
    <row r="17" spans="1:7" ht="15.95" customHeight="1">
      <c r="A17" s="124" t="s">
        <v>47</v>
      </c>
      <c r="B17" s="125" t="s">
        <v>48</v>
      </c>
      <c r="C17" s="126">
        <f>'V01 V01_1 Rek'!H8</f>
        <v>0</v>
      </c>
      <c r="D17" s="79"/>
      <c r="E17" s="130"/>
      <c r="F17" s="131"/>
      <c r="G17" s="126"/>
    </row>
    <row r="18" spans="1:7" ht="15.95" customHeight="1">
      <c r="A18" s="132" t="s">
        <v>49</v>
      </c>
      <c r="B18" s="133" t="s">
        <v>50</v>
      </c>
      <c r="C18" s="126">
        <f>'V01 V01_1 Rek'!G8</f>
        <v>0</v>
      </c>
      <c r="D18" s="79"/>
      <c r="E18" s="130"/>
      <c r="F18" s="131"/>
      <c r="G18" s="126"/>
    </row>
    <row r="19" spans="1:7" ht="15.95" customHeight="1">
      <c r="A19" s="134" t="s">
        <v>51</v>
      </c>
      <c r="B19" s="125"/>
      <c r="C19" s="126">
        <f>SUM(C15:C18)</f>
        <v>0</v>
      </c>
      <c r="D19" s="79"/>
      <c r="E19" s="130"/>
      <c r="F19" s="131"/>
      <c r="G19" s="126"/>
    </row>
    <row r="20" spans="1:7" ht="15.95" customHeight="1">
      <c r="A20" s="134"/>
      <c r="B20" s="125"/>
      <c r="C20" s="126"/>
      <c r="D20" s="79"/>
      <c r="E20" s="130"/>
      <c r="F20" s="131"/>
      <c r="G20" s="126"/>
    </row>
    <row r="21" spans="1:7" ht="15.95" customHeight="1">
      <c r="A21" s="134" t="s">
        <v>23</v>
      </c>
      <c r="B21" s="125"/>
      <c r="C21" s="126">
        <f>'V01 V01_1 Rek'!I8</f>
        <v>0</v>
      </c>
      <c r="D21" s="79"/>
      <c r="E21" s="130"/>
      <c r="F21" s="131"/>
      <c r="G21" s="126"/>
    </row>
    <row r="22" spans="1:7" ht="15.95" customHeight="1">
      <c r="A22" s="135" t="s">
        <v>52</v>
      </c>
      <c r="B22" s="105"/>
      <c r="C22" s="126">
        <f>C19+C21</f>
        <v>0</v>
      </c>
      <c r="D22" s="79" t="s">
        <v>53</v>
      </c>
      <c r="E22" s="130"/>
      <c r="F22" s="131"/>
      <c r="G22" s="126"/>
    </row>
    <row r="23" spans="1:7" ht="15.95" customHeight="1" thickBot="1">
      <c r="A23" s="284" t="s">
        <v>54</v>
      </c>
      <c r="B23" s="285"/>
      <c r="C23" s="136">
        <f>C22+G23</f>
        <v>0</v>
      </c>
      <c r="D23" s="137" t="s">
        <v>55</v>
      </c>
      <c r="E23" s="138"/>
      <c r="F23" s="139"/>
      <c r="G23" s="126"/>
    </row>
    <row r="24" spans="1:7">
      <c r="A24" s="140" t="s">
        <v>56</v>
      </c>
      <c r="B24" s="141"/>
      <c r="C24" s="142"/>
      <c r="D24" s="141" t="s">
        <v>57</v>
      </c>
      <c r="E24" s="141"/>
      <c r="F24" s="143" t="s">
        <v>58</v>
      </c>
      <c r="G24" s="144"/>
    </row>
    <row r="25" spans="1:7">
      <c r="A25" s="135" t="s">
        <v>59</v>
      </c>
      <c r="B25" s="105"/>
      <c r="C25" s="145"/>
      <c r="D25" s="105" t="s">
        <v>59</v>
      </c>
      <c r="F25" s="146" t="s">
        <v>59</v>
      </c>
      <c r="G25" s="147"/>
    </row>
    <row r="26" spans="1:7" ht="37.5" customHeight="1">
      <c r="A26" s="135" t="s">
        <v>60</v>
      </c>
      <c r="B26" s="148"/>
      <c r="C26" s="145"/>
      <c r="D26" s="105" t="s">
        <v>60</v>
      </c>
      <c r="F26" s="146" t="s">
        <v>60</v>
      </c>
      <c r="G26" s="147"/>
    </row>
    <row r="27" spans="1:7">
      <c r="A27" s="135"/>
      <c r="B27" s="149"/>
      <c r="C27" s="145"/>
      <c r="D27" s="105"/>
      <c r="F27" s="146"/>
      <c r="G27" s="147"/>
    </row>
    <row r="28" spans="1:7">
      <c r="A28" s="135" t="s">
        <v>61</v>
      </c>
      <c r="B28" s="105"/>
      <c r="C28" s="145"/>
      <c r="D28" s="146" t="s">
        <v>62</v>
      </c>
      <c r="E28" s="145"/>
      <c r="F28" s="150" t="s">
        <v>62</v>
      </c>
      <c r="G28" s="147"/>
    </row>
    <row r="29" spans="1:7" ht="69" customHeight="1">
      <c r="A29" s="135"/>
      <c r="B29" s="105"/>
      <c r="C29" s="151"/>
      <c r="D29" s="152"/>
      <c r="E29" s="151"/>
      <c r="F29" s="105"/>
      <c r="G29" s="147"/>
    </row>
    <row r="30" spans="1:7">
      <c r="A30" s="153" t="s">
        <v>10</v>
      </c>
      <c r="B30" s="154"/>
      <c r="C30" s="155">
        <v>21</v>
      </c>
      <c r="D30" s="154" t="s">
        <v>63</v>
      </c>
      <c r="E30" s="156"/>
      <c r="F30" s="279">
        <f>C23-F32</f>
        <v>0</v>
      </c>
      <c r="G30" s="280"/>
    </row>
    <row r="31" spans="1:7">
      <c r="A31" s="153" t="s">
        <v>64</v>
      </c>
      <c r="B31" s="154"/>
      <c r="C31" s="155">
        <f>C30</f>
        <v>21</v>
      </c>
      <c r="D31" s="154" t="s">
        <v>65</v>
      </c>
      <c r="E31" s="156"/>
      <c r="F31" s="279">
        <f>ROUND(PRODUCT(F30,C31/100),0)</f>
        <v>0</v>
      </c>
      <c r="G31" s="280"/>
    </row>
    <row r="32" spans="1:7">
      <c r="A32" s="153" t="s">
        <v>10</v>
      </c>
      <c r="B32" s="154"/>
      <c r="C32" s="155">
        <v>0</v>
      </c>
      <c r="D32" s="154" t="s">
        <v>65</v>
      </c>
      <c r="E32" s="156"/>
      <c r="F32" s="279">
        <v>0</v>
      </c>
      <c r="G32" s="280"/>
    </row>
    <row r="33" spans="1:8">
      <c r="A33" s="153" t="s">
        <v>64</v>
      </c>
      <c r="B33" s="157"/>
      <c r="C33" s="158">
        <f>C32</f>
        <v>0</v>
      </c>
      <c r="D33" s="154" t="s">
        <v>65</v>
      </c>
      <c r="E33" s="131"/>
      <c r="F33" s="279">
        <f>ROUND(PRODUCT(F32,C33/100),0)</f>
        <v>0</v>
      </c>
      <c r="G33" s="280"/>
    </row>
    <row r="34" spans="1:8" s="162" customFormat="1" ht="19.5" customHeight="1" thickBot="1">
      <c r="A34" s="159" t="s">
        <v>66</v>
      </c>
      <c r="B34" s="160"/>
      <c r="C34" s="160"/>
      <c r="D34" s="160"/>
      <c r="E34" s="161"/>
      <c r="F34" s="281">
        <f>ROUND(SUM(F30:F33),0)</f>
        <v>0</v>
      </c>
      <c r="G34" s="282"/>
    </row>
    <row r="36" spans="1:8">
      <c r="A36" s="2" t="s">
        <v>67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>
      <c r="A37" s="2"/>
      <c r="B37" s="283"/>
      <c r="C37" s="283"/>
      <c r="D37" s="283"/>
      <c r="E37" s="283"/>
      <c r="F37" s="283"/>
      <c r="G37" s="283"/>
      <c r="H37" s="1" t="s">
        <v>0</v>
      </c>
    </row>
    <row r="38" spans="1:8" ht="12.75" customHeight="1">
      <c r="A38" s="163"/>
      <c r="B38" s="283"/>
      <c r="C38" s="283"/>
      <c r="D38" s="283"/>
      <c r="E38" s="283"/>
      <c r="F38" s="283"/>
      <c r="G38" s="283"/>
      <c r="H38" s="1" t="s">
        <v>0</v>
      </c>
    </row>
    <row r="39" spans="1:8">
      <c r="A39" s="163"/>
      <c r="B39" s="283"/>
      <c r="C39" s="283"/>
      <c r="D39" s="283"/>
      <c r="E39" s="283"/>
      <c r="F39" s="283"/>
      <c r="G39" s="283"/>
      <c r="H39" s="1" t="s">
        <v>0</v>
      </c>
    </row>
    <row r="40" spans="1:8">
      <c r="A40" s="163"/>
      <c r="B40" s="283"/>
      <c r="C40" s="283"/>
      <c r="D40" s="283"/>
      <c r="E40" s="283"/>
      <c r="F40" s="283"/>
      <c r="G40" s="283"/>
      <c r="H40" s="1" t="s">
        <v>0</v>
      </c>
    </row>
    <row r="41" spans="1:8">
      <c r="A41" s="163"/>
      <c r="B41" s="283"/>
      <c r="C41" s="283"/>
      <c r="D41" s="283"/>
      <c r="E41" s="283"/>
      <c r="F41" s="283"/>
      <c r="G41" s="283"/>
      <c r="H41" s="1" t="s">
        <v>0</v>
      </c>
    </row>
    <row r="42" spans="1:8">
      <c r="A42" s="163"/>
      <c r="B42" s="283"/>
      <c r="C42" s="283"/>
      <c r="D42" s="283"/>
      <c r="E42" s="283"/>
      <c r="F42" s="283"/>
      <c r="G42" s="283"/>
      <c r="H42" s="1" t="s">
        <v>0</v>
      </c>
    </row>
    <row r="43" spans="1:8">
      <c r="A43" s="163"/>
      <c r="B43" s="283"/>
      <c r="C43" s="283"/>
      <c r="D43" s="283"/>
      <c r="E43" s="283"/>
      <c r="F43" s="283"/>
      <c r="G43" s="283"/>
      <c r="H43" s="1" t="s">
        <v>0</v>
      </c>
    </row>
    <row r="44" spans="1:8" ht="12.75" customHeight="1">
      <c r="A44" s="163"/>
      <c r="B44" s="283"/>
      <c r="C44" s="283"/>
      <c r="D44" s="283"/>
      <c r="E44" s="283"/>
      <c r="F44" s="283"/>
      <c r="G44" s="283"/>
      <c r="H44" s="1" t="s">
        <v>0</v>
      </c>
    </row>
    <row r="45" spans="1:8" ht="12.75" customHeight="1">
      <c r="A45" s="163"/>
      <c r="B45" s="283"/>
      <c r="C45" s="283"/>
      <c r="D45" s="283"/>
      <c r="E45" s="283"/>
      <c r="F45" s="283"/>
      <c r="G45" s="283"/>
      <c r="H45" s="1" t="s">
        <v>0</v>
      </c>
    </row>
    <row r="46" spans="1:8">
      <c r="B46" s="278"/>
      <c r="C46" s="278"/>
      <c r="D46" s="278"/>
      <c r="E46" s="278"/>
      <c r="F46" s="278"/>
      <c r="G46" s="278"/>
    </row>
    <row r="47" spans="1:8">
      <c r="B47" s="278"/>
      <c r="C47" s="278"/>
      <c r="D47" s="278"/>
      <c r="E47" s="278"/>
      <c r="F47" s="278"/>
      <c r="G47" s="278"/>
    </row>
    <row r="48" spans="1:8">
      <c r="B48" s="278"/>
      <c r="C48" s="278"/>
      <c r="D48" s="278"/>
      <c r="E48" s="278"/>
      <c r="F48" s="278"/>
      <c r="G48" s="278"/>
    </row>
    <row r="49" spans="2:7">
      <c r="B49" s="278"/>
      <c r="C49" s="278"/>
      <c r="D49" s="278"/>
      <c r="E49" s="278"/>
      <c r="F49" s="278"/>
      <c r="G49" s="278"/>
    </row>
    <row r="50" spans="2:7">
      <c r="B50" s="278"/>
      <c r="C50" s="278"/>
      <c r="D50" s="278"/>
      <c r="E50" s="278"/>
      <c r="F50" s="278"/>
      <c r="G50" s="278"/>
    </row>
    <row r="51" spans="2:7">
      <c r="B51" s="278"/>
      <c r="C51" s="278"/>
      <c r="D51" s="278"/>
      <c r="E51" s="278"/>
      <c r="F51" s="278"/>
      <c r="G51" s="278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codeName="List37"/>
  <dimension ref="A1:I59"/>
  <sheetViews>
    <sheetView workbookViewId="0">
      <selection activeCell="A10" sqref="A10:IV22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89" t="s">
        <v>1</v>
      </c>
      <c r="B1" s="290"/>
      <c r="C1" s="164" t="s">
        <v>93</v>
      </c>
      <c r="D1" s="165"/>
      <c r="E1" s="166"/>
      <c r="F1" s="165"/>
      <c r="G1" s="167" t="s">
        <v>68</v>
      </c>
      <c r="H1" s="168" t="s">
        <v>1432</v>
      </c>
      <c r="I1" s="169"/>
    </row>
    <row r="2" spans="1:9" ht="13.5" thickBot="1">
      <c r="A2" s="291" t="s">
        <v>69</v>
      </c>
      <c r="B2" s="292"/>
      <c r="C2" s="170" t="s">
        <v>1431</v>
      </c>
      <c r="D2" s="171"/>
      <c r="E2" s="172"/>
      <c r="F2" s="171"/>
      <c r="G2" s="293" t="s">
        <v>1430</v>
      </c>
      <c r="H2" s="294"/>
      <c r="I2" s="295"/>
    </row>
    <row r="3" spans="1:9" ht="13.5" thickTop="1">
      <c r="F3" s="105"/>
    </row>
    <row r="4" spans="1:9" ht="19.5" customHeight="1">
      <c r="A4" s="173" t="s">
        <v>70</v>
      </c>
      <c r="B4" s="174"/>
      <c r="C4" s="174"/>
      <c r="D4" s="174"/>
      <c r="E4" s="175"/>
      <c r="F4" s="174"/>
      <c r="G4" s="174"/>
      <c r="H4" s="174"/>
      <c r="I4" s="174"/>
    </row>
    <row r="5" spans="1:9" ht="13.5" thickBot="1"/>
    <row r="6" spans="1:9" s="105" customFormat="1" ht="13.5" thickBot="1">
      <c r="A6" s="176"/>
      <c r="B6" s="177" t="s">
        <v>71</v>
      </c>
      <c r="C6" s="177"/>
      <c r="D6" s="178"/>
      <c r="E6" s="179" t="s">
        <v>19</v>
      </c>
      <c r="F6" s="180" t="s">
        <v>20</v>
      </c>
      <c r="G6" s="180" t="s">
        <v>21</v>
      </c>
      <c r="H6" s="180" t="s">
        <v>22</v>
      </c>
      <c r="I6" s="181" t="s">
        <v>23</v>
      </c>
    </row>
    <row r="7" spans="1:9" s="105" customFormat="1" ht="13.5" thickBot="1">
      <c r="A7" s="253" t="str">
        <f>'V01 V01_1 Pol'!B7</f>
        <v>O99</v>
      </c>
      <c r="B7" s="59" t="str">
        <f>'V01 V01_1 Pol'!C7</f>
        <v>Ostatní náklady</v>
      </c>
      <c r="D7" s="182"/>
      <c r="E7" s="254">
        <f>'V01 V01_1 Pol'!BA34</f>
        <v>0</v>
      </c>
      <c r="F7" s="255">
        <f>'V01 V01_1 Pol'!BB34</f>
        <v>0</v>
      </c>
      <c r="G7" s="255">
        <f>'V01 V01_1 Pol'!BC34</f>
        <v>0</v>
      </c>
      <c r="H7" s="255">
        <f>'V01 V01_1 Pol'!BD34</f>
        <v>0</v>
      </c>
      <c r="I7" s="256">
        <f>'V01 V01_1 Pol'!BE34</f>
        <v>0</v>
      </c>
    </row>
    <row r="8" spans="1:9" s="12" customFormat="1" ht="13.5" thickBot="1">
      <c r="A8" s="183"/>
      <c r="B8" s="184" t="s">
        <v>72</v>
      </c>
      <c r="C8" s="184"/>
      <c r="D8" s="185"/>
      <c r="E8" s="186">
        <f>SUM(E7:E7)</f>
        <v>0</v>
      </c>
      <c r="F8" s="187">
        <f>SUM(F7:F7)</f>
        <v>0</v>
      </c>
      <c r="G8" s="187">
        <f>SUM(G7:G7)</f>
        <v>0</v>
      </c>
      <c r="H8" s="187">
        <f>SUM(H7:H7)</f>
        <v>0</v>
      </c>
      <c r="I8" s="188">
        <f>SUM(I7:I7)</f>
        <v>0</v>
      </c>
    </row>
    <row r="9" spans="1:9">
      <c r="A9" s="105"/>
      <c r="B9" s="105"/>
      <c r="C9" s="105"/>
      <c r="D9" s="105"/>
      <c r="E9" s="105"/>
      <c r="F9" s="105"/>
      <c r="G9" s="105"/>
      <c r="H9" s="105"/>
      <c r="I9" s="105"/>
    </row>
    <row r="10" spans="1:9">
      <c r="B10" s="12"/>
      <c r="F10" s="189"/>
      <c r="G10" s="190"/>
      <c r="H10" s="190"/>
      <c r="I10" s="43"/>
    </row>
    <row r="11" spans="1:9">
      <c r="F11" s="189"/>
      <c r="G11" s="190"/>
      <c r="H11" s="190"/>
      <c r="I11" s="43"/>
    </row>
    <row r="12" spans="1:9">
      <c r="F12" s="189"/>
      <c r="G12" s="190"/>
      <c r="H12" s="190"/>
      <c r="I12" s="43"/>
    </row>
    <row r="13" spans="1:9">
      <c r="F13" s="189"/>
      <c r="G13" s="190"/>
      <c r="H13" s="190"/>
      <c r="I13" s="43"/>
    </row>
    <row r="14" spans="1:9">
      <c r="F14" s="189"/>
      <c r="G14" s="190"/>
      <c r="H14" s="190"/>
      <c r="I14" s="43"/>
    </row>
    <row r="15" spans="1:9">
      <c r="F15" s="189"/>
      <c r="G15" s="190"/>
      <c r="H15" s="190"/>
      <c r="I15" s="43"/>
    </row>
    <row r="16" spans="1:9">
      <c r="F16" s="189"/>
      <c r="G16" s="190"/>
      <c r="H16" s="190"/>
      <c r="I16" s="43"/>
    </row>
    <row r="17" spans="6:9">
      <c r="F17" s="189"/>
      <c r="G17" s="190"/>
      <c r="H17" s="190"/>
      <c r="I17" s="43"/>
    </row>
    <row r="18" spans="6:9">
      <c r="F18" s="189"/>
      <c r="G18" s="190"/>
      <c r="H18" s="190"/>
      <c r="I18" s="43"/>
    </row>
    <row r="19" spans="6:9">
      <c r="F19" s="189"/>
      <c r="G19" s="190"/>
      <c r="H19" s="190"/>
      <c r="I19" s="43"/>
    </row>
    <row r="20" spans="6:9">
      <c r="F20" s="189"/>
      <c r="G20" s="190"/>
      <c r="H20" s="190"/>
      <c r="I20" s="43"/>
    </row>
    <row r="21" spans="6:9">
      <c r="F21" s="189"/>
      <c r="G21" s="190"/>
      <c r="H21" s="190"/>
      <c r="I21" s="43"/>
    </row>
    <row r="22" spans="6:9">
      <c r="F22" s="189"/>
      <c r="G22" s="190"/>
      <c r="H22" s="190"/>
      <c r="I22" s="43"/>
    </row>
    <row r="23" spans="6:9">
      <c r="F23" s="189"/>
      <c r="G23" s="190"/>
      <c r="H23" s="190"/>
      <c r="I23" s="43"/>
    </row>
    <row r="24" spans="6:9">
      <c r="F24" s="189"/>
      <c r="G24" s="190"/>
      <c r="H24" s="190"/>
      <c r="I24" s="43"/>
    </row>
    <row r="25" spans="6:9">
      <c r="F25" s="189"/>
      <c r="G25" s="190"/>
      <c r="H25" s="190"/>
      <c r="I25" s="43"/>
    </row>
    <row r="26" spans="6:9">
      <c r="F26" s="189"/>
      <c r="G26" s="190"/>
      <c r="H26" s="190"/>
      <c r="I26" s="43"/>
    </row>
    <row r="27" spans="6:9">
      <c r="F27" s="189"/>
      <c r="G27" s="190"/>
      <c r="H27" s="190"/>
      <c r="I27" s="43"/>
    </row>
    <row r="28" spans="6:9">
      <c r="F28" s="189"/>
      <c r="G28" s="190"/>
      <c r="H28" s="190"/>
      <c r="I28" s="43"/>
    </row>
    <row r="29" spans="6:9">
      <c r="F29" s="189"/>
      <c r="G29" s="190"/>
      <c r="H29" s="190"/>
      <c r="I29" s="43"/>
    </row>
    <row r="30" spans="6:9">
      <c r="F30" s="189"/>
      <c r="G30" s="190"/>
      <c r="H30" s="190"/>
      <c r="I30" s="43"/>
    </row>
    <row r="31" spans="6:9">
      <c r="F31" s="189"/>
      <c r="G31" s="190"/>
      <c r="H31" s="190"/>
      <c r="I31" s="43"/>
    </row>
    <row r="32" spans="6:9">
      <c r="F32" s="189"/>
      <c r="G32" s="190"/>
      <c r="H32" s="190"/>
      <c r="I32" s="43"/>
    </row>
    <row r="33" spans="6:9">
      <c r="F33" s="189"/>
      <c r="G33" s="190"/>
      <c r="H33" s="190"/>
      <c r="I33" s="43"/>
    </row>
    <row r="34" spans="6:9">
      <c r="F34" s="189"/>
      <c r="G34" s="190"/>
      <c r="H34" s="190"/>
      <c r="I34" s="43"/>
    </row>
    <row r="35" spans="6:9">
      <c r="F35" s="189"/>
      <c r="G35" s="190"/>
      <c r="H35" s="190"/>
      <c r="I35" s="43"/>
    </row>
    <row r="36" spans="6:9">
      <c r="F36" s="189"/>
      <c r="G36" s="190"/>
      <c r="H36" s="190"/>
      <c r="I36" s="43"/>
    </row>
    <row r="37" spans="6:9">
      <c r="F37" s="189"/>
      <c r="G37" s="190"/>
      <c r="H37" s="190"/>
      <c r="I37" s="43"/>
    </row>
    <row r="38" spans="6:9">
      <c r="F38" s="189"/>
      <c r="G38" s="190"/>
      <c r="H38" s="190"/>
      <c r="I38" s="43"/>
    </row>
    <row r="39" spans="6:9">
      <c r="F39" s="189"/>
      <c r="G39" s="190"/>
      <c r="H39" s="190"/>
      <c r="I39" s="43"/>
    </row>
    <row r="40" spans="6:9">
      <c r="F40" s="189"/>
      <c r="G40" s="190"/>
      <c r="H40" s="190"/>
      <c r="I40" s="43"/>
    </row>
    <row r="41" spans="6:9">
      <c r="F41" s="189"/>
      <c r="G41" s="190"/>
      <c r="H41" s="190"/>
      <c r="I41" s="43"/>
    </row>
    <row r="42" spans="6:9">
      <c r="F42" s="189"/>
      <c r="G42" s="190"/>
      <c r="H42" s="190"/>
      <c r="I42" s="43"/>
    </row>
    <row r="43" spans="6:9">
      <c r="F43" s="189"/>
      <c r="G43" s="190"/>
      <c r="H43" s="190"/>
      <c r="I43" s="43"/>
    </row>
    <row r="44" spans="6:9">
      <c r="F44" s="189"/>
      <c r="G44" s="190"/>
      <c r="H44" s="190"/>
      <c r="I44" s="43"/>
    </row>
    <row r="45" spans="6:9">
      <c r="F45" s="189"/>
      <c r="G45" s="190"/>
      <c r="H45" s="190"/>
      <c r="I45" s="43"/>
    </row>
    <row r="46" spans="6:9">
      <c r="F46" s="189"/>
      <c r="G46" s="190"/>
      <c r="H46" s="190"/>
      <c r="I46" s="43"/>
    </row>
    <row r="47" spans="6:9">
      <c r="F47" s="189"/>
      <c r="G47" s="190"/>
      <c r="H47" s="190"/>
      <c r="I47" s="43"/>
    </row>
    <row r="48" spans="6:9">
      <c r="F48" s="189"/>
      <c r="G48" s="190"/>
      <c r="H48" s="190"/>
      <c r="I48" s="43"/>
    </row>
    <row r="49" spans="6:9">
      <c r="F49" s="189"/>
      <c r="G49" s="190"/>
      <c r="H49" s="190"/>
      <c r="I49" s="43"/>
    </row>
    <row r="50" spans="6:9">
      <c r="F50" s="189"/>
      <c r="G50" s="190"/>
      <c r="H50" s="190"/>
      <c r="I50" s="43"/>
    </row>
    <row r="51" spans="6:9">
      <c r="F51" s="189"/>
      <c r="G51" s="190"/>
      <c r="H51" s="190"/>
      <c r="I51" s="43"/>
    </row>
    <row r="52" spans="6:9">
      <c r="F52" s="189"/>
      <c r="G52" s="190"/>
      <c r="H52" s="190"/>
      <c r="I52" s="43"/>
    </row>
    <row r="53" spans="6:9">
      <c r="F53" s="189"/>
      <c r="G53" s="190"/>
      <c r="H53" s="190"/>
      <c r="I53" s="43"/>
    </row>
    <row r="54" spans="6:9">
      <c r="F54" s="189"/>
      <c r="G54" s="190"/>
      <c r="H54" s="190"/>
      <c r="I54" s="43"/>
    </row>
    <row r="55" spans="6:9">
      <c r="F55" s="189"/>
      <c r="G55" s="190"/>
      <c r="H55" s="190"/>
      <c r="I55" s="43"/>
    </row>
    <row r="56" spans="6:9">
      <c r="F56" s="189"/>
      <c r="G56" s="190"/>
      <c r="H56" s="190"/>
      <c r="I56" s="43"/>
    </row>
    <row r="57" spans="6:9">
      <c r="F57" s="189"/>
      <c r="G57" s="190"/>
      <c r="H57" s="190"/>
      <c r="I57" s="43"/>
    </row>
    <row r="58" spans="6:9">
      <c r="F58" s="189"/>
      <c r="G58" s="190"/>
      <c r="H58" s="190"/>
      <c r="I58" s="43"/>
    </row>
    <row r="59" spans="6:9">
      <c r="F59" s="189"/>
      <c r="G59" s="190"/>
      <c r="H59" s="190"/>
      <c r="I59" s="43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codeName="List8"/>
  <dimension ref="A1:CB107"/>
  <sheetViews>
    <sheetView showGridLines="0" showZeros="0" zoomScaleNormal="100" zoomScaleSheetLayoutView="100" workbookViewId="0">
      <selection activeCell="C16" sqref="C16"/>
    </sheetView>
  </sheetViews>
  <sheetFormatPr defaultRowHeight="12.75"/>
  <cols>
    <col min="1" max="1" width="4.42578125" style="191" customWidth="1"/>
    <col min="2" max="2" width="11.5703125" style="191" customWidth="1"/>
    <col min="3" max="3" width="40.42578125" style="191" customWidth="1"/>
    <col min="4" max="4" width="5.5703125" style="191" customWidth="1"/>
    <col min="5" max="5" width="8.5703125" style="201" customWidth="1"/>
    <col min="6" max="6" width="9.85546875" style="191" customWidth="1"/>
    <col min="7" max="7" width="13.85546875" style="191" customWidth="1"/>
    <col min="8" max="8" width="11.7109375" style="191" hidden="1" customWidth="1"/>
    <col min="9" max="9" width="11.5703125" style="191" hidden="1" customWidth="1"/>
    <col min="10" max="10" width="11" style="191" hidden="1" customWidth="1"/>
    <col min="11" max="11" width="10.42578125" style="191" hidden="1" customWidth="1"/>
    <col min="12" max="12" width="75.42578125" style="191" customWidth="1"/>
    <col min="13" max="13" width="45.28515625" style="191" customWidth="1"/>
    <col min="14" max="16384" width="9.140625" style="191"/>
  </cols>
  <sheetData>
    <row r="1" spans="1:80" ht="15.75">
      <c r="A1" s="296" t="s">
        <v>73</v>
      </c>
      <c r="B1" s="296"/>
      <c r="C1" s="296"/>
      <c r="D1" s="296"/>
      <c r="E1" s="296"/>
      <c r="F1" s="296"/>
      <c r="G1" s="296"/>
    </row>
    <row r="2" spans="1:80" ht="14.25" customHeight="1" thickBot="1">
      <c r="B2" s="192"/>
      <c r="C2" s="193"/>
      <c r="D2" s="193"/>
      <c r="E2" s="194"/>
      <c r="F2" s="193"/>
      <c r="G2" s="193"/>
    </row>
    <row r="3" spans="1:80" ht="13.5" thickTop="1">
      <c r="A3" s="289" t="s">
        <v>1</v>
      </c>
      <c r="B3" s="290"/>
      <c r="C3" s="164" t="s">
        <v>93</v>
      </c>
      <c r="D3" s="195"/>
      <c r="E3" s="196" t="s">
        <v>74</v>
      </c>
      <c r="F3" s="197" t="str">
        <f>'V01 V01_1 Rek'!H1</f>
        <v>V01_1</v>
      </c>
      <c r="G3" s="198"/>
    </row>
    <row r="4" spans="1:80" ht="13.5" thickBot="1">
      <c r="A4" s="297" t="s">
        <v>69</v>
      </c>
      <c r="B4" s="292"/>
      <c r="C4" s="170" t="s">
        <v>1431</v>
      </c>
      <c r="D4" s="199"/>
      <c r="E4" s="298" t="str">
        <f>'V01 V01_1 Rek'!G2</f>
        <v>Všeobecné položky</v>
      </c>
      <c r="F4" s="299"/>
      <c r="G4" s="300"/>
    </row>
    <row r="5" spans="1:80" ht="13.5" thickTop="1">
      <c r="A5" s="200"/>
      <c r="G5" s="202"/>
    </row>
    <row r="6" spans="1:80" ht="27" customHeight="1">
      <c r="A6" s="203" t="s">
        <v>75</v>
      </c>
      <c r="B6" s="204" t="s">
        <v>76</v>
      </c>
      <c r="C6" s="204" t="s">
        <v>77</v>
      </c>
      <c r="D6" s="204" t="s">
        <v>78</v>
      </c>
      <c r="E6" s="205" t="s">
        <v>79</v>
      </c>
      <c r="F6" s="204" t="s">
        <v>80</v>
      </c>
      <c r="G6" s="206" t="s">
        <v>81</v>
      </c>
      <c r="H6" s="207" t="s">
        <v>82</v>
      </c>
      <c r="I6" s="207" t="s">
        <v>83</v>
      </c>
      <c r="J6" s="207" t="s">
        <v>84</v>
      </c>
      <c r="K6" s="207" t="s">
        <v>85</v>
      </c>
    </row>
    <row r="7" spans="1:80">
      <c r="A7" s="208" t="s">
        <v>86</v>
      </c>
      <c r="B7" s="209" t="s">
        <v>1433</v>
      </c>
      <c r="C7" s="210" t="s">
        <v>1434</v>
      </c>
      <c r="D7" s="211"/>
      <c r="E7" s="212"/>
      <c r="F7" s="212"/>
      <c r="G7" s="213"/>
      <c r="H7" s="214"/>
      <c r="I7" s="215"/>
      <c r="J7" s="216"/>
      <c r="K7" s="217"/>
      <c r="O7" s="218">
        <v>1</v>
      </c>
    </row>
    <row r="8" spans="1:80">
      <c r="A8" s="219">
        <v>1</v>
      </c>
      <c r="B8" s="220" t="s">
        <v>1436</v>
      </c>
      <c r="C8" s="221" t="s">
        <v>1487</v>
      </c>
      <c r="D8" s="222" t="s">
        <v>89</v>
      </c>
      <c r="E8" s="223">
        <v>1</v>
      </c>
      <c r="F8" s="223"/>
      <c r="G8" s="224">
        <f>E8*F8</f>
        <v>0</v>
      </c>
      <c r="H8" s="225">
        <v>0</v>
      </c>
      <c r="I8" s="226">
        <f>E8*H8</f>
        <v>0</v>
      </c>
      <c r="J8" s="225"/>
      <c r="K8" s="226">
        <f>E8*J8</f>
        <v>0</v>
      </c>
      <c r="O8" s="218">
        <v>2</v>
      </c>
      <c r="AA8" s="191">
        <v>12</v>
      </c>
      <c r="AB8" s="191">
        <v>0</v>
      </c>
      <c r="AC8" s="191">
        <v>1</v>
      </c>
      <c r="AZ8" s="191">
        <v>2</v>
      </c>
      <c r="BA8" s="191">
        <f>IF(AZ8=1,G8,0)</f>
        <v>0</v>
      </c>
      <c r="BB8" s="191">
        <f>IF(AZ8=2,G8,0)</f>
        <v>0</v>
      </c>
      <c r="BC8" s="191">
        <f>IF(AZ8=3,G8,0)</f>
        <v>0</v>
      </c>
      <c r="BD8" s="191">
        <f>IF(AZ8=4,G8,0)</f>
        <v>0</v>
      </c>
      <c r="BE8" s="191">
        <f>IF(AZ8=5,G8,0)</f>
        <v>0</v>
      </c>
      <c r="CA8" s="218">
        <v>12</v>
      </c>
      <c r="CB8" s="218">
        <v>0</v>
      </c>
    </row>
    <row r="9" spans="1:80">
      <c r="A9" s="227"/>
      <c r="B9" s="228"/>
      <c r="C9" s="304" t="s">
        <v>1437</v>
      </c>
      <c r="D9" s="305"/>
      <c r="E9" s="305"/>
      <c r="F9" s="305"/>
      <c r="G9" s="306"/>
      <c r="I9" s="229"/>
      <c r="K9" s="229"/>
      <c r="L9" s="230" t="s">
        <v>1437</v>
      </c>
      <c r="O9" s="218">
        <v>3</v>
      </c>
    </row>
    <row r="10" spans="1:80" ht="22.5">
      <c r="A10" s="219">
        <v>2</v>
      </c>
      <c r="B10" s="220" t="s">
        <v>102</v>
      </c>
      <c r="C10" s="221" t="s">
        <v>1438</v>
      </c>
      <c r="D10" s="222" t="s">
        <v>89</v>
      </c>
      <c r="E10" s="223">
        <v>1</v>
      </c>
      <c r="F10" s="223"/>
      <c r="G10" s="224">
        <f>E10*F10</f>
        <v>0</v>
      </c>
      <c r="H10" s="225">
        <v>0</v>
      </c>
      <c r="I10" s="226">
        <f>E10*H10</f>
        <v>0</v>
      </c>
      <c r="J10" s="225"/>
      <c r="K10" s="226">
        <f>E10*J10</f>
        <v>0</v>
      </c>
      <c r="O10" s="218">
        <v>2</v>
      </c>
      <c r="AA10" s="191">
        <v>12</v>
      </c>
      <c r="AB10" s="191">
        <v>0</v>
      </c>
      <c r="AC10" s="191">
        <v>2</v>
      </c>
      <c r="AZ10" s="191">
        <v>2</v>
      </c>
      <c r="BA10" s="191">
        <f>IF(AZ10=1,G10,0)</f>
        <v>0</v>
      </c>
      <c r="BB10" s="191">
        <f>IF(AZ10=2,G10,0)</f>
        <v>0</v>
      </c>
      <c r="BC10" s="191">
        <f>IF(AZ10=3,G10,0)</f>
        <v>0</v>
      </c>
      <c r="BD10" s="191">
        <f>IF(AZ10=4,G10,0)</f>
        <v>0</v>
      </c>
      <c r="BE10" s="191">
        <f>IF(AZ10=5,G10,0)</f>
        <v>0</v>
      </c>
      <c r="CA10" s="218">
        <v>12</v>
      </c>
      <c r="CB10" s="218">
        <v>0</v>
      </c>
    </row>
    <row r="11" spans="1:80">
      <c r="A11" s="227"/>
      <c r="B11" s="228"/>
      <c r="C11" s="304" t="s">
        <v>1437</v>
      </c>
      <c r="D11" s="305"/>
      <c r="E11" s="305"/>
      <c r="F11" s="305"/>
      <c r="G11" s="306"/>
      <c r="I11" s="229"/>
      <c r="K11" s="229"/>
      <c r="L11" s="230" t="s">
        <v>1437</v>
      </c>
      <c r="O11" s="218">
        <v>3</v>
      </c>
    </row>
    <row r="12" spans="1:80">
      <c r="A12" s="219">
        <v>3</v>
      </c>
      <c r="B12" s="220" t="s">
        <v>1439</v>
      </c>
      <c r="C12" s="221" t="s">
        <v>1440</v>
      </c>
      <c r="D12" s="222" t="s">
        <v>89</v>
      </c>
      <c r="E12" s="223">
        <v>1</v>
      </c>
      <c r="F12" s="223"/>
      <c r="G12" s="224">
        <f>E12*F12</f>
        <v>0</v>
      </c>
      <c r="H12" s="225">
        <v>0</v>
      </c>
      <c r="I12" s="226">
        <f>E12*H12</f>
        <v>0</v>
      </c>
      <c r="J12" s="225"/>
      <c r="K12" s="226">
        <f>E12*J12</f>
        <v>0</v>
      </c>
      <c r="O12" s="218">
        <v>2</v>
      </c>
      <c r="AA12" s="191">
        <v>12</v>
      </c>
      <c r="AB12" s="191">
        <v>0</v>
      </c>
      <c r="AC12" s="191">
        <v>4</v>
      </c>
      <c r="AZ12" s="191">
        <v>2</v>
      </c>
      <c r="BA12" s="191">
        <f>IF(AZ12=1,G12,0)</f>
        <v>0</v>
      </c>
      <c r="BB12" s="191">
        <f>IF(AZ12=2,G12,0)</f>
        <v>0</v>
      </c>
      <c r="BC12" s="191">
        <f>IF(AZ12=3,G12,0)</f>
        <v>0</v>
      </c>
      <c r="BD12" s="191">
        <f>IF(AZ12=4,G12,0)</f>
        <v>0</v>
      </c>
      <c r="BE12" s="191">
        <f>IF(AZ12=5,G12,0)</f>
        <v>0</v>
      </c>
      <c r="CA12" s="218">
        <v>12</v>
      </c>
      <c r="CB12" s="218">
        <v>0</v>
      </c>
    </row>
    <row r="13" spans="1:80">
      <c r="A13" s="227"/>
      <c r="B13" s="228"/>
      <c r="C13" s="304" t="s">
        <v>1441</v>
      </c>
      <c r="D13" s="305"/>
      <c r="E13" s="305"/>
      <c r="F13" s="305"/>
      <c r="G13" s="306"/>
      <c r="I13" s="229"/>
      <c r="K13" s="229"/>
      <c r="L13" s="230" t="s">
        <v>1441</v>
      </c>
      <c r="O13" s="218">
        <v>3</v>
      </c>
    </row>
    <row r="14" spans="1:80" ht="22.5">
      <c r="A14" s="219">
        <v>4</v>
      </c>
      <c r="B14" s="220" t="s">
        <v>1442</v>
      </c>
      <c r="C14" s="221" t="s">
        <v>1443</v>
      </c>
      <c r="D14" s="222" t="s">
        <v>89</v>
      </c>
      <c r="E14" s="223">
        <v>1</v>
      </c>
      <c r="F14" s="223"/>
      <c r="G14" s="224">
        <f>E14*F14</f>
        <v>0</v>
      </c>
      <c r="H14" s="225">
        <v>0</v>
      </c>
      <c r="I14" s="226">
        <f>E14*H14</f>
        <v>0</v>
      </c>
      <c r="J14" s="225"/>
      <c r="K14" s="226">
        <f>E14*J14</f>
        <v>0</v>
      </c>
      <c r="O14" s="218">
        <v>2</v>
      </c>
      <c r="AA14" s="191">
        <v>12</v>
      </c>
      <c r="AB14" s="191">
        <v>0</v>
      </c>
      <c r="AC14" s="191">
        <v>5</v>
      </c>
      <c r="AZ14" s="191">
        <v>2</v>
      </c>
      <c r="BA14" s="191">
        <f>IF(AZ14=1,G14,0)</f>
        <v>0</v>
      </c>
      <c r="BB14" s="191">
        <f>IF(AZ14=2,G14,0)</f>
        <v>0</v>
      </c>
      <c r="BC14" s="191">
        <f>IF(AZ14=3,G14,0)</f>
        <v>0</v>
      </c>
      <c r="BD14" s="191">
        <f>IF(AZ14=4,G14,0)</f>
        <v>0</v>
      </c>
      <c r="BE14" s="191">
        <f>IF(AZ14=5,G14,0)</f>
        <v>0</v>
      </c>
      <c r="CA14" s="218">
        <v>12</v>
      </c>
      <c r="CB14" s="218">
        <v>0</v>
      </c>
    </row>
    <row r="15" spans="1:80">
      <c r="A15" s="227"/>
      <c r="B15" s="228"/>
      <c r="C15" s="304" t="s">
        <v>1444</v>
      </c>
      <c r="D15" s="305"/>
      <c r="E15" s="305"/>
      <c r="F15" s="305"/>
      <c r="G15" s="306"/>
      <c r="I15" s="229"/>
      <c r="K15" s="229"/>
      <c r="L15" s="230" t="s">
        <v>1444</v>
      </c>
      <c r="O15" s="218">
        <v>3</v>
      </c>
    </row>
    <row r="16" spans="1:80" ht="22.5">
      <c r="A16" s="219">
        <v>5</v>
      </c>
      <c r="B16" s="220" t="s">
        <v>112</v>
      </c>
      <c r="C16" s="221" t="s">
        <v>1445</v>
      </c>
      <c r="D16" s="222" t="s">
        <v>89</v>
      </c>
      <c r="E16" s="223">
        <v>1</v>
      </c>
      <c r="F16" s="223"/>
      <c r="G16" s="224">
        <f>E16*F16</f>
        <v>0</v>
      </c>
      <c r="H16" s="225">
        <v>0</v>
      </c>
      <c r="I16" s="226">
        <f>E16*H16</f>
        <v>0</v>
      </c>
      <c r="J16" s="225"/>
      <c r="K16" s="226">
        <f>E16*J16</f>
        <v>0</v>
      </c>
      <c r="O16" s="218">
        <v>2</v>
      </c>
      <c r="AA16" s="191">
        <v>12</v>
      </c>
      <c r="AB16" s="191">
        <v>0</v>
      </c>
      <c r="AC16" s="191">
        <v>6</v>
      </c>
      <c r="AZ16" s="191">
        <v>2</v>
      </c>
      <c r="BA16" s="191">
        <f>IF(AZ16=1,G16,0)</f>
        <v>0</v>
      </c>
      <c r="BB16" s="191">
        <f>IF(AZ16=2,G16,0)</f>
        <v>0</v>
      </c>
      <c r="BC16" s="191">
        <f>IF(AZ16=3,G16,0)</f>
        <v>0</v>
      </c>
      <c r="BD16" s="191">
        <f>IF(AZ16=4,G16,0)</f>
        <v>0</v>
      </c>
      <c r="BE16" s="191">
        <f>IF(AZ16=5,G16,0)</f>
        <v>0</v>
      </c>
      <c r="CA16" s="218">
        <v>12</v>
      </c>
      <c r="CB16" s="218">
        <v>0</v>
      </c>
    </row>
    <row r="17" spans="1:80">
      <c r="A17" s="227"/>
      <c r="B17" s="228"/>
      <c r="C17" s="304" t="s">
        <v>1446</v>
      </c>
      <c r="D17" s="305"/>
      <c r="E17" s="305"/>
      <c r="F17" s="305"/>
      <c r="G17" s="306"/>
      <c r="I17" s="229"/>
      <c r="K17" s="229"/>
      <c r="L17" s="230" t="s">
        <v>1446</v>
      </c>
      <c r="O17" s="218">
        <v>3</v>
      </c>
    </row>
    <row r="18" spans="1:80">
      <c r="A18" s="219">
        <v>6</v>
      </c>
      <c r="B18" s="220" t="s">
        <v>114</v>
      </c>
      <c r="C18" s="221" t="s">
        <v>1447</v>
      </c>
      <c r="D18" s="222" t="s">
        <v>89</v>
      </c>
      <c r="E18" s="223">
        <v>1</v>
      </c>
      <c r="F18" s="223"/>
      <c r="G18" s="224">
        <f>E18*F18</f>
        <v>0</v>
      </c>
      <c r="H18" s="225">
        <v>0</v>
      </c>
      <c r="I18" s="226">
        <f>E18*H18</f>
        <v>0</v>
      </c>
      <c r="J18" s="225"/>
      <c r="K18" s="226">
        <f>E18*J18</f>
        <v>0</v>
      </c>
      <c r="O18" s="218">
        <v>2</v>
      </c>
      <c r="AA18" s="191">
        <v>12</v>
      </c>
      <c r="AB18" s="191">
        <v>0</v>
      </c>
      <c r="AC18" s="191">
        <v>7</v>
      </c>
      <c r="AZ18" s="191">
        <v>2</v>
      </c>
      <c r="BA18" s="191">
        <f>IF(AZ18=1,G18,0)</f>
        <v>0</v>
      </c>
      <c r="BB18" s="191">
        <f>IF(AZ18=2,G18,0)</f>
        <v>0</v>
      </c>
      <c r="BC18" s="191">
        <f>IF(AZ18=3,G18,0)</f>
        <v>0</v>
      </c>
      <c r="BD18" s="191">
        <f>IF(AZ18=4,G18,0)</f>
        <v>0</v>
      </c>
      <c r="BE18" s="191">
        <f>IF(AZ18=5,G18,0)</f>
        <v>0</v>
      </c>
      <c r="CA18" s="218">
        <v>12</v>
      </c>
      <c r="CB18" s="218">
        <v>0</v>
      </c>
    </row>
    <row r="19" spans="1:80">
      <c r="A19" s="227"/>
      <c r="B19" s="228"/>
      <c r="C19" s="304" t="s">
        <v>1448</v>
      </c>
      <c r="D19" s="305"/>
      <c r="E19" s="305"/>
      <c r="F19" s="305"/>
      <c r="G19" s="306"/>
      <c r="I19" s="229"/>
      <c r="K19" s="229"/>
      <c r="L19" s="230" t="s">
        <v>1448</v>
      </c>
      <c r="O19" s="218">
        <v>3</v>
      </c>
    </row>
    <row r="20" spans="1:80" ht="21" customHeight="1">
      <c r="A20" s="219">
        <v>7</v>
      </c>
      <c r="B20" s="220" t="s">
        <v>1449</v>
      </c>
      <c r="C20" s="221" t="s">
        <v>1450</v>
      </c>
      <c r="D20" s="222" t="s">
        <v>89</v>
      </c>
      <c r="E20" s="223">
        <v>1</v>
      </c>
      <c r="F20" s="223"/>
      <c r="G20" s="224">
        <f>E20*F20</f>
        <v>0</v>
      </c>
      <c r="H20" s="225">
        <v>0</v>
      </c>
      <c r="I20" s="226">
        <f>E20*H20</f>
        <v>0</v>
      </c>
      <c r="J20" s="225"/>
      <c r="K20" s="226">
        <f>E20*J20</f>
        <v>0</v>
      </c>
      <c r="O20" s="218">
        <v>2</v>
      </c>
      <c r="AA20" s="191">
        <v>12</v>
      </c>
      <c r="AB20" s="191">
        <v>0</v>
      </c>
      <c r="AC20" s="191">
        <v>8</v>
      </c>
      <c r="AZ20" s="191">
        <v>2</v>
      </c>
      <c r="BA20" s="191">
        <f>IF(AZ20=1,G20,0)</f>
        <v>0</v>
      </c>
      <c r="BB20" s="191">
        <f>IF(AZ20=2,G20,0)</f>
        <v>0</v>
      </c>
      <c r="BC20" s="191">
        <f>IF(AZ20=3,G20,0)</f>
        <v>0</v>
      </c>
      <c r="BD20" s="191">
        <f>IF(AZ20=4,G20,0)</f>
        <v>0</v>
      </c>
      <c r="BE20" s="191">
        <f>IF(AZ20=5,G20,0)</f>
        <v>0</v>
      </c>
      <c r="CA20" s="218">
        <v>12</v>
      </c>
      <c r="CB20" s="218">
        <v>0</v>
      </c>
    </row>
    <row r="21" spans="1:80" hidden="1">
      <c r="A21" s="219"/>
      <c r="B21" s="220"/>
      <c r="C21" s="221"/>
      <c r="D21" s="222"/>
      <c r="E21" s="223"/>
      <c r="F21" s="223"/>
      <c r="G21" s="224"/>
      <c r="H21" s="225">
        <v>0</v>
      </c>
      <c r="I21" s="226">
        <f>E21*H21</f>
        <v>0</v>
      </c>
      <c r="J21" s="225"/>
      <c r="K21" s="226">
        <f>E21*J21</f>
        <v>0</v>
      </c>
      <c r="O21" s="218">
        <v>2</v>
      </c>
      <c r="AA21" s="191">
        <v>12</v>
      </c>
      <c r="AB21" s="191">
        <v>0</v>
      </c>
      <c r="AC21" s="191">
        <v>3</v>
      </c>
      <c r="AZ21" s="191">
        <v>2</v>
      </c>
      <c r="BA21" s="191">
        <f>IF(AZ21=1,G21,0)</f>
        <v>0</v>
      </c>
      <c r="BB21" s="191">
        <f>IF(AZ21=2,G21,0)</f>
        <v>0</v>
      </c>
      <c r="BC21" s="191">
        <f>IF(AZ21=3,G21,0)</f>
        <v>0</v>
      </c>
      <c r="BD21" s="191">
        <f>IF(AZ21=4,G21,0)</f>
        <v>0</v>
      </c>
      <c r="BE21" s="191">
        <f>IF(AZ21=5,G21,0)</f>
        <v>0</v>
      </c>
      <c r="CA21" s="218">
        <v>12</v>
      </c>
      <c r="CB21" s="218">
        <v>0</v>
      </c>
    </row>
    <row r="22" spans="1:80" hidden="1">
      <c r="A22" s="227"/>
      <c r="B22" s="228"/>
      <c r="C22" s="304"/>
      <c r="D22" s="305"/>
      <c r="E22" s="305"/>
      <c r="F22" s="305"/>
      <c r="G22" s="306"/>
      <c r="I22" s="229"/>
      <c r="K22" s="229"/>
      <c r="L22" s="230" t="s">
        <v>1451</v>
      </c>
      <c r="O22" s="218">
        <v>3</v>
      </c>
    </row>
    <row r="23" spans="1:80">
      <c r="A23" s="219">
        <v>8</v>
      </c>
      <c r="B23" s="220" t="s">
        <v>1452</v>
      </c>
      <c r="C23" s="221" t="s">
        <v>1453</v>
      </c>
      <c r="D23" s="222" t="s">
        <v>89</v>
      </c>
      <c r="E23" s="223">
        <v>1</v>
      </c>
      <c r="F23" s="223"/>
      <c r="G23" s="224">
        <f>E23*F23</f>
        <v>0</v>
      </c>
      <c r="H23" s="225">
        <v>0</v>
      </c>
      <c r="I23" s="226">
        <f>E23*H23</f>
        <v>0</v>
      </c>
      <c r="J23" s="225"/>
      <c r="K23" s="226">
        <f>E23*J23</f>
        <v>0</v>
      </c>
      <c r="O23" s="218">
        <v>2</v>
      </c>
      <c r="AA23" s="191">
        <v>12</v>
      </c>
      <c r="AB23" s="191">
        <v>0</v>
      </c>
      <c r="AC23" s="191">
        <v>9</v>
      </c>
      <c r="AZ23" s="191">
        <v>2</v>
      </c>
      <c r="BA23" s="191">
        <f>IF(AZ23=1,G23,0)</f>
        <v>0</v>
      </c>
      <c r="BB23" s="191">
        <f>IF(AZ23=2,G23,0)</f>
        <v>0</v>
      </c>
      <c r="BC23" s="191">
        <f>IF(AZ23=3,G23,0)</f>
        <v>0</v>
      </c>
      <c r="BD23" s="191">
        <f>IF(AZ23=4,G23,0)</f>
        <v>0</v>
      </c>
      <c r="BE23" s="191">
        <f>IF(AZ23=5,G23,0)</f>
        <v>0</v>
      </c>
      <c r="CA23" s="218">
        <v>12</v>
      </c>
      <c r="CB23" s="218">
        <v>0</v>
      </c>
    </row>
    <row r="24" spans="1:80">
      <c r="A24" s="227"/>
      <c r="B24" s="228"/>
      <c r="C24" s="304" t="s">
        <v>1454</v>
      </c>
      <c r="D24" s="305"/>
      <c r="E24" s="305"/>
      <c r="F24" s="305"/>
      <c r="G24" s="306"/>
      <c r="I24" s="229"/>
      <c r="K24" s="229"/>
      <c r="L24" s="230" t="s">
        <v>1454</v>
      </c>
      <c r="O24" s="218">
        <v>3</v>
      </c>
    </row>
    <row r="25" spans="1:80" ht="22.5">
      <c r="A25" s="227"/>
      <c r="B25" s="228"/>
      <c r="C25" s="304" t="s">
        <v>1455</v>
      </c>
      <c r="D25" s="305"/>
      <c r="E25" s="305"/>
      <c r="F25" s="305"/>
      <c r="G25" s="306"/>
      <c r="I25" s="229"/>
      <c r="K25" s="229"/>
      <c r="L25" s="230" t="s">
        <v>1455</v>
      </c>
      <c r="O25" s="218">
        <v>3</v>
      </c>
    </row>
    <row r="26" spans="1:80" ht="0.75" hidden="1" customHeight="1">
      <c r="A26" s="219"/>
      <c r="B26" s="220"/>
      <c r="C26" s="221"/>
      <c r="D26" s="222"/>
      <c r="E26" s="223"/>
      <c r="F26" s="223"/>
      <c r="G26" s="224"/>
      <c r="H26" s="225">
        <v>0</v>
      </c>
      <c r="I26" s="226">
        <f>E26*H26</f>
        <v>0</v>
      </c>
      <c r="J26" s="225"/>
      <c r="K26" s="226">
        <f>E26*J26</f>
        <v>0</v>
      </c>
      <c r="O26" s="218">
        <v>2</v>
      </c>
      <c r="AA26" s="191">
        <v>12</v>
      </c>
      <c r="AB26" s="191">
        <v>0</v>
      </c>
      <c r="AC26" s="191">
        <v>10</v>
      </c>
      <c r="AZ26" s="191">
        <v>2</v>
      </c>
      <c r="BA26" s="191">
        <f>IF(AZ26=1,G26,0)</f>
        <v>0</v>
      </c>
      <c r="BB26" s="191">
        <f>IF(AZ26=2,G26,0)</f>
        <v>0</v>
      </c>
      <c r="BC26" s="191">
        <f>IF(AZ26=3,G26,0)</f>
        <v>0</v>
      </c>
      <c r="BD26" s="191">
        <f>IF(AZ26=4,G26,0)</f>
        <v>0</v>
      </c>
      <c r="BE26" s="191">
        <f>IF(AZ26=5,G26,0)</f>
        <v>0</v>
      </c>
      <c r="CA26" s="218">
        <v>12</v>
      </c>
      <c r="CB26" s="218">
        <v>0</v>
      </c>
    </row>
    <row r="27" spans="1:80" hidden="1">
      <c r="A27" s="227"/>
      <c r="B27" s="228"/>
      <c r="C27" s="304"/>
      <c r="D27" s="305"/>
      <c r="E27" s="305"/>
      <c r="F27" s="305"/>
      <c r="G27" s="306"/>
      <c r="I27" s="229"/>
      <c r="K27" s="229"/>
      <c r="L27" s="230" t="s">
        <v>1456</v>
      </c>
      <c r="O27" s="218">
        <v>3</v>
      </c>
    </row>
    <row r="28" spans="1:80" ht="1.5" customHeight="1">
      <c r="A28" s="219"/>
      <c r="B28" s="220"/>
      <c r="C28" s="221"/>
      <c r="D28" s="222"/>
      <c r="E28" s="223"/>
      <c r="F28" s="223"/>
      <c r="G28" s="224"/>
      <c r="H28" s="225">
        <v>0</v>
      </c>
      <c r="I28" s="226">
        <f>E28*H28</f>
        <v>0</v>
      </c>
      <c r="J28" s="225"/>
      <c r="K28" s="226">
        <f>E28*J28</f>
        <v>0</v>
      </c>
      <c r="O28" s="218">
        <v>2</v>
      </c>
      <c r="AA28" s="191">
        <v>12</v>
      </c>
      <c r="AB28" s="191">
        <v>0</v>
      </c>
      <c r="AC28" s="191">
        <v>11</v>
      </c>
      <c r="AZ28" s="191">
        <v>2</v>
      </c>
      <c r="BA28" s="191">
        <f>IF(AZ28=1,G28,0)</f>
        <v>0</v>
      </c>
      <c r="BB28" s="191">
        <f>IF(AZ28=2,G28,0)</f>
        <v>0</v>
      </c>
      <c r="BC28" s="191">
        <f>IF(AZ28=3,G28,0)</f>
        <v>0</v>
      </c>
      <c r="BD28" s="191">
        <f>IF(AZ28=4,G28,0)</f>
        <v>0</v>
      </c>
      <c r="BE28" s="191">
        <f>IF(AZ28=5,G28,0)</f>
        <v>0</v>
      </c>
      <c r="CA28" s="218">
        <v>12</v>
      </c>
      <c r="CB28" s="218">
        <v>0</v>
      </c>
    </row>
    <row r="29" spans="1:80" hidden="1">
      <c r="A29" s="227"/>
      <c r="B29" s="228"/>
      <c r="C29" s="304"/>
      <c r="D29" s="305"/>
      <c r="E29" s="305"/>
      <c r="F29" s="305"/>
      <c r="G29" s="306"/>
      <c r="I29" s="229"/>
      <c r="K29" s="229"/>
      <c r="L29" s="230" t="s">
        <v>1457</v>
      </c>
      <c r="O29" s="218">
        <v>3</v>
      </c>
    </row>
    <row r="30" spans="1:80">
      <c r="A30" s="219">
        <v>9</v>
      </c>
      <c r="B30" s="220" t="s">
        <v>1458</v>
      </c>
      <c r="C30" s="221" t="s">
        <v>1459</v>
      </c>
      <c r="D30" s="222" t="s">
        <v>89</v>
      </c>
      <c r="E30" s="223">
        <v>1</v>
      </c>
      <c r="F30" s="223"/>
      <c r="G30" s="224">
        <f>E30*F30</f>
        <v>0</v>
      </c>
      <c r="H30" s="225">
        <v>0</v>
      </c>
      <c r="I30" s="226">
        <f>E30*H30</f>
        <v>0</v>
      </c>
      <c r="J30" s="225"/>
      <c r="K30" s="226">
        <f>E30*J30</f>
        <v>0</v>
      </c>
      <c r="O30" s="218">
        <v>2</v>
      </c>
      <c r="AA30" s="191">
        <v>12</v>
      </c>
      <c r="AB30" s="191">
        <v>0</v>
      </c>
      <c r="AC30" s="191">
        <v>12</v>
      </c>
      <c r="AZ30" s="191">
        <v>2</v>
      </c>
      <c r="BA30" s="191">
        <f>IF(AZ30=1,G30,0)</f>
        <v>0</v>
      </c>
      <c r="BB30" s="191">
        <f>IF(AZ30=2,G30,0)</f>
        <v>0</v>
      </c>
      <c r="BC30" s="191">
        <f>IF(AZ30=3,G30,0)</f>
        <v>0</v>
      </c>
      <c r="BD30" s="191">
        <f>IF(AZ30=4,G30,0)</f>
        <v>0</v>
      </c>
      <c r="BE30" s="191">
        <f>IF(AZ30=5,G30,0)</f>
        <v>0</v>
      </c>
      <c r="CA30" s="218">
        <v>12</v>
      </c>
      <c r="CB30" s="218">
        <v>0</v>
      </c>
    </row>
    <row r="31" spans="1:80">
      <c r="A31" s="227"/>
      <c r="B31" s="228"/>
      <c r="C31" s="304" t="s">
        <v>1460</v>
      </c>
      <c r="D31" s="305"/>
      <c r="E31" s="305"/>
      <c r="F31" s="305"/>
      <c r="G31" s="306"/>
      <c r="I31" s="229"/>
      <c r="K31" s="229"/>
      <c r="L31" s="230" t="s">
        <v>1460</v>
      </c>
      <c r="O31" s="218">
        <v>3</v>
      </c>
    </row>
    <row r="32" spans="1:80">
      <c r="A32" s="219">
        <v>10</v>
      </c>
      <c r="B32" s="220" t="s">
        <v>1461</v>
      </c>
      <c r="C32" s="221" t="s">
        <v>1462</v>
      </c>
      <c r="D32" s="222" t="s">
        <v>89</v>
      </c>
      <c r="E32" s="223">
        <v>1</v>
      </c>
      <c r="F32" s="223"/>
      <c r="G32" s="224">
        <f>E32*F32</f>
        <v>0</v>
      </c>
      <c r="H32" s="225">
        <v>0</v>
      </c>
      <c r="I32" s="226">
        <f>E32*H32</f>
        <v>0</v>
      </c>
      <c r="J32" s="225"/>
      <c r="K32" s="226">
        <f>E32*J32</f>
        <v>0</v>
      </c>
      <c r="O32" s="218">
        <v>2</v>
      </c>
      <c r="AA32" s="191">
        <v>12</v>
      </c>
      <c r="AB32" s="191">
        <v>0</v>
      </c>
      <c r="AC32" s="191">
        <v>13</v>
      </c>
      <c r="AZ32" s="191">
        <v>2</v>
      </c>
      <c r="BA32" s="191">
        <f>IF(AZ32=1,G32,0)</f>
        <v>0</v>
      </c>
      <c r="BB32" s="191">
        <f>IF(AZ32=2,G32,0)</f>
        <v>0</v>
      </c>
      <c r="BC32" s="191">
        <f>IF(AZ32=3,G32,0)</f>
        <v>0</v>
      </c>
      <c r="BD32" s="191">
        <f>IF(AZ32=4,G32,0)</f>
        <v>0</v>
      </c>
      <c r="BE32" s="191">
        <f>IF(AZ32=5,G32,0)</f>
        <v>0</v>
      </c>
      <c r="CA32" s="218">
        <v>12</v>
      </c>
      <c r="CB32" s="218">
        <v>0</v>
      </c>
    </row>
    <row r="33" spans="1:57">
      <c r="A33" s="227"/>
      <c r="B33" s="228"/>
      <c r="C33" s="304" t="s">
        <v>1463</v>
      </c>
      <c r="D33" s="305"/>
      <c r="E33" s="305"/>
      <c r="F33" s="305"/>
      <c r="G33" s="306"/>
      <c r="I33" s="229"/>
      <c r="K33" s="229"/>
      <c r="L33" s="230" t="s">
        <v>1463</v>
      </c>
      <c r="O33" s="218">
        <v>3</v>
      </c>
    </row>
    <row r="34" spans="1:57">
      <c r="A34" s="237"/>
      <c r="B34" s="238" t="s">
        <v>90</v>
      </c>
      <c r="C34" s="239" t="s">
        <v>1435</v>
      </c>
      <c r="D34" s="240"/>
      <c r="E34" s="241"/>
      <c r="F34" s="242"/>
      <c r="G34" s="243">
        <f>SUM(G7:G33)</f>
        <v>0</v>
      </c>
      <c r="H34" s="244"/>
      <c r="I34" s="245">
        <f>SUM(I7:I33)</f>
        <v>0</v>
      </c>
      <c r="J34" s="244"/>
      <c r="K34" s="245">
        <f>SUM(K7:K33)</f>
        <v>0</v>
      </c>
      <c r="O34" s="218">
        <v>4</v>
      </c>
      <c r="BA34" s="246">
        <f>SUM(BA7:BA33)</f>
        <v>0</v>
      </c>
      <c r="BB34" s="246">
        <f>SUM(BB7:BB33)</f>
        <v>0</v>
      </c>
      <c r="BC34" s="246">
        <f>SUM(BC7:BC33)</f>
        <v>0</v>
      </c>
      <c r="BD34" s="246">
        <f>SUM(BD7:BD33)</f>
        <v>0</v>
      </c>
      <c r="BE34" s="246">
        <f>SUM(BE7:BE33)</f>
        <v>0</v>
      </c>
    </row>
    <row r="35" spans="1:57">
      <c r="E35" s="191"/>
    </row>
    <row r="36" spans="1:57">
      <c r="E36" s="191"/>
    </row>
    <row r="37" spans="1:57">
      <c r="E37" s="191"/>
    </row>
    <row r="38" spans="1:57">
      <c r="E38" s="191"/>
    </row>
    <row r="39" spans="1:57">
      <c r="E39" s="191"/>
    </row>
    <row r="40" spans="1:57">
      <c r="E40" s="191"/>
    </row>
    <row r="41" spans="1:57">
      <c r="E41" s="191"/>
    </row>
    <row r="42" spans="1:57">
      <c r="E42" s="191"/>
    </row>
    <row r="43" spans="1:57">
      <c r="E43" s="191"/>
    </row>
    <row r="44" spans="1:57">
      <c r="E44" s="191"/>
    </row>
    <row r="45" spans="1:57">
      <c r="E45" s="191"/>
    </row>
    <row r="46" spans="1:57">
      <c r="E46" s="191"/>
    </row>
    <row r="47" spans="1:57">
      <c r="E47" s="191"/>
    </row>
    <row r="48" spans="1:57">
      <c r="E48" s="191"/>
    </row>
    <row r="49" spans="1:7">
      <c r="E49" s="191"/>
    </row>
    <row r="50" spans="1:7">
      <c r="E50" s="191"/>
    </row>
    <row r="51" spans="1:7">
      <c r="E51" s="191"/>
    </row>
    <row r="52" spans="1:7">
      <c r="E52" s="191"/>
    </row>
    <row r="53" spans="1:7">
      <c r="E53" s="191"/>
    </row>
    <row r="54" spans="1:7">
      <c r="E54" s="191"/>
    </row>
    <row r="55" spans="1:7">
      <c r="E55" s="191"/>
    </row>
    <row r="56" spans="1:7">
      <c r="E56" s="191"/>
    </row>
    <row r="57" spans="1:7">
      <c r="E57" s="191"/>
    </row>
    <row r="58" spans="1:7">
      <c r="A58" s="236"/>
      <c r="B58" s="236"/>
      <c r="C58" s="236"/>
      <c r="D58" s="236"/>
      <c r="E58" s="236"/>
      <c r="F58" s="236"/>
      <c r="G58" s="236"/>
    </row>
    <row r="59" spans="1:7">
      <c r="A59" s="236"/>
      <c r="B59" s="236"/>
      <c r="C59" s="236"/>
      <c r="D59" s="236"/>
      <c r="E59" s="236"/>
      <c r="F59" s="236"/>
      <c r="G59" s="236"/>
    </row>
    <row r="60" spans="1:7">
      <c r="A60" s="236"/>
      <c r="B60" s="236"/>
      <c r="C60" s="236"/>
      <c r="D60" s="236"/>
      <c r="E60" s="236"/>
      <c r="F60" s="236"/>
      <c r="G60" s="236"/>
    </row>
    <row r="61" spans="1:7">
      <c r="A61" s="236"/>
      <c r="B61" s="236"/>
      <c r="C61" s="236"/>
      <c r="D61" s="236"/>
      <c r="E61" s="236"/>
      <c r="F61" s="236"/>
      <c r="G61" s="236"/>
    </row>
    <row r="62" spans="1:7">
      <c r="E62" s="191"/>
    </row>
    <row r="63" spans="1:7">
      <c r="E63" s="191"/>
    </row>
    <row r="64" spans="1:7">
      <c r="E64" s="191"/>
    </row>
    <row r="65" spans="5:5">
      <c r="E65" s="191"/>
    </row>
    <row r="66" spans="5:5">
      <c r="E66" s="191"/>
    </row>
    <row r="67" spans="5:5">
      <c r="E67" s="191"/>
    </row>
    <row r="68" spans="5:5">
      <c r="E68" s="191"/>
    </row>
    <row r="69" spans="5:5">
      <c r="E69" s="191"/>
    </row>
    <row r="70" spans="5:5">
      <c r="E70" s="191"/>
    </row>
    <row r="71" spans="5:5">
      <c r="E71" s="191"/>
    </row>
    <row r="72" spans="5:5">
      <c r="E72" s="191"/>
    </row>
    <row r="73" spans="5:5">
      <c r="E73" s="191"/>
    </row>
    <row r="74" spans="5:5">
      <c r="E74" s="191"/>
    </row>
    <row r="75" spans="5:5">
      <c r="E75" s="191"/>
    </row>
    <row r="76" spans="5:5">
      <c r="E76" s="191"/>
    </row>
    <row r="77" spans="5:5">
      <c r="E77" s="191"/>
    </row>
    <row r="78" spans="5:5">
      <c r="E78" s="191"/>
    </row>
    <row r="79" spans="5:5">
      <c r="E79" s="191"/>
    </row>
    <row r="80" spans="5:5">
      <c r="E80" s="191"/>
    </row>
    <row r="81" spans="1:7">
      <c r="E81" s="191"/>
    </row>
    <row r="82" spans="1:7">
      <c r="E82" s="191"/>
    </row>
    <row r="83" spans="1:7">
      <c r="E83" s="191"/>
    </row>
    <row r="84" spans="1:7">
      <c r="E84" s="191"/>
    </row>
    <row r="85" spans="1:7">
      <c r="E85" s="191"/>
    </row>
    <row r="86" spans="1:7">
      <c r="E86" s="191"/>
    </row>
    <row r="87" spans="1:7">
      <c r="E87" s="191"/>
    </row>
    <row r="88" spans="1:7">
      <c r="E88" s="191"/>
    </row>
    <row r="89" spans="1:7">
      <c r="E89" s="191"/>
    </row>
    <row r="90" spans="1:7">
      <c r="E90" s="191"/>
    </row>
    <row r="91" spans="1:7">
      <c r="E91" s="191"/>
    </row>
    <row r="92" spans="1:7">
      <c r="E92" s="191"/>
    </row>
    <row r="93" spans="1:7">
      <c r="A93" s="247"/>
      <c r="B93" s="247"/>
    </row>
    <row r="94" spans="1:7">
      <c r="A94" s="236"/>
      <c r="B94" s="236"/>
      <c r="C94" s="248"/>
      <c r="D94" s="248"/>
      <c r="E94" s="249"/>
      <c r="F94" s="248"/>
      <c r="G94" s="250"/>
    </row>
    <row r="95" spans="1:7">
      <c r="A95" s="251"/>
      <c r="B95" s="251"/>
      <c r="C95" s="236"/>
      <c r="D95" s="236"/>
      <c r="E95" s="252"/>
      <c r="F95" s="236"/>
      <c r="G95" s="236"/>
    </row>
    <row r="96" spans="1:7">
      <c r="A96" s="236"/>
      <c r="B96" s="236"/>
      <c r="C96" s="236"/>
      <c r="D96" s="236"/>
      <c r="E96" s="252"/>
      <c r="F96" s="236"/>
      <c r="G96" s="236"/>
    </row>
    <row r="97" spans="1:7">
      <c r="A97" s="236"/>
      <c r="B97" s="236"/>
      <c r="C97" s="236"/>
      <c r="D97" s="236"/>
      <c r="E97" s="252"/>
      <c r="F97" s="236"/>
      <c r="G97" s="236"/>
    </row>
    <row r="98" spans="1:7">
      <c r="A98" s="236"/>
      <c r="B98" s="236"/>
      <c r="C98" s="236"/>
      <c r="D98" s="236"/>
      <c r="E98" s="252"/>
      <c r="F98" s="236"/>
      <c r="G98" s="236"/>
    </row>
    <row r="99" spans="1:7">
      <c r="A99" s="236"/>
      <c r="B99" s="236"/>
      <c r="C99" s="236"/>
      <c r="D99" s="236"/>
      <c r="E99" s="252"/>
      <c r="F99" s="236"/>
      <c r="G99" s="236"/>
    </row>
    <row r="100" spans="1:7">
      <c r="A100" s="236"/>
      <c r="B100" s="236"/>
      <c r="C100" s="236"/>
      <c r="D100" s="236"/>
      <c r="E100" s="252"/>
      <c r="F100" s="236"/>
      <c r="G100" s="236"/>
    </row>
    <row r="101" spans="1:7">
      <c r="A101" s="236"/>
      <c r="B101" s="236"/>
      <c r="C101" s="236"/>
      <c r="D101" s="236"/>
      <c r="E101" s="252"/>
      <c r="F101" s="236"/>
      <c r="G101" s="236"/>
    </row>
    <row r="102" spans="1:7">
      <c r="A102" s="236"/>
      <c r="B102" s="236"/>
      <c r="C102" s="236"/>
      <c r="D102" s="236"/>
      <c r="E102" s="252"/>
      <c r="F102" s="236"/>
      <c r="G102" s="236"/>
    </row>
    <row r="103" spans="1:7">
      <c r="A103" s="236"/>
      <c r="B103" s="236"/>
      <c r="C103" s="236"/>
      <c r="D103" s="236"/>
      <c r="E103" s="252"/>
      <c r="F103" s="236"/>
      <c r="G103" s="236"/>
    </row>
    <row r="104" spans="1:7">
      <c r="A104" s="236"/>
      <c r="B104" s="236"/>
      <c r="C104" s="236"/>
      <c r="D104" s="236"/>
      <c r="E104" s="252"/>
      <c r="F104" s="236"/>
      <c r="G104" s="236"/>
    </row>
    <row r="105" spans="1:7">
      <c r="A105" s="236"/>
      <c r="B105" s="236"/>
      <c r="C105" s="236"/>
      <c r="D105" s="236"/>
      <c r="E105" s="252"/>
      <c r="F105" s="236"/>
      <c r="G105" s="236"/>
    </row>
    <row r="106" spans="1:7">
      <c r="A106" s="236"/>
      <c r="B106" s="236"/>
      <c r="C106" s="236"/>
      <c r="D106" s="236"/>
      <c r="E106" s="252"/>
      <c r="F106" s="236"/>
      <c r="G106" s="236"/>
    </row>
    <row r="107" spans="1:7">
      <c r="A107" s="236"/>
      <c r="B107" s="236"/>
      <c r="C107" s="236"/>
      <c r="D107" s="236"/>
      <c r="E107" s="252"/>
      <c r="F107" s="236"/>
      <c r="G107" s="236"/>
    </row>
  </sheetData>
  <mergeCells count="17">
    <mergeCell ref="C11:G11"/>
    <mergeCell ref="C13:G13"/>
    <mergeCell ref="C15:G15"/>
    <mergeCell ref="A1:G1"/>
    <mergeCell ref="A3:B3"/>
    <mergeCell ref="A4:B4"/>
    <mergeCell ref="E4:G4"/>
    <mergeCell ref="C9:G9"/>
    <mergeCell ref="C29:G29"/>
    <mergeCell ref="C31:G31"/>
    <mergeCell ref="C33:G33"/>
    <mergeCell ref="C17:G17"/>
    <mergeCell ref="C19:G19"/>
    <mergeCell ref="C22:G22"/>
    <mergeCell ref="C24:G24"/>
    <mergeCell ref="C25:G25"/>
    <mergeCell ref="C27:G27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I60"/>
  <sheetViews>
    <sheetView workbookViewId="0">
      <selection activeCell="A10" sqref="A10:IV14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89" t="s">
        <v>1</v>
      </c>
      <c r="B1" s="290"/>
      <c r="C1" s="164" t="s">
        <v>93</v>
      </c>
      <c r="D1" s="165"/>
      <c r="E1" s="166"/>
      <c r="F1" s="165"/>
      <c r="G1" s="167" t="s">
        <v>68</v>
      </c>
      <c r="H1" s="168" t="s">
        <v>97</v>
      </c>
      <c r="I1" s="169"/>
    </row>
    <row r="2" spans="1:9" ht="13.5" thickBot="1">
      <c r="A2" s="291" t="s">
        <v>69</v>
      </c>
      <c r="B2" s="292"/>
      <c r="C2" s="170" t="s">
        <v>96</v>
      </c>
      <c r="D2" s="171"/>
      <c r="E2" s="172"/>
      <c r="F2" s="171"/>
      <c r="G2" s="293" t="s">
        <v>98</v>
      </c>
      <c r="H2" s="294"/>
      <c r="I2" s="295"/>
    </row>
    <row r="3" spans="1:9" ht="13.5" thickTop="1">
      <c r="F3" s="105"/>
    </row>
    <row r="4" spans="1:9" ht="19.5" customHeight="1">
      <c r="A4" s="173" t="s">
        <v>70</v>
      </c>
      <c r="B4" s="174"/>
      <c r="C4" s="174"/>
      <c r="D4" s="174"/>
      <c r="E4" s="175"/>
      <c r="F4" s="174"/>
      <c r="G4" s="174"/>
      <c r="H4" s="174"/>
      <c r="I4" s="174"/>
    </row>
    <row r="5" spans="1:9" ht="13.5" thickBot="1"/>
    <row r="6" spans="1:9" s="105" customFormat="1" ht="13.5" thickBot="1">
      <c r="A6" s="176"/>
      <c r="B6" s="177" t="s">
        <v>71</v>
      </c>
      <c r="C6" s="177"/>
      <c r="D6" s="178"/>
      <c r="E6" s="179" t="s">
        <v>19</v>
      </c>
      <c r="F6" s="180" t="s">
        <v>20</v>
      </c>
      <c r="G6" s="180" t="s">
        <v>21</v>
      </c>
      <c r="H6" s="180" t="s">
        <v>22</v>
      </c>
      <c r="I6" s="181" t="s">
        <v>23</v>
      </c>
    </row>
    <row r="7" spans="1:9" s="105" customFormat="1" ht="13.5" thickBot="1">
      <c r="A7" s="253" t="str">
        <f>'PS1 PS1_1 Pol'!B7</f>
        <v>M26T</v>
      </c>
      <c r="B7" s="59" t="str">
        <f>'PS1 PS1_1 Pol'!C7</f>
        <v>Technologie minimlékárny</v>
      </c>
      <c r="D7" s="182"/>
      <c r="E7" s="254">
        <f>'PS1 PS1_1 Pol'!BA15</f>
        <v>0</v>
      </c>
      <c r="F7" s="255">
        <f>'PS1 PS1_1 Pol'!BB15</f>
        <v>0</v>
      </c>
      <c r="G7" s="255">
        <f>'PS1 PS1_1 Pol'!BC15</f>
        <v>0</v>
      </c>
      <c r="H7" s="255">
        <f>'PS1 PS1_1 Pol'!BD15</f>
        <v>0</v>
      </c>
      <c r="I7" s="256">
        <f>'PS1 PS1_1 Pol'!BE15</f>
        <v>0</v>
      </c>
    </row>
    <row r="8" spans="1:9" s="12" customFormat="1" ht="13.5" thickBot="1">
      <c r="A8" s="183"/>
      <c r="B8" s="184" t="s">
        <v>72</v>
      </c>
      <c r="C8" s="184"/>
      <c r="D8" s="185"/>
      <c r="E8" s="186">
        <f>SUM(E7:E7)</f>
        <v>0</v>
      </c>
      <c r="F8" s="187">
        <f>SUM(F7:F7)</f>
        <v>0</v>
      </c>
      <c r="G8" s="187">
        <f>SUM(G7:G7)</f>
        <v>0</v>
      </c>
      <c r="H8" s="187">
        <f>SUM(H7:H7)</f>
        <v>0</v>
      </c>
      <c r="I8" s="188">
        <f>SUM(I7:I7)</f>
        <v>0</v>
      </c>
    </row>
    <row r="9" spans="1:9">
      <c r="A9" s="105"/>
      <c r="B9" s="105"/>
      <c r="C9" s="105"/>
      <c r="D9" s="105"/>
      <c r="E9" s="105"/>
      <c r="F9" s="105"/>
      <c r="G9" s="105"/>
      <c r="H9" s="105"/>
      <c r="I9" s="105"/>
    </row>
    <row r="11" spans="1:9">
      <c r="B11" s="12"/>
      <c r="F11" s="189"/>
      <c r="G11" s="190"/>
      <c r="H11" s="190"/>
      <c r="I11" s="43"/>
    </row>
    <row r="12" spans="1:9">
      <c r="F12" s="189"/>
      <c r="G12" s="190"/>
      <c r="H12" s="190"/>
      <c r="I12" s="43"/>
    </row>
    <row r="13" spans="1:9">
      <c r="F13" s="189"/>
      <c r="G13" s="190"/>
      <c r="H13" s="190"/>
      <c r="I13" s="43"/>
    </row>
    <row r="14" spans="1:9">
      <c r="F14" s="189"/>
      <c r="G14" s="190"/>
      <c r="H14" s="190"/>
      <c r="I14" s="43"/>
    </row>
    <row r="15" spans="1:9">
      <c r="F15" s="189"/>
      <c r="G15" s="190"/>
      <c r="H15" s="190"/>
      <c r="I15" s="43"/>
    </row>
    <row r="16" spans="1:9">
      <c r="F16" s="189"/>
      <c r="G16" s="190"/>
      <c r="H16" s="190"/>
      <c r="I16" s="43"/>
    </row>
    <row r="17" spans="6:9">
      <c r="F17" s="189"/>
      <c r="G17" s="190"/>
      <c r="H17" s="190"/>
      <c r="I17" s="43"/>
    </row>
    <row r="18" spans="6:9">
      <c r="F18" s="189"/>
      <c r="G18" s="190"/>
      <c r="H18" s="190"/>
      <c r="I18" s="43"/>
    </row>
    <row r="19" spans="6:9">
      <c r="F19" s="189"/>
      <c r="G19" s="190"/>
      <c r="H19" s="190"/>
      <c r="I19" s="43"/>
    </row>
    <row r="20" spans="6:9">
      <c r="F20" s="189"/>
      <c r="G20" s="190"/>
      <c r="H20" s="190"/>
      <c r="I20" s="43"/>
    </row>
    <row r="21" spans="6:9">
      <c r="F21" s="189"/>
      <c r="G21" s="190"/>
      <c r="H21" s="190"/>
      <c r="I21" s="43"/>
    </row>
    <row r="22" spans="6:9">
      <c r="F22" s="189"/>
      <c r="G22" s="190"/>
      <c r="H22" s="190"/>
      <c r="I22" s="43"/>
    </row>
    <row r="23" spans="6:9">
      <c r="F23" s="189"/>
      <c r="G23" s="190"/>
      <c r="H23" s="190"/>
      <c r="I23" s="43"/>
    </row>
    <row r="24" spans="6:9">
      <c r="F24" s="189"/>
      <c r="G24" s="190"/>
      <c r="H24" s="190"/>
      <c r="I24" s="43"/>
    </row>
    <row r="25" spans="6:9">
      <c r="F25" s="189"/>
      <c r="G25" s="190"/>
      <c r="H25" s="190"/>
      <c r="I25" s="43"/>
    </row>
    <row r="26" spans="6:9">
      <c r="F26" s="189"/>
      <c r="G26" s="190"/>
      <c r="H26" s="190"/>
      <c r="I26" s="43"/>
    </row>
    <row r="27" spans="6:9">
      <c r="F27" s="189"/>
      <c r="G27" s="190"/>
      <c r="H27" s="190"/>
      <c r="I27" s="43"/>
    </row>
    <row r="28" spans="6:9">
      <c r="F28" s="189"/>
      <c r="G28" s="190"/>
      <c r="H28" s="190"/>
      <c r="I28" s="43"/>
    </row>
    <row r="29" spans="6:9">
      <c r="F29" s="189"/>
      <c r="G29" s="190"/>
      <c r="H29" s="190"/>
      <c r="I29" s="43"/>
    </row>
    <row r="30" spans="6:9">
      <c r="F30" s="189"/>
      <c r="G30" s="190"/>
      <c r="H30" s="190"/>
      <c r="I30" s="43"/>
    </row>
    <row r="31" spans="6:9">
      <c r="F31" s="189"/>
      <c r="G31" s="190"/>
      <c r="H31" s="190"/>
      <c r="I31" s="43"/>
    </row>
    <row r="32" spans="6:9">
      <c r="F32" s="189"/>
      <c r="G32" s="190"/>
      <c r="H32" s="190"/>
      <c r="I32" s="43"/>
    </row>
    <row r="33" spans="6:9">
      <c r="F33" s="189"/>
      <c r="G33" s="190"/>
      <c r="H33" s="190"/>
      <c r="I33" s="43"/>
    </row>
    <row r="34" spans="6:9">
      <c r="F34" s="189"/>
      <c r="G34" s="190"/>
      <c r="H34" s="190"/>
      <c r="I34" s="43"/>
    </row>
    <row r="35" spans="6:9">
      <c r="F35" s="189"/>
      <c r="G35" s="190"/>
      <c r="H35" s="190"/>
      <c r="I35" s="43"/>
    </row>
    <row r="36" spans="6:9">
      <c r="F36" s="189"/>
      <c r="G36" s="190"/>
      <c r="H36" s="190"/>
      <c r="I36" s="43"/>
    </row>
    <row r="37" spans="6:9">
      <c r="F37" s="189"/>
      <c r="G37" s="190"/>
      <c r="H37" s="190"/>
      <c r="I37" s="43"/>
    </row>
    <row r="38" spans="6:9">
      <c r="F38" s="189"/>
      <c r="G38" s="190"/>
      <c r="H38" s="190"/>
      <c r="I38" s="43"/>
    </row>
    <row r="39" spans="6:9">
      <c r="F39" s="189"/>
      <c r="G39" s="190"/>
      <c r="H39" s="190"/>
      <c r="I39" s="43"/>
    </row>
    <row r="40" spans="6:9">
      <c r="F40" s="189"/>
      <c r="G40" s="190"/>
      <c r="H40" s="190"/>
      <c r="I40" s="43"/>
    </row>
    <row r="41" spans="6:9">
      <c r="F41" s="189"/>
      <c r="G41" s="190"/>
      <c r="H41" s="190"/>
      <c r="I41" s="43"/>
    </row>
    <row r="42" spans="6:9">
      <c r="F42" s="189"/>
      <c r="G42" s="190"/>
      <c r="H42" s="190"/>
      <c r="I42" s="43"/>
    </row>
    <row r="43" spans="6:9">
      <c r="F43" s="189"/>
      <c r="G43" s="190"/>
      <c r="H43" s="190"/>
      <c r="I43" s="43"/>
    </row>
    <row r="44" spans="6:9">
      <c r="F44" s="189"/>
      <c r="G44" s="190"/>
      <c r="H44" s="190"/>
      <c r="I44" s="43"/>
    </row>
    <row r="45" spans="6:9">
      <c r="F45" s="189"/>
      <c r="G45" s="190"/>
      <c r="H45" s="190"/>
      <c r="I45" s="43"/>
    </row>
    <row r="46" spans="6:9">
      <c r="F46" s="189"/>
      <c r="G46" s="190"/>
      <c r="H46" s="190"/>
      <c r="I46" s="43"/>
    </row>
    <row r="47" spans="6:9">
      <c r="F47" s="189"/>
      <c r="G47" s="190"/>
      <c r="H47" s="190"/>
      <c r="I47" s="43"/>
    </row>
    <row r="48" spans="6:9">
      <c r="F48" s="189"/>
      <c r="G48" s="190"/>
      <c r="H48" s="190"/>
      <c r="I48" s="43"/>
    </row>
    <row r="49" spans="6:9">
      <c r="F49" s="189"/>
      <c r="G49" s="190"/>
      <c r="H49" s="190"/>
      <c r="I49" s="43"/>
    </row>
    <row r="50" spans="6:9">
      <c r="F50" s="189"/>
      <c r="G50" s="190"/>
      <c r="H50" s="190"/>
      <c r="I50" s="43"/>
    </row>
    <row r="51" spans="6:9">
      <c r="F51" s="189"/>
      <c r="G51" s="190"/>
      <c r="H51" s="190"/>
      <c r="I51" s="43"/>
    </row>
    <row r="52" spans="6:9">
      <c r="F52" s="189"/>
      <c r="G52" s="190"/>
      <c r="H52" s="190"/>
      <c r="I52" s="43"/>
    </row>
    <row r="53" spans="6:9">
      <c r="F53" s="189"/>
      <c r="G53" s="190"/>
      <c r="H53" s="190"/>
      <c r="I53" s="43"/>
    </row>
    <row r="54" spans="6:9">
      <c r="F54" s="189"/>
      <c r="G54" s="190"/>
      <c r="H54" s="190"/>
      <c r="I54" s="43"/>
    </row>
    <row r="55" spans="6:9">
      <c r="F55" s="189"/>
      <c r="G55" s="190"/>
      <c r="H55" s="190"/>
      <c r="I55" s="43"/>
    </row>
    <row r="56" spans="6:9">
      <c r="F56" s="189"/>
      <c r="G56" s="190"/>
      <c r="H56" s="190"/>
      <c r="I56" s="43"/>
    </row>
    <row r="57" spans="6:9">
      <c r="F57" s="189"/>
      <c r="G57" s="190"/>
      <c r="H57" s="190"/>
      <c r="I57" s="43"/>
    </row>
    <row r="58" spans="6:9">
      <c r="F58" s="189"/>
      <c r="G58" s="190"/>
      <c r="H58" s="190"/>
      <c r="I58" s="43"/>
    </row>
    <row r="59" spans="6:9">
      <c r="F59" s="189"/>
      <c r="G59" s="190"/>
      <c r="H59" s="190"/>
      <c r="I59" s="43"/>
    </row>
    <row r="60" spans="6:9">
      <c r="F60" s="189"/>
      <c r="G60" s="190"/>
      <c r="H60" s="190"/>
      <c r="I60" s="43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88"/>
  <sheetViews>
    <sheetView showGridLines="0" showZeros="0" zoomScaleNormal="100" zoomScaleSheetLayoutView="100" workbookViewId="0">
      <selection activeCell="F8" sqref="F8:F14"/>
    </sheetView>
  </sheetViews>
  <sheetFormatPr defaultRowHeight="12.75"/>
  <cols>
    <col min="1" max="1" width="4.42578125" style="191" customWidth="1"/>
    <col min="2" max="2" width="11.5703125" style="191" customWidth="1"/>
    <col min="3" max="3" width="40.42578125" style="191" customWidth="1"/>
    <col min="4" max="4" width="5.5703125" style="191" customWidth="1"/>
    <col min="5" max="5" width="8.5703125" style="201" customWidth="1"/>
    <col min="6" max="6" width="9.85546875" style="191" customWidth="1"/>
    <col min="7" max="7" width="13.85546875" style="191" customWidth="1"/>
    <col min="8" max="8" width="11.7109375" style="191" hidden="1" customWidth="1"/>
    <col min="9" max="9" width="11.5703125" style="191" hidden="1" customWidth="1"/>
    <col min="10" max="10" width="11" style="191" hidden="1" customWidth="1"/>
    <col min="11" max="11" width="10.42578125" style="191" hidden="1" customWidth="1"/>
    <col min="12" max="12" width="75.42578125" style="191" customWidth="1"/>
    <col min="13" max="13" width="45.28515625" style="191" customWidth="1"/>
    <col min="14" max="16384" width="9.140625" style="191"/>
  </cols>
  <sheetData>
    <row r="1" spans="1:80" ht="15.75">
      <c r="A1" s="296" t="s">
        <v>73</v>
      </c>
      <c r="B1" s="296"/>
      <c r="C1" s="296"/>
      <c r="D1" s="296"/>
      <c r="E1" s="296"/>
      <c r="F1" s="296"/>
      <c r="G1" s="296"/>
    </row>
    <row r="2" spans="1:80" ht="14.25" customHeight="1" thickBot="1">
      <c r="B2" s="192"/>
      <c r="C2" s="193"/>
      <c r="D2" s="193"/>
      <c r="E2" s="194"/>
      <c r="F2" s="193"/>
      <c r="G2" s="193"/>
    </row>
    <row r="3" spans="1:80" ht="13.5" thickTop="1">
      <c r="A3" s="289" t="s">
        <v>1</v>
      </c>
      <c r="B3" s="290"/>
      <c r="C3" s="164" t="s">
        <v>93</v>
      </c>
      <c r="D3" s="195"/>
      <c r="E3" s="196" t="s">
        <v>74</v>
      </c>
      <c r="F3" s="197" t="str">
        <f>'PS1 PS1_1 Rek'!H1</f>
        <v>PS1_1</v>
      </c>
      <c r="G3" s="198"/>
    </row>
    <row r="4" spans="1:80" ht="13.5" thickBot="1">
      <c r="A4" s="297" t="s">
        <v>69</v>
      </c>
      <c r="B4" s="292"/>
      <c r="C4" s="170" t="s">
        <v>96</v>
      </c>
      <c r="D4" s="199"/>
      <c r="E4" s="298" t="str">
        <f>'PS1 PS1_1 Rek'!G2</f>
        <v>Technologie výroby sýrů</v>
      </c>
      <c r="F4" s="299"/>
      <c r="G4" s="300"/>
    </row>
    <row r="5" spans="1:80" ht="13.5" thickTop="1">
      <c r="A5" s="200"/>
      <c r="G5" s="202"/>
    </row>
    <row r="6" spans="1:80" ht="27" customHeight="1">
      <c r="A6" s="203" t="s">
        <v>75</v>
      </c>
      <c r="B6" s="204" t="s">
        <v>76</v>
      </c>
      <c r="C6" s="204" t="s">
        <v>77</v>
      </c>
      <c r="D6" s="204" t="s">
        <v>78</v>
      </c>
      <c r="E6" s="205" t="s">
        <v>79</v>
      </c>
      <c r="F6" s="204" t="s">
        <v>80</v>
      </c>
      <c r="G6" s="206" t="s">
        <v>81</v>
      </c>
      <c r="H6" s="207" t="s">
        <v>82</v>
      </c>
      <c r="I6" s="207" t="s">
        <v>83</v>
      </c>
      <c r="J6" s="207" t="s">
        <v>84</v>
      </c>
      <c r="K6" s="207" t="s">
        <v>85</v>
      </c>
    </row>
    <row r="7" spans="1:80">
      <c r="A7" s="208" t="s">
        <v>86</v>
      </c>
      <c r="B7" s="209" t="s">
        <v>99</v>
      </c>
      <c r="C7" s="210" t="s">
        <v>100</v>
      </c>
      <c r="D7" s="211"/>
      <c r="E7" s="212"/>
      <c r="F7" s="212"/>
      <c r="G7" s="213"/>
      <c r="H7" s="214"/>
      <c r="I7" s="215"/>
      <c r="J7" s="216"/>
      <c r="K7" s="217"/>
      <c r="O7" s="218">
        <v>1</v>
      </c>
    </row>
    <row r="8" spans="1:80">
      <c r="A8" s="219">
        <v>1</v>
      </c>
      <c r="B8" s="220" t="s">
        <v>102</v>
      </c>
      <c r="C8" s="221" t="s">
        <v>103</v>
      </c>
      <c r="D8" s="222" t="s">
        <v>89</v>
      </c>
      <c r="E8" s="223">
        <v>1</v>
      </c>
      <c r="F8" s="223"/>
      <c r="G8" s="224">
        <f t="shared" ref="G8:G14" si="0">E8*F8</f>
        <v>0</v>
      </c>
      <c r="H8" s="225">
        <v>0</v>
      </c>
      <c r="I8" s="226">
        <f t="shared" ref="I8:I14" si="1">E8*H8</f>
        <v>0</v>
      </c>
      <c r="J8" s="225"/>
      <c r="K8" s="226">
        <f t="shared" ref="K8:K14" si="2">E8*J8</f>
        <v>0</v>
      </c>
      <c r="O8" s="218">
        <v>2</v>
      </c>
      <c r="AA8" s="191">
        <v>12</v>
      </c>
      <c r="AB8" s="191">
        <v>0</v>
      </c>
      <c r="AC8" s="191">
        <v>36</v>
      </c>
      <c r="AZ8" s="191">
        <v>2</v>
      </c>
      <c r="BA8" s="191">
        <f t="shared" ref="BA8:BA14" si="3">IF(AZ8=1,G8,0)</f>
        <v>0</v>
      </c>
      <c r="BB8" s="191">
        <f t="shared" ref="BB8:BB14" si="4">IF(AZ8=2,G8,0)</f>
        <v>0</v>
      </c>
      <c r="BC8" s="191">
        <f t="shared" ref="BC8:BC14" si="5">IF(AZ8=3,G8,0)</f>
        <v>0</v>
      </c>
      <c r="BD8" s="191">
        <f t="shared" ref="BD8:BD14" si="6">IF(AZ8=4,G8,0)</f>
        <v>0</v>
      </c>
      <c r="BE8" s="191">
        <f t="shared" ref="BE8:BE14" si="7">IF(AZ8=5,G8,0)</f>
        <v>0</v>
      </c>
      <c r="CA8" s="218">
        <v>12</v>
      </c>
      <c r="CB8" s="218">
        <v>0</v>
      </c>
    </row>
    <row r="9" spans="1:80">
      <c r="A9" s="219">
        <v>2</v>
      </c>
      <c r="B9" s="220" t="s">
        <v>104</v>
      </c>
      <c r="C9" s="221" t="s">
        <v>105</v>
      </c>
      <c r="D9" s="222" t="s">
        <v>89</v>
      </c>
      <c r="E9" s="223">
        <v>1</v>
      </c>
      <c r="F9" s="223"/>
      <c r="G9" s="224">
        <f t="shared" si="0"/>
        <v>0</v>
      </c>
      <c r="H9" s="225">
        <v>0</v>
      </c>
      <c r="I9" s="226">
        <f t="shared" si="1"/>
        <v>0</v>
      </c>
      <c r="J9" s="225"/>
      <c r="K9" s="226">
        <f t="shared" si="2"/>
        <v>0</v>
      </c>
      <c r="O9" s="218">
        <v>2</v>
      </c>
      <c r="AA9" s="191">
        <v>12</v>
      </c>
      <c r="AB9" s="191">
        <v>0</v>
      </c>
      <c r="AC9" s="191">
        <v>8</v>
      </c>
      <c r="AZ9" s="191">
        <v>2</v>
      </c>
      <c r="BA9" s="191">
        <f t="shared" si="3"/>
        <v>0</v>
      </c>
      <c r="BB9" s="191">
        <f t="shared" si="4"/>
        <v>0</v>
      </c>
      <c r="BC9" s="191">
        <f t="shared" si="5"/>
        <v>0</v>
      </c>
      <c r="BD9" s="191">
        <f t="shared" si="6"/>
        <v>0</v>
      </c>
      <c r="BE9" s="191">
        <f t="shared" si="7"/>
        <v>0</v>
      </c>
      <c r="CA9" s="218">
        <v>12</v>
      </c>
      <c r="CB9" s="218">
        <v>0</v>
      </c>
    </row>
    <row r="10" spans="1:80">
      <c r="A10" s="219">
        <v>3</v>
      </c>
      <c r="B10" s="220" t="s">
        <v>106</v>
      </c>
      <c r="C10" s="221" t="s">
        <v>107</v>
      </c>
      <c r="D10" s="222" t="s">
        <v>89</v>
      </c>
      <c r="E10" s="223">
        <v>1</v>
      </c>
      <c r="F10" s="223"/>
      <c r="G10" s="224">
        <f t="shared" si="0"/>
        <v>0</v>
      </c>
      <c r="H10" s="225">
        <v>0</v>
      </c>
      <c r="I10" s="226">
        <f t="shared" si="1"/>
        <v>0</v>
      </c>
      <c r="J10" s="225"/>
      <c r="K10" s="226">
        <f t="shared" si="2"/>
        <v>0</v>
      </c>
      <c r="O10" s="218">
        <v>2</v>
      </c>
      <c r="AA10" s="191">
        <v>12</v>
      </c>
      <c r="AB10" s="191">
        <v>0</v>
      </c>
      <c r="AC10" s="191">
        <v>10</v>
      </c>
      <c r="AZ10" s="191">
        <v>2</v>
      </c>
      <c r="BA10" s="191">
        <f t="shared" si="3"/>
        <v>0</v>
      </c>
      <c r="BB10" s="191">
        <f t="shared" si="4"/>
        <v>0</v>
      </c>
      <c r="BC10" s="191">
        <f t="shared" si="5"/>
        <v>0</v>
      </c>
      <c r="BD10" s="191">
        <f t="shared" si="6"/>
        <v>0</v>
      </c>
      <c r="BE10" s="191">
        <f t="shared" si="7"/>
        <v>0</v>
      </c>
      <c r="CA10" s="218">
        <v>12</v>
      </c>
      <c r="CB10" s="218">
        <v>0</v>
      </c>
    </row>
    <row r="11" spans="1:80">
      <c r="A11" s="219">
        <v>4</v>
      </c>
      <c r="B11" s="220" t="s">
        <v>108</v>
      </c>
      <c r="C11" s="221" t="s">
        <v>109</v>
      </c>
      <c r="D11" s="222" t="s">
        <v>89</v>
      </c>
      <c r="E11" s="223">
        <v>1</v>
      </c>
      <c r="F11" s="223"/>
      <c r="G11" s="224">
        <f t="shared" si="0"/>
        <v>0</v>
      </c>
      <c r="H11" s="225">
        <v>0</v>
      </c>
      <c r="I11" s="226">
        <f t="shared" si="1"/>
        <v>0</v>
      </c>
      <c r="J11" s="225"/>
      <c r="K11" s="226">
        <f t="shared" si="2"/>
        <v>0</v>
      </c>
      <c r="O11" s="218">
        <v>2</v>
      </c>
      <c r="AA11" s="191">
        <v>12</v>
      </c>
      <c r="AB11" s="191">
        <v>0</v>
      </c>
      <c r="AC11" s="191">
        <v>11</v>
      </c>
      <c r="AZ11" s="191">
        <v>2</v>
      </c>
      <c r="BA11" s="191">
        <f t="shared" si="3"/>
        <v>0</v>
      </c>
      <c r="BB11" s="191">
        <f t="shared" si="4"/>
        <v>0</v>
      </c>
      <c r="BC11" s="191">
        <f t="shared" si="5"/>
        <v>0</v>
      </c>
      <c r="BD11" s="191">
        <f t="shared" si="6"/>
        <v>0</v>
      </c>
      <c r="BE11" s="191">
        <f t="shared" si="7"/>
        <v>0</v>
      </c>
      <c r="CA11" s="218">
        <v>12</v>
      </c>
      <c r="CB11" s="218">
        <v>0</v>
      </c>
    </row>
    <row r="12" spans="1:80">
      <c r="A12" s="219">
        <v>5</v>
      </c>
      <c r="B12" s="220" t="s">
        <v>110</v>
      </c>
      <c r="C12" s="221" t="s">
        <v>111</v>
      </c>
      <c r="D12" s="222" t="s">
        <v>89</v>
      </c>
      <c r="E12" s="223">
        <v>1</v>
      </c>
      <c r="F12" s="223"/>
      <c r="G12" s="224">
        <f t="shared" si="0"/>
        <v>0</v>
      </c>
      <c r="H12" s="225">
        <v>0</v>
      </c>
      <c r="I12" s="226">
        <f t="shared" si="1"/>
        <v>0</v>
      </c>
      <c r="J12" s="225"/>
      <c r="K12" s="226">
        <f t="shared" si="2"/>
        <v>0</v>
      </c>
      <c r="O12" s="218">
        <v>2</v>
      </c>
      <c r="AA12" s="191">
        <v>12</v>
      </c>
      <c r="AB12" s="191">
        <v>0</v>
      </c>
      <c r="AC12" s="191">
        <v>13</v>
      </c>
      <c r="AZ12" s="191">
        <v>2</v>
      </c>
      <c r="BA12" s="191">
        <f t="shared" si="3"/>
        <v>0</v>
      </c>
      <c r="BB12" s="191">
        <f t="shared" si="4"/>
        <v>0</v>
      </c>
      <c r="BC12" s="191">
        <f t="shared" si="5"/>
        <v>0</v>
      </c>
      <c r="BD12" s="191">
        <f t="shared" si="6"/>
        <v>0</v>
      </c>
      <c r="BE12" s="191">
        <f t="shared" si="7"/>
        <v>0</v>
      </c>
      <c r="CA12" s="218">
        <v>12</v>
      </c>
      <c r="CB12" s="218">
        <v>0</v>
      </c>
    </row>
    <row r="13" spans="1:80">
      <c r="A13" s="219">
        <v>6</v>
      </c>
      <c r="B13" s="220" t="s">
        <v>112</v>
      </c>
      <c r="C13" s="221" t="s">
        <v>113</v>
      </c>
      <c r="D13" s="222" t="s">
        <v>89</v>
      </c>
      <c r="E13" s="223">
        <v>1</v>
      </c>
      <c r="F13" s="223"/>
      <c r="G13" s="224">
        <f t="shared" si="0"/>
        <v>0</v>
      </c>
      <c r="H13" s="225">
        <v>0</v>
      </c>
      <c r="I13" s="226">
        <f t="shared" si="1"/>
        <v>0</v>
      </c>
      <c r="J13" s="225"/>
      <c r="K13" s="226">
        <f t="shared" si="2"/>
        <v>0</v>
      </c>
      <c r="O13" s="218">
        <v>2</v>
      </c>
      <c r="AA13" s="191">
        <v>12</v>
      </c>
      <c r="AB13" s="191">
        <v>0</v>
      </c>
      <c r="AC13" s="191">
        <v>34</v>
      </c>
      <c r="AZ13" s="191">
        <v>2</v>
      </c>
      <c r="BA13" s="191">
        <f t="shared" si="3"/>
        <v>0</v>
      </c>
      <c r="BB13" s="191">
        <f t="shared" si="4"/>
        <v>0</v>
      </c>
      <c r="BC13" s="191">
        <f t="shared" si="5"/>
        <v>0</v>
      </c>
      <c r="BD13" s="191">
        <f t="shared" si="6"/>
        <v>0</v>
      </c>
      <c r="BE13" s="191">
        <f t="shared" si="7"/>
        <v>0</v>
      </c>
      <c r="CA13" s="218">
        <v>12</v>
      </c>
      <c r="CB13" s="218">
        <v>0</v>
      </c>
    </row>
    <row r="14" spans="1:80">
      <c r="A14" s="219">
        <v>7</v>
      </c>
      <c r="B14" s="220" t="s">
        <v>114</v>
      </c>
      <c r="C14" s="221" t="s">
        <v>115</v>
      </c>
      <c r="D14" s="222" t="s">
        <v>89</v>
      </c>
      <c r="E14" s="223">
        <v>1</v>
      </c>
      <c r="F14" s="223"/>
      <c r="G14" s="224">
        <f t="shared" si="0"/>
        <v>0</v>
      </c>
      <c r="H14" s="225">
        <v>0</v>
      </c>
      <c r="I14" s="226">
        <f t="shared" si="1"/>
        <v>0</v>
      </c>
      <c r="J14" s="225"/>
      <c r="K14" s="226">
        <f t="shared" si="2"/>
        <v>0</v>
      </c>
      <c r="O14" s="218">
        <v>2</v>
      </c>
      <c r="AA14" s="191">
        <v>12</v>
      </c>
      <c r="AB14" s="191">
        <v>0</v>
      </c>
      <c r="AC14" s="191">
        <v>35</v>
      </c>
      <c r="AZ14" s="191">
        <v>2</v>
      </c>
      <c r="BA14" s="191">
        <f t="shared" si="3"/>
        <v>0</v>
      </c>
      <c r="BB14" s="191">
        <f t="shared" si="4"/>
        <v>0</v>
      </c>
      <c r="BC14" s="191">
        <f t="shared" si="5"/>
        <v>0</v>
      </c>
      <c r="BD14" s="191">
        <f t="shared" si="6"/>
        <v>0</v>
      </c>
      <c r="BE14" s="191">
        <f t="shared" si="7"/>
        <v>0</v>
      </c>
      <c r="CA14" s="218">
        <v>12</v>
      </c>
      <c r="CB14" s="218">
        <v>0</v>
      </c>
    </row>
    <row r="15" spans="1:80">
      <c r="A15" s="237"/>
      <c r="B15" s="238" t="s">
        <v>90</v>
      </c>
      <c r="C15" s="239" t="s">
        <v>101</v>
      </c>
      <c r="D15" s="240"/>
      <c r="E15" s="241"/>
      <c r="F15" s="242"/>
      <c r="G15" s="243">
        <f>SUM(G7:G14)</f>
        <v>0</v>
      </c>
      <c r="H15" s="244"/>
      <c r="I15" s="245">
        <f>SUM(I7:I14)</f>
        <v>0</v>
      </c>
      <c r="J15" s="244"/>
      <c r="K15" s="245">
        <f>SUM(K7:K14)</f>
        <v>0</v>
      </c>
      <c r="O15" s="218">
        <v>4</v>
      </c>
      <c r="BA15" s="246">
        <f>SUM(BA7:BA14)</f>
        <v>0</v>
      </c>
      <c r="BB15" s="246">
        <f>SUM(BB7:BB14)</f>
        <v>0</v>
      </c>
      <c r="BC15" s="246">
        <f>SUM(BC7:BC14)</f>
        <v>0</v>
      </c>
      <c r="BD15" s="246">
        <f>SUM(BD7:BD14)</f>
        <v>0</v>
      </c>
      <c r="BE15" s="246">
        <f>SUM(BE7:BE14)</f>
        <v>0</v>
      </c>
    </row>
    <row r="16" spans="1:80">
      <c r="E16" s="191"/>
    </row>
    <row r="17" spans="5:5">
      <c r="E17" s="191"/>
    </row>
    <row r="18" spans="5:5">
      <c r="E18" s="191"/>
    </row>
    <row r="19" spans="5:5">
      <c r="E19" s="191"/>
    </row>
    <row r="20" spans="5:5">
      <c r="E20" s="191"/>
    </row>
    <row r="21" spans="5:5">
      <c r="E21" s="191"/>
    </row>
    <row r="22" spans="5:5">
      <c r="E22" s="191"/>
    </row>
    <row r="23" spans="5:5">
      <c r="E23" s="191"/>
    </row>
    <row r="24" spans="5:5">
      <c r="E24" s="191"/>
    </row>
    <row r="25" spans="5:5">
      <c r="E25" s="191"/>
    </row>
    <row r="26" spans="5:5">
      <c r="E26" s="191"/>
    </row>
    <row r="27" spans="5:5">
      <c r="E27" s="191"/>
    </row>
    <row r="28" spans="5:5">
      <c r="E28" s="191"/>
    </row>
    <row r="29" spans="5:5">
      <c r="E29" s="191"/>
    </row>
    <row r="30" spans="5:5">
      <c r="E30" s="191"/>
    </row>
    <row r="31" spans="5:5">
      <c r="E31" s="191"/>
    </row>
    <row r="32" spans="5:5">
      <c r="E32" s="191"/>
    </row>
    <row r="33" spans="1:7">
      <c r="E33" s="191"/>
    </row>
    <row r="34" spans="1:7">
      <c r="E34" s="191"/>
    </row>
    <row r="35" spans="1:7">
      <c r="E35" s="191"/>
    </row>
    <row r="36" spans="1:7">
      <c r="E36" s="191"/>
    </row>
    <row r="37" spans="1:7">
      <c r="E37" s="191"/>
    </row>
    <row r="38" spans="1:7">
      <c r="E38" s="191"/>
    </row>
    <row r="39" spans="1:7">
      <c r="A39" s="236"/>
      <c r="B39" s="236"/>
      <c r="C39" s="236"/>
      <c r="D39" s="236"/>
      <c r="E39" s="236"/>
      <c r="F39" s="236"/>
      <c r="G39" s="236"/>
    </row>
    <row r="40" spans="1:7">
      <c r="A40" s="236"/>
      <c r="B40" s="236"/>
      <c r="C40" s="236"/>
      <c r="D40" s="236"/>
      <c r="E40" s="236"/>
      <c r="F40" s="236"/>
      <c r="G40" s="236"/>
    </row>
    <row r="41" spans="1:7">
      <c r="A41" s="236"/>
      <c r="B41" s="236"/>
      <c r="C41" s="236"/>
      <c r="D41" s="236"/>
      <c r="E41" s="236"/>
      <c r="F41" s="236"/>
      <c r="G41" s="236"/>
    </row>
    <row r="42" spans="1:7">
      <c r="A42" s="236"/>
      <c r="B42" s="236"/>
      <c r="C42" s="236"/>
      <c r="D42" s="236"/>
      <c r="E42" s="236"/>
      <c r="F42" s="236"/>
      <c r="G42" s="236"/>
    </row>
    <row r="43" spans="1:7">
      <c r="E43" s="191"/>
    </row>
    <row r="44" spans="1:7">
      <c r="E44" s="191"/>
    </row>
    <row r="45" spans="1:7">
      <c r="E45" s="191"/>
    </row>
    <row r="46" spans="1:7">
      <c r="E46" s="191"/>
    </row>
    <row r="47" spans="1:7">
      <c r="E47" s="191"/>
    </row>
    <row r="48" spans="1:7">
      <c r="E48" s="191"/>
    </row>
    <row r="49" spans="5:5">
      <c r="E49" s="191"/>
    </row>
    <row r="50" spans="5:5">
      <c r="E50" s="191"/>
    </row>
    <row r="51" spans="5:5">
      <c r="E51" s="191"/>
    </row>
    <row r="52" spans="5:5">
      <c r="E52" s="191"/>
    </row>
    <row r="53" spans="5:5">
      <c r="E53" s="191"/>
    </row>
    <row r="54" spans="5:5">
      <c r="E54" s="191"/>
    </row>
    <row r="55" spans="5:5">
      <c r="E55" s="191"/>
    </row>
    <row r="56" spans="5:5">
      <c r="E56" s="191"/>
    </row>
    <row r="57" spans="5:5">
      <c r="E57" s="191"/>
    </row>
    <row r="58" spans="5:5">
      <c r="E58" s="191"/>
    </row>
    <row r="59" spans="5:5">
      <c r="E59" s="191"/>
    </row>
    <row r="60" spans="5:5">
      <c r="E60" s="191"/>
    </row>
    <row r="61" spans="5:5">
      <c r="E61" s="191"/>
    </row>
    <row r="62" spans="5:5">
      <c r="E62" s="191"/>
    </row>
    <row r="63" spans="5:5">
      <c r="E63" s="191"/>
    </row>
    <row r="64" spans="5:5">
      <c r="E64" s="191"/>
    </row>
    <row r="65" spans="1:7">
      <c r="E65" s="191"/>
    </row>
    <row r="66" spans="1:7">
      <c r="E66" s="191"/>
    </row>
    <row r="67" spans="1:7">
      <c r="E67" s="191"/>
    </row>
    <row r="68" spans="1:7">
      <c r="E68" s="191"/>
    </row>
    <row r="69" spans="1:7">
      <c r="E69" s="191"/>
    </row>
    <row r="70" spans="1:7">
      <c r="E70" s="191"/>
    </row>
    <row r="71" spans="1:7">
      <c r="E71" s="191"/>
    </row>
    <row r="72" spans="1:7">
      <c r="E72" s="191"/>
    </row>
    <row r="73" spans="1:7">
      <c r="E73" s="191"/>
    </row>
    <row r="74" spans="1:7">
      <c r="A74" s="247"/>
      <c r="B74" s="247"/>
    </row>
    <row r="75" spans="1:7">
      <c r="A75" s="236"/>
      <c r="B75" s="236"/>
      <c r="C75" s="248"/>
      <c r="D75" s="248"/>
      <c r="E75" s="249"/>
      <c r="F75" s="248"/>
      <c r="G75" s="250"/>
    </row>
    <row r="76" spans="1:7">
      <c r="A76" s="251"/>
      <c r="B76" s="251"/>
      <c r="C76" s="236"/>
      <c r="D76" s="236"/>
      <c r="E76" s="252"/>
      <c r="F76" s="236"/>
      <c r="G76" s="236"/>
    </row>
    <row r="77" spans="1:7">
      <c r="A77" s="236"/>
      <c r="B77" s="236"/>
      <c r="C77" s="236"/>
      <c r="D77" s="236"/>
      <c r="E77" s="252"/>
      <c r="F77" s="236"/>
      <c r="G77" s="236"/>
    </row>
    <row r="78" spans="1:7">
      <c r="A78" s="236"/>
      <c r="B78" s="236"/>
      <c r="C78" s="236"/>
      <c r="D78" s="236"/>
      <c r="E78" s="252"/>
      <c r="F78" s="236"/>
      <c r="G78" s="236"/>
    </row>
    <row r="79" spans="1:7">
      <c r="A79" s="236"/>
      <c r="B79" s="236"/>
      <c r="C79" s="236"/>
      <c r="D79" s="236"/>
      <c r="E79" s="252"/>
      <c r="F79" s="236"/>
      <c r="G79" s="236"/>
    </row>
    <row r="80" spans="1:7">
      <c r="A80" s="236"/>
      <c r="B80" s="236"/>
      <c r="C80" s="236"/>
      <c r="D80" s="236"/>
      <c r="E80" s="252"/>
      <c r="F80" s="236"/>
      <c r="G80" s="236"/>
    </row>
    <row r="81" spans="1:7">
      <c r="A81" s="236"/>
      <c r="B81" s="236"/>
      <c r="C81" s="236"/>
      <c r="D81" s="236"/>
      <c r="E81" s="252"/>
      <c r="F81" s="236"/>
      <c r="G81" s="236"/>
    </row>
    <row r="82" spans="1:7">
      <c r="A82" s="236"/>
      <c r="B82" s="236"/>
      <c r="C82" s="236"/>
      <c r="D82" s="236"/>
      <c r="E82" s="252"/>
      <c r="F82" s="236"/>
      <c r="G82" s="236"/>
    </row>
    <row r="83" spans="1:7">
      <c r="A83" s="236"/>
      <c r="B83" s="236"/>
      <c r="C83" s="236"/>
      <c r="D83" s="236"/>
      <c r="E83" s="252"/>
      <c r="F83" s="236"/>
      <c r="G83" s="236"/>
    </row>
    <row r="84" spans="1:7">
      <c r="A84" s="236"/>
      <c r="B84" s="236"/>
      <c r="C84" s="236"/>
      <c r="D84" s="236"/>
      <c r="E84" s="252"/>
      <c r="F84" s="236"/>
      <c r="G84" s="236"/>
    </row>
    <row r="85" spans="1:7">
      <c r="A85" s="236"/>
      <c r="B85" s="236"/>
      <c r="C85" s="236"/>
      <c r="D85" s="236"/>
      <c r="E85" s="252"/>
      <c r="F85" s="236"/>
      <c r="G85" s="236"/>
    </row>
    <row r="86" spans="1:7">
      <c r="A86" s="236"/>
      <c r="B86" s="236"/>
      <c r="C86" s="236"/>
      <c r="D86" s="236"/>
      <c r="E86" s="252"/>
      <c r="F86" s="236"/>
      <c r="G86" s="236"/>
    </row>
    <row r="87" spans="1:7">
      <c r="A87" s="236"/>
      <c r="B87" s="236"/>
      <c r="C87" s="236"/>
      <c r="D87" s="236"/>
      <c r="E87" s="252"/>
      <c r="F87" s="236"/>
      <c r="G87" s="236"/>
    </row>
    <row r="88" spans="1:7">
      <c r="A88" s="236"/>
      <c r="B88" s="236"/>
      <c r="C88" s="236"/>
      <c r="D88" s="236"/>
      <c r="E88" s="252"/>
      <c r="F88" s="236"/>
      <c r="G88" s="23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13" zoomScaleNormal="100" workbookViewId="0">
      <selection activeCell="G22" sqref="G22:G23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71" t="s">
        <v>24</v>
      </c>
      <c r="B1" s="72"/>
      <c r="C1" s="72"/>
      <c r="D1" s="72"/>
      <c r="E1" s="72"/>
      <c r="F1" s="72"/>
      <c r="G1" s="72"/>
    </row>
    <row r="2" spans="1:57" ht="12.75" customHeight="1">
      <c r="A2" s="73" t="s">
        <v>25</v>
      </c>
      <c r="B2" s="74"/>
      <c r="C2" s="75" t="s">
        <v>121</v>
      </c>
      <c r="D2" s="75" t="s">
        <v>122</v>
      </c>
      <c r="E2" s="76"/>
      <c r="F2" s="77" t="s">
        <v>26</v>
      </c>
      <c r="G2" s="78"/>
    </row>
    <row r="3" spans="1:57" ht="3" hidden="1" customHeight="1">
      <c r="A3" s="79"/>
      <c r="B3" s="80"/>
      <c r="C3" s="81"/>
      <c r="D3" s="81"/>
      <c r="E3" s="82"/>
      <c r="F3" s="83"/>
      <c r="G3" s="84"/>
    </row>
    <row r="4" spans="1:57" ht="12" customHeight="1">
      <c r="A4" s="85" t="s">
        <v>27</v>
      </c>
      <c r="B4" s="80"/>
      <c r="C4" s="81"/>
      <c r="D4" s="81"/>
      <c r="E4" s="82"/>
      <c r="F4" s="83" t="s">
        <v>28</v>
      </c>
      <c r="G4" s="86"/>
    </row>
    <row r="5" spans="1:57" ht="12.95" customHeight="1">
      <c r="A5" s="87" t="s">
        <v>118</v>
      </c>
      <c r="B5" s="88"/>
      <c r="C5" s="89" t="s">
        <v>119</v>
      </c>
      <c r="D5" s="90"/>
      <c r="E5" s="88"/>
      <c r="F5" s="83" t="s">
        <v>29</v>
      </c>
      <c r="G5" s="84"/>
    </row>
    <row r="6" spans="1:57" ht="12.95" customHeight="1">
      <c r="A6" s="85" t="s">
        <v>30</v>
      </c>
      <c r="B6" s="80"/>
      <c r="C6" s="81"/>
      <c r="D6" s="81"/>
      <c r="E6" s="82"/>
      <c r="F6" s="91" t="s">
        <v>31</v>
      </c>
      <c r="G6" s="92">
        <v>0</v>
      </c>
      <c r="O6" s="93"/>
    </row>
    <row r="7" spans="1:57" ht="12.95" customHeight="1">
      <c r="A7" s="94" t="s">
        <v>91</v>
      </c>
      <c r="B7" s="95"/>
      <c r="C7" s="96" t="s">
        <v>92</v>
      </c>
      <c r="D7" s="97"/>
      <c r="E7" s="97"/>
      <c r="F7" s="98" t="s">
        <v>32</v>
      </c>
      <c r="G7" s="92">
        <f>IF(G6=0,,ROUND((F30+F32)/G6,1))</f>
        <v>0</v>
      </c>
    </row>
    <row r="8" spans="1:57">
      <c r="A8" s="99" t="s">
        <v>33</v>
      </c>
      <c r="B8" s="83"/>
      <c r="C8" s="286"/>
      <c r="D8" s="286"/>
      <c r="E8" s="287"/>
      <c r="F8" s="100" t="s">
        <v>34</v>
      </c>
      <c r="G8" s="101"/>
      <c r="H8" s="102"/>
      <c r="I8" s="103"/>
    </row>
    <row r="9" spans="1:57">
      <c r="A9" s="99" t="s">
        <v>35</v>
      </c>
      <c r="B9" s="83"/>
      <c r="C9" s="286"/>
      <c r="D9" s="286"/>
      <c r="E9" s="287"/>
      <c r="F9" s="83"/>
      <c r="G9" s="104"/>
      <c r="H9" s="105"/>
    </row>
    <row r="10" spans="1:57">
      <c r="A10" s="99" t="s">
        <v>36</v>
      </c>
      <c r="B10" s="83"/>
      <c r="C10" s="286" t="s">
        <v>117</v>
      </c>
      <c r="D10" s="286"/>
      <c r="E10" s="286"/>
      <c r="F10" s="106"/>
      <c r="G10" s="107"/>
      <c r="H10" s="108"/>
    </row>
    <row r="11" spans="1:57" ht="13.5" customHeight="1">
      <c r="A11" s="99" t="s">
        <v>37</v>
      </c>
      <c r="B11" s="83"/>
      <c r="C11" s="286" t="s">
        <v>116</v>
      </c>
      <c r="D11" s="286"/>
      <c r="E11" s="286"/>
      <c r="F11" s="109" t="s">
        <v>38</v>
      </c>
      <c r="G11" s="110"/>
      <c r="H11" s="105"/>
      <c r="BA11" s="111"/>
      <c r="BB11" s="111"/>
      <c r="BC11" s="111"/>
      <c r="BD11" s="111"/>
      <c r="BE11" s="111"/>
    </row>
    <row r="12" spans="1:57" ht="12.75" customHeight="1">
      <c r="A12" s="112" t="s">
        <v>39</v>
      </c>
      <c r="B12" s="80"/>
      <c r="C12" s="288"/>
      <c r="D12" s="288"/>
      <c r="E12" s="288"/>
      <c r="F12" s="113" t="s">
        <v>40</v>
      </c>
      <c r="G12" s="114"/>
      <c r="H12" s="105"/>
    </row>
    <row r="13" spans="1:57" ht="28.5" customHeight="1" thickBot="1">
      <c r="A13" s="115" t="s">
        <v>41</v>
      </c>
      <c r="B13" s="116"/>
      <c r="C13" s="116"/>
      <c r="D13" s="116"/>
      <c r="E13" s="117"/>
      <c r="F13" s="117"/>
      <c r="G13" s="118"/>
      <c r="H13" s="105"/>
    </row>
    <row r="14" spans="1:57" ht="17.25" customHeight="1" thickBot="1">
      <c r="A14" s="119" t="s">
        <v>42</v>
      </c>
      <c r="B14" s="120"/>
      <c r="C14" s="121"/>
      <c r="D14" s="122" t="s">
        <v>43</v>
      </c>
      <c r="E14" s="123"/>
      <c r="F14" s="123"/>
      <c r="G14" s="121"/>
    </row>
    <row r="15" spans="1:57" ht="15.95" customHeight="1">
      <c r="A15" s="124"/>
      <c r="B15" s="125" t="s">
        <v>44</v>
      </c>
      <c r="C15" s="126">
        <f>'PS2 PS2_1 Rek'!E8</f>
        <v>0</v>
      </c>
      <c r="D15" s="127"/>
      <c r="E15" s="128"/>
      <c r="F15" s="129"/>
      <c r="G15" s="126"/>
    </row>
    <row r="16" spans="1:57" ht="15.95" customHeight="1">
      <c r="A16" s="124" t="s">
        <v>45</v>
      </c>
      <c r="B16" s="125" t="s">
        <v>46</v>
      </c>
      <c r="C16" s="126">
        <f>'PS2 PS2_1 Rek'!F8</f>
        <v>0</v>
      </c>
      <c r="D16" s="79"/>
      <c r="E16" s="130"/>
      <c r="F16" s="131"/>
      <c r="G16" s="126"/>
    </row>
    <row r="17" spans="1:7" ht="15.95" customHeight="1">
      <c r="A17" s="124" t="s">
        <v>47</v>
      </c>
      <c r="B17" s="125" t="s">
        <v>48</v>
      </c>
      <c r="C17" s="126">
        <f>'PS2 PS2_1 Rek'!H8</f>
        <v>0</v>
      </c>
      <c r="D17" s="79"/>
      <c r="E17" s="130"/>
      <c r="F17" s="131"/>
      <c r="G17" s="126"/>
    </row>
    <row r="18" spans="1:7" ht="15.95" customHeight="1">
      <c r="A18" s="132" t="s">
        <v>49</v>
      </c>
      <c r="B18" s="133" t="s">
        <v>50</v>
      </c>
      <c r="C18" s="126">
        <f>'PS2 PS2_1 Rek'!G8</f>
        <v>0</v>
      </c>
      <c r="D18" s="79"/>
      <c r="E18" s="130"/>
      <c r="F18" s="131"/>
      <c r="G18" s="126"/>
    </row>
    <row r="19" spans="1:7" ht="15.95" customHeight="1">
      <c r="A19" s="134" t="s">
        <v>51</v>
      </c>
      <c r="B19" s="125"/>
      <c r="C19" s="126">
        <f>SUM(C15:C18)</f>
        <v>0</v>
      </c>
      <c r="D19" s="79"/>
      <c r="E19" s="130"/>
      <c r="F19" s="131"/>
      <c r="G19" s="126"/>
    </row>
    <row r="20" spans="1:7" ht="15.95" customHeight="1">
      <c r="A20" s="134"/>
      <c r="B20" s="125"/>
      <c r="C20" s="126"/>
      <c r="D20" s="79"/>
      <c r="E20" s="130"/>
      <c r="F20" s="131"/>
      <c r="G20" s="126"/>
    </row>
    <row r="21" spans="1:7" ht="15.95" customHeight="1">
      <c r="A21" s="134" t="s">
        <v>23</v>
      </c>
      <c r="B21" s="125"/>
      <c r="C21" s="126">
        <f>'PS2 PS2_1 Rek'!I8</f>
        <v>0</v>
      </c>
      <c r="D21" s="79"/>
      <c r="E21" s="130"/>
      <c r="F21" s="131"/>
      <c r="G21" s="126"/>
    </row>
    <row r="22" spans="1:7" ht="15.95" customHeight="1">
      <c r="A22" s="135" t="s">
        <v>52</v>
      </c>
      <c r="B22" s="105"/>
      <c r="C22" s="126">
        <f>C19+C21</f>
        <v>0</v>
      </c>
      <c r="D22" s="79" t="s">
        <v>53</v>
      </c>
      <c r="E22" s="130"/>
      <c r="F22" s="131"/>
      <c r="G22" s="126"/>
    </row>
    <row r="23" spans="1:7" ht="15.95" customHeight="1" thickBot="1">
      <c r="A23" s="284" t="s">
        <v>54</v>
      </c>
      <c r="B23" s="285"/>
      <c r="C23" s="136">
        <f>C22+G23</f>
        <v>0</v>
      </c>
      <c r="D23" s="137" t="s">
        <v>55</v>
      </c>
      <c r="E23" s="138"/>
      <c r="F23" s="139"/>
      <c r="G23" s="126"/>
    </row>
    <row r="24" spans="1:7">
      <c r="A24" s="140" t="s">
        <v>56</v>
      </c>
      <c r="B24" s="141"/>
      <c r="C24" s="142"/>
      <c r="D24" s="141" t="s">
        <v>57</v>
      </c>
      <c r="E24" s="141"/>
      <c r="F24" s="143" t="s">
        <v>58</v>
      </c>
      <c r="G24" s="144"/>
    </row>
    <row r="25" spans="1:7">
      <c r="A25" s="135" t="s">
        <v>59</v>
      </c>
      <c r="B25" s="105"/>
      <c r="C25" s="145"/>
      <c r="D25" s="105" t="s">
        <v>59</v>
      </c>
      <c r="F25" s="146" t="s">
        <v>59</v>
      </c>
      <c r="G25" s="147"/>
    </row>
    <row r="26" spans="1:7" ht="37.5" customHeight="1">
      <c r="A26" s="135" t="s">
        <v>60</v>
      </c>
      <c r="B26" s="148"/>
      <c r="C26" s="145"/>
      <c r="D26" s="105" t="s">
        <v>60</v>
      </c>
      <c r="F26" s="146" t="s">
        <v>60</v>
      </c>
      <c r="G26" s="147"/>
    </row>
    <row r="27" spans="1:7">
      <c r="A27" s="135"/>
      <c r="B27" s="149"/>
      <c r="C27" s="145"/>
      <c r="D27" s="105"/>
      <c r="F27" s="146"/>
      <c r="G27" s="147"/>
    </row>
    <row r="28" spans="1:7">
      <c r="A28" s="135" t="s">
        <v>61</v>
      </c>
      <c r="B28" s="105"/>
      <c r="C28" s="145"/>
      <c r="D28" s="146" t="s">
        <v>62</v>
      </c>
      <c r="E28" s="145"/>
      <c r="F28" s="150" t="s">
        <v>62</v>
      </c>
      <c r="G28" s="147"/>
    </row>
    <row r="29" spans="1:7" ht="69" customHeight="1">
      <c r="A29" s="135"/>
      <c r="B29" s="105"/>
      <c r="C29" s="151"/>
      <c r="D29" s="152"/>
      <c r="E29" s="151"/>
      <c r="F29" s="105"/>
      <c r="G29" s="147"/>
    </row>
    <row r="30" spans="1:7">
      <c r="A30" s="153" t="s">
        <v>10</v>
      </c>
      <c r="B30" s="154"/>
      <c r="C30" s="155">
        <v>21</v>
      </c>
      <c r="D30" s="154" t="s">
        <v>63</v>
      </c>
      <c r="E30" s="156"/>
      <c r="F30" s="279">
        <f>C23-F32</f>
        <v>0</v>
      </c>
      <c r="G30" s="280"/>
    </row>
    <row r="31" spans="1:7">
      <c r="A31" s="153" t="s">
        <v>64</v>
      </c>
      <c r="B31" s="154"/>
      <c r="C31" s="155">
        <f>C30</f>
        <v>21</v>
      </c>
      <c r="D31" s="154" t="s">
        <v>65</v>
      </c>
      <c r="E31" s="156"/>
      <c r="F31" s="279">
        <f>ROUND(PRODUCT(F30,C31/100),0)</f>
        <v>0</v>
      </c>
      <c r="G31" s="280"/>
    </row>
    <row r="32" spans="1:7">
      <c r="A32" s="153" t="s">
        <v>10</v>
      </c>
      <c r="B32" s="154"/>
      <c r="C32" s="155">
        <v>0</v>
      </c>
      <c r="D32" s="154" t="s">
        <v>65</v>
      </c>
      <c r="E32" s="156"/>
      <c r="F32" s="279">
        <v>0</v>
      </c>
      <c r="G32" s="280"/>
    </row>
    <row r="33" spans="1:8">
      <c r="A33" s="153" t="s">
        <v>64</v>
      </c>
      <c r="B33" s="157"/>
      <c r="C33" s="158">
        <f>C32</f>
        <v>0</v>
      </c>
      <c r="D33" s="154" t="s">
        <v>65</v>
      </c>
      <c r="E33" s="131"/>
      <c r="F33" s="279">
        <f>ROUND(PRODUCT(F32,C33/100),0)</f>
        <v>0</v>
      </c>
      <c r="G33" s="280"/>
    </row>
    <row r="34" spans="1:8" s="162" customFormat="1" ht="19.5" customHeight="1" thickBot="1">
      <c r="A34" s="159" t="s">
        <v>66</v>
      </c>
      <c r="B34" s="160"/>
      <c r="C34" s="160"/>
      <c r="D34" s="160"/>
      <c r="E34" s="161"/>
      <c r="F34" s="281">
        <f>ROUND(SUM(F30:F33),0)</f>
        <v>0</v>
      </c>
      <c r="G34" s="282"/>
    </row>
    <row r="36" spans="1:8">
      <c r="A36" s="2" t="s">
        <v>67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>
      <c r="A37" s="2"/>
      <c r="B37" s="283"/>
      <c r="C37" s="283"/>
      <c r="D37" s="283"/>
      <c r="E37" s="283"/>
      <c r="F37" s="283"/>
      <c r="G37" s="283"/>
      <c r="H37" s="1" t="s">
        <v>0</v>
      </c>
    </row>
    <row r="38" spans="1:8" ht="12.75" customHeight="1">
      <c r="A38" s="163"/>
      <c r="B38" s="283"/>
      <c r="C38" s="283"/>
      <c r="D38" s="283"/>
      <c r="E38" s="283"/>
      <c r="F38" s="283"/>
      <c r="G38" s="283"/>
      <c r="H38" s="1" t="s">
        <v>0</v>
      </c>
    </row>
    <row r="39" spans="1:8">
      <c r="A39" s="163"/>
      <c r="B39" s="283"/>
      <c r="C39" s="283"/>
      <c r="D39" s="283"/>
      <c r="E39" s="283"/>
      <c r="F39" s="283"/>
      <c r="G39" s="283"/>
      <c r="H39" s="1" t="s">
        <v>0</v>
      </c>
    </row>
    <row r="40" spans="1:8">
      <c r="A40" s="163"/>
      <c r="B40" s="283"/>
      <c r="C40" s="283"/>
      <c r="D40" s="283"/>
      <c r="E40" s="283"/>
      <c r="F40" s="283"/>
      <c r="G40" s="283"/>
      <c r="H40" s="1" t="s">
        <v>0</v>
      </c>
    </row>
    <row r="41" spans="1:8">
      <c r="A41" s="163"/>
      <c r="B41" s="283"/>
      <c r="C41" s="283"/>
      <c r="D41" s="283"/>
      <c r="E41" s="283"/>
      <c r="F41" s="283"/>
      <c r="G41" s="283"/>
      <c r="H41" s="1" t="s">
        <v>0</v>
      </c>
    </row>
    <row r="42" spans="1:8">
      <c r="A42" s="163"/>
      <c r="B42" s="283"/>
      <c r="C42" s="283"/>
      <c r="D42" s="283"/>
      <c r="E42" s="283"/>
      <c r="F42" s="283"/>
      <c r="G42" s="283"/>
      <c r="H42" s="1" t="s">
        <v>0</v>
      </c>
    </row>
    <row r="43" spans="1:8">
      <c r="A43" s="163"/>
      <c r="B43" s="283"/>
      <c r="C43" s="283"/>
      <c r="D43" s="283"/>
      <c r="E43" s="283"/>
      <c r="F43" s="283"/>
      <c r="G43" s="283"/>
      <c r="H43" s="1" t="s">
        <v>0</v>
      </c>
    </row>
    <row r="44" spans="1:8" ht="12.75" customHeight="1">
      <c r="A44" s="163"/>
      <c r="B44" s="283"/>
      <c r="C44" s="283"/>
      <c r="D44" s="283"/>
      <c r="E44" s="283"/>
      <c r="F44" s="283"/>
      <c r="G44" s="283"/>
      <c r="H44" s="1" t="s">
        <v>0</v>
      </c>
    </row>
    <row r="45" spans="1:8" ht="12.75" customHeight="1">
      <c r="A45" s="163"/>
      <c r="B45" s="283"/>
      <c r="C45" s="283"/>
      <c r="D45" s="283"/>
      <c r="E45" s="283"/>
      <c r="F45" s="283"/>
      <c r="G45" s="283"/>
      <c r="H45" s="1" t="s">
        <v>0</v>
      </c>
    </row>
    <row r="46" spans="1:8">
      <c r="B46" s="278"/>
      <c r="C46" s="278"/>
      <c r="D46" s="278"/>
      <c r="E46" s="278"/>
      <c r="F46" s="278"/>
      <c r="G46" s="278"/>
    </row>
    <row r="47" spans="1:8">
      <c r="B47" s="278"/>
      <c r="C47" s="278"/>
      <c r="D47" s="278"/>
      <c r="E47" s="278"/>
      <c r="F47" s="278"/>
      <c r="G47" s="278"/>
    </row>
    <row r="48" spans="1:8">
      <c r="B48" s="278"/>
      <c r="C48" s="278"/>
      <c r="D48" s="278"/>
      <c r="E48" s="278"/>
      <c r="F48" s="278"/>
      <c r="G48" s="278"/>
    </row>
    <row r="49" spans="2:7">
      <c r="B49" s="278"/>
      <c r="C49" s="278"/>
      <c r="D49" s="278"/>
      <c r="E49" s="278"/>
      <c r="F49" s="278"/>
      <c r="G49" s="278"/>
    </row>
    <row r="50" spans="2:7">
      <c r="B50" s="278"/>
      <c r="C50" s="278"/>
      <c r="D50" s="278"/>
      <c r="E50" s="278"/>
      <c r="F50" s="278"/>
      <c r="G50" s="278"/>
    </row>
    <row r="51" spans="2:7">
      <c r="B51" s="278"/>
      <c r="C51" s="278"/>
      <c r="D51" s="278"/>
      <c r="E51" s="278"/>
      <c r="F51" s="278"/>
      <c r="G51" s="278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I60"/>
  <sheetViews>
    <sheetView workbookViewId="0">
      <selection activeCell="A10" sqref="A10:IV2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89" t="s">
        <v>1</v>
      </c>
      <c r="B1" s="290"/>
      <c r="C1" s="164" t="s">
        <v>93</v>
      </c>
      <c r="D1" s="165"/>
      <c r="E1" s="166"/>
      <c r="F1" s="165"/>
      <c r="G1" s="167" t="s">
        <v>68</v>
      </c>
      <c r="H1" s="168" t="s">
        <v>121</v>
      </c>
      <c r="I1" s="169"/>
    </row>
    <row r="2" spans="1:9" ht="13.5" thickBot="1">
      <c r="A2" s="291" t="s">
        <v>69</v>
      </c>
      <c r="B2" s="292"/>
      <c r="C2" s="170" t="s">
        <v>120</v>
      </c>
      <c r="D2" s="171"/>
      <c r="E2" s="172"/>
      <c r="F2" s="171"/>
      <c r="G2" s="293" t="s">
        <v>122</v>
      </c>
      <c r="H2" s="294"/>
      <c r="I2" s="295"/>
    </row>
    <row r="3" spans="1:9" ht="13.5" thickTop="1">
      <c r="F3" s="105"/>
    </row>
    <row r="4" spans="1:9" ht="19.5" customHeight="1">
      <c r="A4" s="173" t="s">
        <v>70</v>
      </c>
      <c r="B4" s="174"/>
      <c r="C4" s="174"/>
      <c r="D4" s="174"/>
      <c r="E4" s="175"/>
      <c r="F4" s="174"/>
      <c r="G4" s="174"/>
      <c r="H4" s="174"/>
      <c r="I4" s="174"/>
    </row>
    <row r="5" spans="1:9" ht="13.5" thickBot="1"/>
    <row r="6" spans="1:9" s="105" customFormat="1" ht="13.5" thickBot="1">
      <c r="A6" s="176"/>
      <c r="B6" s="177" t="s">
        <v>71</v>
      </c>
      <c r="C6" s="177"/>
      <c r="D6" s="178"/>
      <c r="E6" s="179" t="s">
        <v>19</v>
      </c>
      <c r="F6" s="180" t="s">
        <v>20</v>
      </c>
      <c r="G6" s="180" t="s">
        <v>21</v>
      </c>
      <c r="H6" s="180" t="s">
        <v>22</v>
      </c>
      <c r="I6" s="181" t="s">
        <v>23</v>
      </c>
    </row>
    <row r="7" spans="1:9" s="105" customFormat="1" ht="13.5" thickBot="1">
      <c r="A7" s="253" t="str">
        <f>'PS2 PS2_1 Pol'!B7</f>
        <v>M26U</v>
      </c>
      <c r="B7" s="59" t="str">
        <f>'PS2 PS2_1 Pol'!C7</f>
        <v>Technologie zpracování masa</v>
      </c>
      <c r="D7" s="182"/>
      <c r="E7" s="254">
        <f>'PS2 PS2_1 Pol'!BA10</f>
        <v>0</v>
      </c>
      <c r="F7" s="255">
        <f>'PS2 PS2_1 Pol'!BB10</f>
        <v>0</v>
      </c>
      <c r="G7" s="255">
        <f>'PS2 PS2_1 Pol'!BC10</f>
        <v>0</v>
      </c>
      <c r="H7" s="255">
        <f>'PS2 PS2_1 Pol'!BD10</f>
        <v>0</v>
      </c>
      <c r="I7" s="256">
        <f>'PS2 PS2_1 Pol'!BE10</f>
        <v>0</v>
      </c>
    </row>
    <row r="8" spans="1:9" s="12" customFormat="1" ht="13.5" thickBot="1">
      <c r="A8" s="183"/>
      <c r="B8" s="184" t="s">
        <v>72</v>
      </c>
      <c r="C8" s="184"/>
      <c r="D8" s="185"/>
      <c r="E8" s="186">
        <f>SUM(E7:E7)</f>
        <v>0</v>
      </c>
      <c r="F8" s="187">
        <f>SUM(F7:F7)</f>
        <v>0</v>
      </c>
      <c r="G8" s="187">
        <f>SUM(G7:G7)</f>
        <v>0</v>
      </c>
      <c r="H8" s="187">
        <f>SUM(H7:H7)</f>
        <v>0</v>
      </c>
      <c r="I8" s="188">
        <f>SUM(I7:I7)</f>
        <v>0</v>
      </c>
    </row>
    <row r="9" spans="1:9">
      <c r="A9" s="105"/>
      <c r="B9" s="105"/>
      <c r="C9" s="105"/>
      <c r="D9" s="105"/>
      <c r="E9" s="105"/>
      <c r="F9" s="105"/>
      <c r="G9" s="105"/>
      <c r="H9" s="105"/>
      <c r="I9" s="105"/>
    </row>
    <row r="11" spans="1:9">
      <c r="B11" s="12"/>
      <c r="F11" s="189"/>
      <c r="G11" s="190"/>
      <c r="H11" s="190"/>
      <c r="I11" s="43"/>
    </row>
    <row r="12" spans="1:9">
      <c r="F12" s="189"/>
      <c r="G12" s="190"/>
      <c r="H12" s="190"/>
      <c r="I12" s="43"/>
    </row>
    <row r="13" spans="1:9">
      <c r="F13" s="189"/>
      <c r="G13" s="190"/>
      <c r="H13" s="190"/>
      <c r="I13" s="43"/>
    </row>
    <row r="14" spans="1:9">
      <c r="F14" s="189"/>
      <c r="G14" s="190"/>
      <c r="H14" s="190"/>
      <c r="I14" s="43"/>
    </row>
    <row r="15" spans="1:9">
      <c r="F15" s="189"/>
      <c r="G15" s="190"/>
      <c r="H15" s="190"/>
      <c r="I15" s="43"/>
    </row>
    <row r="16" spans="1:9">
      <c r="F16" s="189"/>
      <c r="G16" s="190"/>
      <c r="H16" s="190"/>
      <c r="I16" s="43"/>
    </row>
    <row r="17" spans="6:9">
      <c r="F17" s="189"/>
      <c r="G17" s="190"/>
      <c r="H17" s="190"/>
      <c r="I17" s="43"/>
    </row>
    <row r="18" spans="6:9">
      <c r="F18" s="189"/>
      <c r="G18" s="190"/>
      <c r="H18" s="190"/>
      <c r="I18" s="43"/>
    </row>
    <row r="19" spans="6:9">
      <c r="F19" s="189"/>
      <c r="G19" s="190"/>
      <c r="H19" s="190"/>
      <c r="I19" s="43"/>
    </row>
    <row r="20" spans="6:9">
      <c r="F20" s="189"/>
      <c r="G20" s="190"/>
      <c r="H20" s="190"/>
      <c r="I20" s="43"/>
    </row>
    <row r="21" spans="6:9">
      <c r="F21" s="189"/>
      <c r="G21" s="190"/>
      <c r="H21" s="190"/>
      <c r="I21" s="43"/>
    </row>
    <row r="22" spans="6:9">
      <c r="F22" s="189"/>
      <c r="G22" s="190"/>
      <c r="H22" s="190"/>
      <c r="I22" s="43"/>
    </row>
    <row r="23" spans="6:9">
      <c r="F23" s="189"/>
      <c r="G23" s="190"/>
      <c r="H23" s="190"/>
      <c r="I23" s="43"/>
    </row>
    <row r="24" spans="6:9">
      <c r="F24" s="189"/>
      <c r="G24" s="190"/>
      <c r="H24" s="190"/>
      <c r="I24" s="43"/>
    </row>
    <row r="25" spans="6:9">
      <c r="F25" s="189"/>
      <c r="G25" s="190"/>
      <c r="H25" s="190"/>
      <c r="I25" s="43"/>
    </row>
    <row r="26" spans="6:9">
      <c r="F26" s="189"/>
      <c r="G26" s="190"/>
      <c r="H26" s="190"/>
      <c r="I26" s="43"/>
    </row>
    <row r="27" spans="6:9">
      <c r="F27" s="189"/>
      <c r="G27" s="190"/>
      <c r="H27" s="190"/>
      <c r="I27" s="43"/>
    </row>
    <row r="28" spans="6:9">
      <c r="F28" s="189"/>
      <c r="G28" s="190"/>
      <c r="H28" s="190"/>
      <c r="I28" s="43"/>
    </row>
    <row r="29" spans="6:9">
      <c r="F29" s="189"/>
      <c r="G29" s="190"/>
      <c r="H29" s="190"/>
      <c r="I29" s="43"/>
    </row>
    <row r="30" spans="6:9">
      <c r="F30" s="189"/>
      <c r="G30" s="190"/>
      <c r="H30" s="190"/>
      <c r="I30" s="43"/>
    </row>
    <row r="31" spans="6:9">
      <c r="F31" s="189"/>
      <c r="G31" s="190"/>
      <c r="H31" s="190"/>
      <c r="I31" s="43"/>
    </row>
    <row r="32" spans="6:9">
      <c r="F32" s="189"/>
      <c r="G32" s="190"/>
      <c r="H32" s="190"/>
      <c r="I32" s="43"/>
    </row>
    <row r="33" spans="6:9">
      <c r="F33" s="189"/>
      <c r="G33" s="190"/>
      <c r="H33" s="190"/>
      <c r="I33" s="43"/>
    </row>
    <row r="34" spans="6:9">
      <c r="F34" s="189"/>
      <c r="G34" s="190"/>
      <c r="H34" s="190"/>
      <c r="I34" s="43"/>
    </row>
    <row r="35" spans="6:9">
      <c r="F35" s="189"/>
      <c r="G35" s="190"/>
      <c r="H35" s="190"/>
      <c r="I35" s="43"/>
    </row>
    <row r="36" spans="6:9">
      <c r="F36" s="189"/>
      <c r="G36" s="190"/>
      <c r="H36" s="190"/>
      <c r="I36" s="43"/>
    </row>
    <row r="37" spans="6:9">
      <c r="F37" s="189"/>
      <c r="G37" s="190"/>
      <c r="H37" s="190"/>
      <c r="I37" s="43"/>
    </row>
    <row r="38" spans="6:9">
      <c r="F38" s="189"/>
      <c r="G38" s="190"/>
      <c r="H38" s="190"/>
      <c r="I38" s="43"/>
    </row>
    <row r="39" spans="6:9">
      <c r="F39" s="189"/>
      <c r="G39" s="190"/>
      <c r="H39" s="190"/>
      <c r="I39" s="43"/>
    </row>
    <row r="40" spans="6:9">
      <c r="F40" s="189"/>
      <c r="G40" s="190"/>
      <c r="H40" s="190"/>
      <c r="I40" s="43"/>
    </row>
    <row r="41" spans="6:9">
      <c r="F41" s="189"/>
      <c r="G41" s="190"/>
      <c r="H41" s="190"/>
      <c r="I41" s="43"/>
    </row>
    <row r="42" spans="6:9">
      <c r="F42" s="189"/>
      <c r="G42" s="190"/>
      <c r="H42" s="190"/>
      <c r="I42" s="43"/>
    </row>
    <row r="43" spans="6:9">
      <c r="F43" s="189"/>
      <c r="G43" s="190"/>
      <c r="H43" s="190"/>
      <c r="I43" s="43"/>
    </row>
    <row r="44" spans="6:9">
      <c r="F44" s="189"/>
      <c r="G44" s="190"/>
      <c r="H44" s="190"/>
      <c r="I44" s="43"/>
    </row>
    <row r="45" spans="6:9">
      <c r="F45" s="189"/>
      <c r="G45" s="190"/>
      <c r="H45" s="190"/>
      <c r="I45" s="43"/>
    </row>
    <row r="46" spans="6:9">
      <c r="F46" s="189"/>
      <c r="G46" s="190"/>
      <c r="H46" s="190"/>
      <c r="I46" s="43"/>
    </row>
    <row r="47" spans="6:9">
      <c r="F47" s="189"/>
      <c r="G47" s="190"/>
      <c r="H47" s="190"/>
      <c r="I47" s="43"/>
    </row>
    <row r="48" spans="6:9">
      <c r="F48" s="189"/>
      <c r="G48" s="190"/>
      <c r="H48" s="190"/>
      <c r="I48" s="43"/>
    </row>
    <row r="49" spans="6:9">
      <c r="F49" s="189"/>
      <c r="G49" s="190"/>
      <c r="H49" s="190"/>
      <c r="I49" s="43"/>
    </row>
    <row r="50" spans="6:9">
      <c r="F50" s="189"/>
      <c r="G50" s="190"/>
      <c r="H50" s="190"/>
      <c r="I50" s="43"/>
    </row>
    <row r="51" spans="6:9">
      <c r="F51" s="189"/>
      <c r="G51" s="190"/>
      <c r="H51" s="190"/>
      <c r="I51" s="43"/>
    </row>
    <row r="52" spans="6:9">
      <c r="F52" s="189"/>
      <c r="G52" s="190"/>
      <c r="H52" s="190"/>
      <c r="I52" s="43"/>
    </row>
    <row r="53" spans="6:9">
      <c r="F53" s="189"/>
      <c r="G53" s="190"/>
      <c r="H53" s="190"/>
      <c r="I53" s="43"/>
    </row>
    <row r="54" spans="6:9">
      <c r="F54" s="189"/>
      <c r="G54" s="190"/>
      <c r="H54" s="190"/>
      <c r="I54" s="43"/>
    </row>
    <row r="55" spans="6:9">
      <c r="F55" s="189"/>
      <c r="G55" s="190"/>
      <c r="H55" s="190"/>
      <c r="I55" s="43"/>
    </row>
    <row r="56" spans="6:9">
      <c r="F56" s="189"/>
      <c r="G56" s="190"/>
      <c r="H56" s="190"/>
      <c r="I56" s="43"/>
    </row>
    <row r="57" spans="6:9">
      <c r="F57" s="189"/>
      <c r="G57" s="190"/>
      <c r="H57" s="190"/>
      <c r="I57" s="43"/>
    </row>
    <row r="58" spans="6:9">
      <c r="F58" s="189"/>
      <c r="G58" s="190"/>
      <c r="H58" s="190"/>
      <c r="I58" s="43"/>
    </row>
    <row r="59" spans="6:9">
      <c r="F59" s="189"/>
      <c r="G59" s="190"/>
      <c r="H59" s="190"/>
      <c r="I59" s="43"/>
    </row>
    <row r="60" spans="6:9">
      <c r="F60" s="189"/>
      <c r="G60" s="190"/>
      <c r="H60" s="190"/>
      <c r="I60" s="43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83"/>
  <sheetViews>
    <sheetView showGridLines="0" showZeros="0" zoomScaleNormal="100" zoomScaleSheetLayoutView="100" workbookViewId="0">
      <selection activeCell="F8" sqref="F8:F9"/>
    </sheetView>
  </sheetViews>
  <sheetFormatPr defaultRowHeight="12.75"/>
  <cols>
    <col min="1" max="1" width="4.42578125" style="191" customWidth="1"/>
    <col min="2" max="2" width="11.5703125" style="191" customWidth="1"/>
    <col min="3" max="3" width="40.42578125" style="191" customWidth="1"/>
    <col min="4" max="4" width="5.5703125" style="191" customWidth="1"/>
    <col min="5" max="5" width="8.5703125" style="201" customWidth="1"/>
    <col min="6" max="6" width="9.85546875" style="191" customWidth="1"/>
    <col min="7" max="7" width="13.85546875" style="191" customWidth="1"/>
    <col min="8" max="8" width="11.7109375" style="191" hidden="1" customWidth="1"/>
    <col min="9" max="9" width="11.5703125" style="191" hidden="1" customWidth="1"/>
    <col min="10" max="10" width="11" style="191" hidden="1" customWidth="1"/>
    <col min="11" max="11" width="10.42578125" style="191" hidden="1" customWidth="1"/>
    <col min="12" max="12" width="75.42578125" style="191" customWidth="1"/>
    <col min="13" max="13" width="45.28515625" style="191" customWidth="1"/>
    <col min="14" max="16384" width="9.140625" style="191"/>
  </cols>
  <sheetData>
    <row r="1" spans="1:80" ht="15.75">
      <c r="A1" s="296" t="s">
        <v>73</v>
      </c>
      <c r="B1" s="296"/>
      <c r="C1" s="296"/>
      <c r="D1" s="296"/>
      <c r="E1" s="296"/>
      <c r="F1" s="296"/>
      <c r="G1" s="296"/>
    </row>
    <row r="2" spans="1:80" ht="14.25" customHeight="1" thickBot="1">
      <c r="B2" s="192"/>
      <c r="C2" s="193"/>
      <c r="D2" s="193"/>
      <c r="E2" s="194"/>
      <c r="F2" s="193"/>
      <c r="G2" s="193"/>
    </row>
    <row r="3" spans="1:80" ht="13.5" thickTop="1">
      <c r="A3" s="289" t="s">
        <v>1</v>
      </c>
      <c r="B3" s="290"/>
      <c r="C3" s="164" t="s">
        <v>93</v>
      </c>
      <c r="D3" s="195"/>
      <c r="E3" s="196" t="s">
        <v>74</v>
      </c>
      <c r="F3" s="197" t="str">
        <f>'PS2 PS2_1 Rek'!H1</f>
        <v>PS2_1</v>
      </c>
      <c r="G3" s="198"/>
    </row>
    <row r="4" spans="1:80" ht="13.5" thickBot="1">
      <c r="A4" s="297" t="s">
        <v>69</v>
      </c>
      <c r="B4" s="292"/>
      <c r="C4" s="170" t="s">
        <v>120</v>
      </c>
      <c r="D4" s="199"/>
      <c r="E4" s="298" t="str">
        <f>'PS2 PS2_1 Rek'!G2</f>
        <v>Technologie - Úprava a zrání masa</v>
      </c>
      <c r="F4" s="299"/>
      <c r="G4" s="300"/>
    </row>
    <row r="5" spans="1:80" ht="13.5" thickTop="1">
      <c r="A5" s="200"/>
      <c r="G5" s="202"/>
    </row>
    <row r="6" spans="1:80" ht="27" customHeight="1">
      <c r="A6" s="203" t="s">
        <v>75</v>
      </c>
      <c r="B6" s="204" t="s">
        <v>76</v>
      </c>
      <c r="C6" s="204" t="s">
        <v>77</v>
      </c>
      <c r="D6" s="204" t="s">
        <v>78</v>
      </c>
      <c r="E6" s="205" t="s">
        <v>79</v>
      </c>
      <c r="F6" s="204" t="s">
        <v>80</v>
      </c>
      <c r="G6" s="206" t="s">
        <v>81</v>
      </c>
      <c r="H6" s="207" t="s">
        <v>82</v>
      </c>
      <c r="I6" s="207" t="s">
        <v>83</v>
      </c>
      <c r="J6" s="207" t="s">
        <v>84</v>
      </c>
      <c r="K6" s="207" t="s">
        <v>85</v>
      </c>
    </row>
    <row r="7" spans="1:80">
      <c r="A7" s="208" t="s">
        <v>86</v>
      </c>
      <c r="B7" s="209" t="s">
        <v>123</v>
      </c>
      <c r="C7" s="210" t="s">
        <v>124</v>
      </c>
      <c r="D7" s="211"/>
      <c r="E7" s="212"/>
      <c r="F7" s="212"/>
      <c r="G7" s="213"/>
      <c r="H7" s="214"/>
      <c r="I7" s="215"/>
      <c r="J7" s="216"/>
      <c r="K7" s="217"/>
      <c r="O7" s="218">
        <v>1</v>
      </c>
    </row>
    <row r="8" spans="1:80">
      <c r="A8" s="219">
        <v>1</v>
      </c>
      <c r="B8" s="220" t="s">
        <v>112</v>
      </c>
      <c r="C8" s="221" t="s">
        <v>113</v>
      </c>
      <c r="D8" s="222" t="s">
        <v>89</v>
      </c>
      <c r="E8" s="223">
        <v>1</v>
      </c>
      <c r="F8" s="223"/>
      <c r="G8" s="224">
        <f>E8*F8</f>
        <v>0</v>
      </c>
      <c r="H8" s="225">
        <v>0</v>
      </c>
      <c r="I8" s="226">
        <f>E8*H8</f>
        <v>0</v>
      </c>
      <c r="J8" s="225"/>
      <c r="K8" s="226">
        <f>E8*J8</f>
        <v>0</v>
      </c>
      <c r="O8" s="218">
        <v>2</v>
      </c>
      <c r="AA8" s="191">
        <v>12</v>
      </c>
      <c r="AB8" s="191">
        <v>0</v>
      </c>
      <c r="AC8" s="191">
        <v>26</v>
      </c>
      <c r="AZ8" s="191">
        <v>2</v>
      </c>
      <c r="BA8" s="191">
        <f>IF(AZ8=1,G8,0)</f>
        <v>0</v>
      </c>
      <c r="BB8" s="191">
        <f>IF(AZ8=2,G8,0)</f>
        <v>0</v>
      </c>
      <c r="BC8" s="191">
        <f>IF(AZ8=3,G8,0)</f>
        <v>0</v>
      </c>
      <c r="BD8" s="191">
        <f>IF(AZ8=4,G8,0)</f>
        <v>0</v>
      </c>
      <c r="BE8" s="191">
        <f>IF(AZ8=5,G8,0)</f>
        <v>0</v>
      </c>
      <c r="CA8" s="218">
        <v>12</v>
      </c>
      <c r="CB8" s="218">
        <v>0</v>
      </c>
    </row>
    <row r="9" spans="1:80">
      <c r="A9" s="219">
        <v>2</v>
      </c>
      <c r="B9" s="220" t="s">
        <v>114</v>
      </c>
      <c r="C9" s="221" t="s">
        <v>115</v>
      </c>
      <c r="D9" s="222" t="s">
        <v>89</v>
      </c>
      <c r="E9" s="223">
        <v>1</v>
      </c>
      <c r="F9" s="223"/>
      <c r="G9" s="224">
        <f>E9*F9</f>
        <v>0</v>
      </c>
      <c r="H9" s="225">
        <v>0</v>
      </c>
      <c r="I9" s="226">
        <f>E9*H9</f>
        <v>0</v>
      </c>
      <c r="J9" s="225"/>
      <c r="K9" s="226">
        <f>E9*J9</f>
        <v>0</v>
      </c>
      <c r="O9" s="218">
        <v>2</v>
      </c>
      <c r="AA9" s="191">
        <v>12</v>
      </c>
      <c r="AB9" s="191">
        <v>0</v>
      </c>
      <c r="AC9" s="191">
        <v>27</v>
      </c>
      <c r="AZ9" s="191">
        <v>2</v>
      </c>
      <c r="BA9" s="191">
        <f>IF(AZ9=1,G9,0)</f>
        <v>0</v>
      </c>
      <c r="BB9" s="191">
        <f>IF(AZ9=2,G9,0)</f>
        <v>0</v>
      </c>
      <c r="BC9" s="191">
        <f>IF(AZ9=3,G9,0)</f>
        <v>0</v>
      </c>
      <c r="BD9" s="191">
        <f>IF(AZ9=4,G9,0)</f>
        <v>0</v>
      </c>
      <c r="BE9" s="191">
        <f>IF(AZ9=5,G9,0)</f>
        <v>0</v>
      </c>
      <c r="CA9" s="218">
        <v>12</v>
      </c>
      <c r="CB9" s="218">
        <v>0</v>
      </c>
    </row>
    <row r="10" spans="1:80">
      <c r="A10" s="237"/>
      <c r="B10" s="238" t="s">
        <v>90</v>
      </c>
      <c r="C10" s="239" t="s">
        <v>125</v>
      </c>
      <c r="D10" s="240"/>
      <c r="E10" s="241"/>
      <c r="F10" s="242"/>
      <c r="G10" s="243">
        <f>SUM(G7:G9)</f>
        <v>0</v>
      </c>
      <c r="H10" s="244"/>
      <c r="I10" s="245">
        <f>SUM(I7:I9)</f>
        <v>0</v>
      </c>
      <c r="J10" s="244"/>
      <c r="K10" s="245">
        <f>SUM(K7:K9)</f>
        <v>0</v>
      </c>
      <c r="O10" s="218">
        <v>4</v>
      </c>
      <c r="BA10" s="246">
        <f>SUM(BA7:BA9)</f>
        <v>0</v>
      </c>
      <c r="BB10" s="246">
        <f>SUM(BB7:BB9)</f>
        <v>0</v>
      </c>
      <c r="BC10" s="246">
        <f>SUM(BC7:BC9)</f>
        <v>0</v>
      </c>
      <c r="BD10" s="246">
        <f>SUM(BD7:BD9)</f>
        <v>0</v>
      </c>
      <c r="BE10" s="246">
        <f>SUM(BE7:BE9)</f>
        <v>0</v>
      </c>
    </row>
    <row r="11" spans="1:80">
      <c r="E11" s="191"/>
    </row>
    <row r="12" spans="1:80">
      <c r="E12" s="191"/>
    </row>
    <row r="13" spans="1:80">
      <c r="E13" s="191"/>
    </row>
    <row r="14" spans="1:80">
      <c r="E14" s="191"/>
    </row>
    <row r="15" spans="1:80">
      <c r="E15" s="191"/>
    </row>
    <row r="16" spans="1:80">
      <c r="E16" s="191"/>
    </row>
    <row r="17" spans="5:5">
      <c r="E17" s="191"/>
    </row>
    <row r="18" spans="5:5">
      <c r="E18" s="191"/>
    </row>
    <row r="19" spans="5:5">
      <c r="E19" s="191"/>
    </row>
    <row r="20" spans="5:5">
      <c r="E20" s="191"/>
    </row>
    <row r="21" spans="5:5">
      <c r="E21" s="191"/>
    </row>
    <row r="22" spans="5:5">
      <c r="E22" s="191"/>
    </row>
    <row r="23" spans="5:5">
      <c r="E23" s="191"/>
    </row>
    <row r="24" spans="5:5">
      <c r="E24" s="191"/>
    </row>
    <row r="25" spans="5:5">
      <c r="E25" s="191"/>
    </row>
    <row r="26" spans="5:5">
      <c r="E26" s="191"/>
    </row>
    <row r="27" spans="5:5">
      <c r="E27" s="191"/>
    </row>
    <row r="28" spans="5:5">
      <c r="E28" s="191"/>
    </row>
    <row r="29" spans="5:5">
      <c r="E29" s="191"/>
    </row>
    <row r="30" spans="5:5">
      <c r="E30" s="191"/>
    </row>
    <row r="31" spans="5:5">
      <c r="E31" s="191"/>
    </row>
    <row r="32" spans="5:5">
      <c r="E32" s="191"/>
    </row>
    <row r="33" spans="1:7">
      <c r="E33" s="191"/>
    </row>
    <row r="34" spans="1:7">
      <c r="A34" s="236"/>
      <c r="B34" s="236"/>
      <c r="C34" s="236"/>
      <c r="D34" s="236"/>
      <c r="E34" s="236"/>
      <c r="F34" s="236"/>
      <c r="G34" s="236"/>
    </row>
    <row r="35" spans="1:7">
      <c r="A35" s="236"/>
      <c r="B35" s="236"/>
      <c r="C35" s="236"/>
      <c r="D35" s="236"/>
      <c r="E35" s="236"/>
      <c r="F35" s="236"/>
      <c r="G35" s="236"/>
    </row>
    <row r="36" spans="1:7">
      <c r="A36" s="236"/>
      <c r="B36" s="236"/>
      <c r="C36" s="236"/>
      <c r="D36" s="236"/>
      <c r="E36" s="236"/>
      <c r="F36" s="236"/>
      <c r="G36" s="236"/>
    </row>
    <row r="37" spans="1:7">
      <c r="A37" s="236"/>
      <c r="B37" s="236"/>
      <c r="C37" s="236"/>
      <c r="D37" s="236"/>
      <c r="E37" s="236"/>
      <c r="F37" s="236"/>
      <c r="G37" s="236"/>
    </row>
    <row r="38" spans="1:7">
      <c r="E38" s="191"/>
    </row>
    <row r="39" spans="1:7">
      <c r="E39" s="191"/>
    </row>
    <row r="40" spans="1:7">
      <c r="E40" s="191"/>
    </row>
    <row r="41" spans="1:7">
      <c r="E41" s="191"/>
    </row>
    <row r="42" spans="1:7">
      <c r="E42" s="191"/>
    </row>
    <row r="43" spans="1:7">
      <c r="E43" s="191"/>
    </row>
    <row r="44" spans="1:7">
      <c r="E44" s="191"/>
    </row>
    <row r="45" spans="1:7">
      <c r="E45" s="191"/>
    </row>
    <row r="46" spans="1:7">
      <c r="E46" s="191"/>
    </row>
    <row r="47" spans="1:7">
      <c r="E47" s="191"/>
    </row>
    <row r="48" spans="1:7">
      <c r="E48" s="191"/>
    </row>
    <row r="49" spans="5:5">
      <c r="E49" s="191"/>
    </row>
    <row r="50" spans="5:5">
      <c r="E50" s="191"/>
    </row>
    <row r="51" spans="5:5">
      <c r="E51" s="191"/>
    </row>
    <row r="52" spans="5:5">
      <c r="E52" s="191"/>
    </row>
    <row r="53" spans="5:5">
      <c r="E53" s="191"/>
    </row>
    <row r="54" spans="5:5">
      <c r="E54" s="191"/>
    </row>
    <row r="55" spans="5:5">
      <c r="E55" s="191"/>
    </row>
    <row r="56" spans="5:5">
      <c r="E56" s="191"/>
    </row>
    <row r="57" spans="5:5">
      <c r="E57" s="191"/>
    </row>
    <row r="58" spans="5:5">
      <c r="E58" s="191"/>
    </row>
    <row r="59" spans="5:5">
      <c r="E59" s="191"/>
    </row>
    <row r="60" spans="5:5">
      <c r="E60" s="191"/>
    </row>
    <row r="61" spans="5:5">
      <c r="E61" s="191"/>
    </row>
    <row r="62" spans="5:5">
      <c r="E62" s="191"/>
    </row>
    <row r="63" spans="5:5">
      <c r="E63" s="191"/>
    </row>
    <row r="64" spans="5:5">
      <c r="E64" s="191"/>
    </row>
    <row r="65" spans="1:7">
      <c r="E65" s="191"/>
    </row>
    <row r="66" spans="1:7">
      <c r="E66" s="191"/>
    </row>
    <row r="67" spans="1:7">
      <c r="E67" s="191"/>
    </row>
    <row r="68" spans="1:7">
      <c r="E68" s="191"/>
    </row>
    <row r="69" spans="1:7">
      <c r="A69" s="247"/>
      <c r="B69" s="247"/>
    </row>
    <row r="70" spans="1:7">
      <c r="A70" s="236"/>
      <c r="B70" s="236"/>
      <c r="C70" s="248"/>
      <c r="D70" s="248"/>
      <c r="E70" s="249"/>
      <c r="F70" s="248"/>
      <c r="G70" s="250"/>
    </row>
    <row r="71" spans="1:7">
      <c r="A71" s="251"/>
      <c r="B71" s="251"/>
      <c r="C71" s="236"/>
      <c r="D71" s="236"/>
      <c r="E71" s="252"/>
      <c r="F71" s="236"/>
      <c r="G71" s="236"/>
    </row>
    <row r="72" spans="1:7">
      <c r="A72" s="236"/>
      <c r="B72" s="236"/>
      <c r="C72" s="236"/>
      <c r="D72" s="236"/>
      <c r="E72" s="252"/>
      <c r="F72" s="236"/>
      <c r="G72" s="236"/>
    </row>
    <row r="73" spans="1:7">
      <c r="A73" s="236"/>
      <c r="B73" s="236"/>
      <c r="C73" s="236"/>
      <c r="D73" s="236"/>
      <c r="E73" s="252"/>
      <c r="F73" s="236"/>
      <c r="G73" s="236"/>
    </row>
    <row r="74" spans="1:7">
      <c r="A74" s="236"/>
      <c r="B74" s="236"/>
      <c r="C74" s="236"/>
      <c r="D74" s="236"/>
      <c r="E74" s="252"/>
      <c r="F74" s="236"/>
      <c r="G74" s="236"/>
    </row>
    <row r="75" spans="1:7">
      <c r="A75" s="236"/>
      <c r="B75" s="236"/>
      <c r="C75" s="236"/>
      <c r="D75" s="236"/>
      <c r="E75" s="252"/>
      <c r="F75" s="236"/>
      <c r="G75" s="236"/>
    </row>
    <row r="76" spans="1:7">
      <c r="A76" s="236"/>
      <c r="B76" s="236"/>
      <c r="C76" s="236"/>
      <c r="D76" s="236"/>
      <c r="E76" s="252"/>
      <c r="F76" s="236"/>
      <c r="G76" s="236"/>
    </row>
    <row r="77" spans="1:7">
      <c r="A77" s="236"/>
      <c r="B77" s="236"/>
      <c r="C77" s="236"/>
      <c r="D77" s="236"/>
      <c r="E77" s="252"/>
      <c r="F77" s="236"/>
      <c r="G77" s="236"/>
    </row>
    <row r="78" spans="1:7">
      <c r="A78" s="236"/>
      <c r="B78" s="236"/>
      <c r="C78" s="236"/>
      <c r="D78" s="236"/>
      <c r="E78" s="252"/>
      <c r="F78" s="236"/>
      <c r="G78" s="236"/>
    </row>
    <row r="79" spans="1:7">
      <c r="A79" s="236"/>
      <c r="B79" s="236"/>
      <c r="C79" s="236"/>
      <c r="D79" s="236"/>
      <c r="E79" s="252"/>
      <c r="F79" s="236"/>
      <c r="G79" s="236"/>
    </row>
    <row r="80" spans="1:7">
      <c r="A80" s="236"/>
      <c r="B80" s="236"/>
      <c r="C80" s="236"/>
      <c r="D80" s="236"/>
      <c r="E80" s="252"/>
      <c r="F80" s="236"/>
      <c r="G80" s="236"/>
    </row>
    <row r="81" spans="1:7">
      <c r="A81" s="236"/>
      <c r="B81" s="236"/>
      <c r="C81" s="236"/>
      <c r="D81" s="236"/>
      <c r="E81" s="252"/>
      <c r="F81" s="236"/>
      <c r="G81" s="236"/>
    </row>
    <row r="82" spans="1:7">
      <c r="A82" s="236"/>
      <c r="B82" s="236"/>
      <c r="C82" s="236"/>
      <c r="D82" s="236"/>
      <c r="E82" s="252"/>
      <c r="F82" s="236"/>
      <c r="G82" s="236"/>
    </row>
    <row r="83" spans="1:7">
      <c r="A83" s="236"/>
      <c r="B83" s="236"/>
      <c r="C83" s="236"/>
      <c r="D83" s="236"/>
      <c r="E83" s="252"/>
      <c r="F83" s="236"/>
      <c r="G83" s="23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topLeftCell="A4" zoomScaleNormal="100" workbookViewId="0">
      <selection activeCell="G22" sqref="G22:G23"/>
    </sheetView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71" t="s">
        <v>24</v>
      </c>
      <c r="B1" s="72"/>
      <c r="C1" s="72"/>
      <c r="D1" s="72"/>
      <c r="E1" s="72"/>
      <c r="F1" s="72"/>
      <c r="G1" s="72"/>
    </row>
    <row r="2" spans="1:57" ht="12.75" customHeight="1">
      <c r="A2" s="73" t="s">
        <v>25</v>
      </c>
      <c r="B2" s="74"/>
      <c r="C2" s="75" t="s">
        <v>129</v>
      </c>
      <c r="D2" s="75" t="s">
        <v>127</v>
      </c>
      <c r="E2" s="76"/>
      <c r="F2" s="77" t="s">
        <v>26</v>
      </c>
      <c r="G2" s="78"/>
    </row>
    <row r="3" spans="1:57" ht="3" hidden="1" customHeight="1">
      <c r="A3" s="79"/>
      <c r="B3" s="80"/>
      <c r="C3" s="81"/>
      <c r="D3" s="81"/>
      <c r="E3" s="82"/>
      <c r="F3" s="83"/>
      <c r="G3" s="84"/>
    </row>
    <row r="4" spans="1:57" ht="12" customHeight="1">
      <c r="A4" s="85" t="s">
        <v>27</v>
      </c>
      <c r="B4" s="80"/>
      <c r="C4" s="81"/>
      <c r="D4" s="81"/>
      <c r="E4" s="82"/>
      <c r="F4" s="83" t="s">
        <v>28</v>
      </c>
      <c r="G4" s="86"/>
    </row>
    <row r="5" spans="1:57" ht="12.95" customHeight="1">
      <c r="A5" s="87" t="s">
        <v>126</v>
      </c>
      <c r="B5" s="88"/>
      <c r="C5" s="89" t="s">
        <v>127</v>
      </c>
      <c r="D5" s="90"/>
      <c r="E5" s="88"/>
      <c r="F5" s="83" t="s">
        <v>29</v>
      </c>
      <c r="G5" s="84"/>
    </row>
    <row r="6" spans="1:57" ht="12.95" customHeight="1">
      <c r="A6" s="85" t="s">
        <v>30</v>
      </c>
      <c r="B6" s="80"/>
      <c r="C6" s="81"/>
      <c r="D6" s="81"/>
      <c r="E6" s="82"/>
      <c r="F6" s="91" t="s">
        <v>31</v>
      </c>
      <c r="G6" s="92">
        <v>0</v>
      </c>
      <c r="O6" s="93"/>
    </row>
    <row r="7" spans="1:57" ht="12.95" customHeight="1">
      <c r="A7" s="94" t="s">
        <v>91</v>
      </c>
      <c r="B7" s="95"/>
      <c r="C7" s="96" t="s">
        <v>92</v>
      </c>
      <c r="D7" s="97"/>
      <c r="E7" s="97"/>
      <c r="F7" s="98" t="s">
        <v>32</v>
      </c>
      <c r="G7" s="92">
        <f>IF(G6=0,,ROUND((F30+F32)/G6,1))</f>
        <v>0</v>
      </c>
    </row>
    <row r="8" spans="1:57">
      <c r="A8" s="99" t="s">
        <v>33</v>
      </c>
      <c r="B8" s="83"/>
      <c r="C8" s="286"/>
      <c r="D8" s="286"/>
      <c r="E8" s="287"/>
      <c r="F8" s="100" t="s">
        <v>34</v>
      </c>
      <c r="G8" s="101"/>
      <c r="H8" s="102"/>
      <c r="I8" s="103"/>
    </row>
    <row r="9" spans="1:57">
      <c r="A9" s="99" t="s">
        <v>35</v>
      </c>
      <c r="B9" s="83"/>
      <c r="C9" s="286"/>
      <c r="D9" s="286"/>
      <c r="E9" s="287"/>
      <c r="F9" s="83"/>
      <c r="G9" s="104"/>
      <c r="H9" s="105"/>
    </row>
    <row r="10" spans="1:57">
      <c r="A10" s="99" t="s">
        <v>36</v>
      </c>
      <c r="B10" s="83"/>
      <c r="C10" s="286" t="s">
        <v>117</v>
      </c>
      <c r="D10" s="286"/>
      <c r="E10" s="286"/>
      <c r="F10" s="106"/>
      <c r="G10" s="107"/>
      <c r="H10" s="108"/>
    </row>
    <row r="11" spans="1:57" ht="13.5" customHeight="1">
      <c r="A11" s="99" t="s">
        <v>37</v>
      </c>
      <c r="B11" s="83"/>
      <c r="C11" s="286" t="s">
        <v>116</v>
      </c>
      <c r="D11" s="286"/>
      <c r="E11" s="286"/>
      <c r="F11" s="109" t="s">
        <v>38</v>
      </c>
      <c r="G11" s="110"/>
      <c r="H11" s="105"/>
      <c r="BA11" s="111"/>
      <c r="BB11" s="111"/>
      <c r="BC11" s="111"/>
      <c r="BD11" s="111"/>
      <c r="BE11" s="111"/>
    </row>
    <row r="12" spans="1:57" ht="12.75" customHeight="1">
      <c r="A12" s="112" t="s">
        <v>39</v>
      </c>
      <c r="B12" s="80"/>
      <c r="C12" s="288"/>
      <c r="D12" s="288"/>
      <c r="E12" s="288"/>
      <c r="F12" s="113" t="s">
        <v>40</v>
      </c>
      <c r="G12" s="114"/>
      <c r="H12" s="105"/>
    </row>
    <row r="13" spans="1:57" ht="28.5" customHeight="1" thickBot="1">
      <c r="A13" s="115" t="s">
        <v>41</v>
      </c>
      <c r="B13" s="116"/>
      <c r="C13" s="116"/>
      <c r="D13" s="116"/>
      <c r="E13" s="117"/>
      <c r="F13" s="117"/>
      <c r="G13" s="118"/>
      <c r="H13" s="105"/>
    </row>
    <row r="14" spans="1:57" ht="17.25" customHeight="1" thickBot="1">
      <c r="A14" s="119" t="s">
        <v>42</v>
      </c>
      <c r="B14" s="120"/>
      <c r="C14" s="121"/>
      <c r="D14" s="122" t="s">
        <v>43</v>
      </c>
      <c r="E14" s="123"/>
      <c r="F14" s="123"/>
      <c r="G14" s="121"/>
    </row>
    <row r="15" spans="1:57" ht="15.95" customHeight="1">
      <c r="A15" s="124"/>
      <c r="B15" s="125" t="s">
        <v>44</v>
      </c>
      <c r="C15" s="126">
        <f>'PS3 PS3_1 Rek'!E8</f>
        <v>0</v>
      </c>
      <c r="D15" s="127"/>
      <c r="E15" s="128"/>
      <c r="F15" s="129"/>
      <c r="G15" s="126"/>
    </row>
    <row r="16" spans="1:57" ht="15.95" customHeight="1">
      <c r="A16" s="124" t="s">
        <v>45</v>
      </c>
      <c r="B16" s="125" t="s">
        <v>46</v>
      </c>
      <c r="C16" s="126">
        <f>'PS3 PS3_1 Rek'!F8</f>
        <v>0</v>
      </c>
      <c r="D16" s="79"/>
      <c r="E16" s="130"/>
      <c r="F16" s="131"/>
      <c r="G16" s="126"/>
    </row>
    <row r="17" spans="1:7" ht="15.95" customHeight="1">
      <c r="A17" s="124" t="s">
        <v>47</v>
      </c>
      <c r="B17" s="125" t="s">
        <v>48</v>
      </c>
      <c r="C17" s="126">
        <f>'PS3 PS3_1 Rek'!H8</f>
        <v>0</v>
      </c>
      <c r="D17" s="79"/>
      <c r="E17" s="130"/>
      <c r="F17" s="131"/>
      <c r="G17" s="126"/>
    </row>
    <row r="18" spans="1:7" ht="15.95" customHeight="1">
      <c r="A18" s="132" t="s">
        <v>49</v>
      </c>
      <c r="B18" s="133" t="s">
        <v>50</v>
      </c>
      <c r="C18" s="126">
        <f>'PS3 PS3_1 Rek'!G8</f>
        <v>0</v>
      </c>
      <c r="D18" s="79"/>
      <c r="E18" s="130"/>
      <c r="F18" s="131"/>
      <c r="G18" s="126"/>
    </row>
    <row r="19" spans="1:7" ht="15.95" customHeight="1">
      <c r="A19" s="134" t="s">
        <v>51</v>
      </c>
      <c r="B19" s="125"/>
      <c r="C19" s="126">
        <f>SUM(C15:C18)</f>
        <v>0</v>
      </c>
      <c r="D19" s="79"/>
      <c r="E19" s="130"/>
      <c r="F19" s="131"/>
      <c r="G19" s="126"/>
    </row>
    <row r="20" spans="1:7" ht="15.95" customHeight="1">
      <c r="A20" s="134"/>
      <c r="B20" s="125"/>
      <c r="C20" s="126"/>
      <c r="D20" s="79"/>
      <c r="E20" s="130"/>
      <c r="F20" s="131"/>
      <c r="G20" s="126"/>
    </row>
    <row r="21" spans="1:7" ht="15.95" customHeight="1">
      <c r="A21" s="134" t="s">
        <v>23</v>
      </c>
      <c r="B21" s="125"/>
      <c r="C21" s="126">
        <f>'PS3 PS3_1 Rek'!I8</f>
        <v>0</v>
      </c>
      <c r="D21" s="79"/>
      <c r="E21" s="130"/>
      <c r="F21" s="131"/>
      <c r="G21" s="126"/>
    </row>
    <row r="22" spans="1:7" ht="15.95" customHeight="1">
      <c r="A22" s="135" t="s">
        <v>52</v>
      </c>
      <c r="B22" s="105"/>
      <c r="C22" s="126">
        <f>C19+C21</f>
        <v>0</v>
      </c>
      <c r="D22" s="79" t="s">
        <v>53</v>
      </c>
      <c r="E22" s="130"/>
      <c r="F22" s="131"/>
      <c r="G22" s="126"/>
    </row>
    <row r="23" spans="1:7" ht="15.95" customHeight="1" thickBot="1">
      <c r="A23" s="284" t="s">
        <v>54</v>
      </c>
      <c r="B23" s="285"/>
      <c r="C23" s="136">
        <f>C22+G23</f>
        <v>0</v>
      </c>
      <c r="D23" s="137" t="s">
        <v>55</v>
      </c>
      <c r="E23" s="138"/>
      <c r="F23" s="139"/>
      <c r="G23" s="126"/>
    </row>
    <row r="24" spans="1:7">
      <c r="A24" s="140" t="s">
        <v>56</v>
      </c>
      <c r="B24" s="141"/>
      <c r="C24" s="142"/>
      <c r="D24" s="141" t="s">
        <v>57</v>
      </c>
      <c r="E24" s="141"/>
      <c r="F24" s="143" t="s">
        <v>58</v>
      </c>
      <c r="G24" s="144"/>
    </row>
    <row r="25" spans="1:7">
      <c r="A25" s="135" t="s">
        <v>59</v>
      </c>
      <c r="B25" s="105"/>
      <c r="C25" s="145"/>
      <c r="D25" s="105" t="s">
        <v>59</v>
      </c>
      <c r="F25" s="146" t="s">
        <v>59</v>
      </c>
      <c r="G25" s="147"/>
    </row>
    <row r="26" spans="1:7" ht="37.5" customHeight="1">
      <c r="A26" s="135" t="s">
        <v>60</v>
      </c>
      <c r="B26" s="148"/>
      <c r="C26" s="145"/>
      <c r="D26" s="105" t="s">
        <v>60</v>
      </c>
      <c r="F26" s="146" t="s">
        <v>60</v>
      </c>
      <c r="G26" s="147"/>
    </row>
    <row r="27" spans="1:7">
      <c r="A27" s="135"/>
      <c r="B27" s="149"/>
      <c r="C27" s="145"/>
      <c r="D27" s="105"/>
      <c r="F27" s="146"/>
      <c r="G27" s="147"/>
    </row>
    <row r="28" spans="1:7">
      <c r="A28" s="135" t="s">
        <v>61</v>
      </c>
      <c r="B28" s="105"/>
      <c r="C28" s="145"/>
      <c r="D28" s="146" t="s">
        <v>62</v>
      </c>
      <c r="E28" s="145"/>
      <c r="F28" s="150" t="s">
        <v>62</v>
      </c>
      <c r="G28" s="147"/>
    </row>
    <row r="29" spans="1:7" ht="69" customHeight="1">
      <c r="A29" s="135"/>
      <c r="B29" s="105"/>
      <c r="C29" s="151"/>
      <c r="D29" s="152"/>
      <c r="E29" s="151"/>
      <c r="F29" s="105"/>
      <c r="G29" s="147"/>
    </row>
    <row r="30" spans="1:7">
      <c r="A30" s="153" t="s">
        <v>10</v>
      </c>
      <c r="B30" s="154"/>
      <c r="C30" s="155">
        <v>21</v>
      </c>
      <c r="D30" s="154" t="s">
        <v>63</v>
      </c>
      <c r="E30" s="156"/>
      <c r="F30" s="279">
        <f>C23-F32</f>
        <v>0</v>
      </c>
      <c r="G30" s="280"/>
    </row>
    <row r="31" spans="1:7">
      <c r="A31" s="153" t="s">
        <v>64</v>
      </c>
      <c r="B31" s="154"/>
      <c r="C31" s="155">
        <f>C30</f>
        <v>21</v>
      </c>
      <c r="D31" s="154" t="s">
        <v>65</v>
      </c>
      <c r="E31" s="156"/>
      <c r="F31" s="279">
        <f>ROUND(PRODUCT(F30,C31/100),0)</f>
        <v>0</v>
      </c>
      <c r="G31" s="280"/>
    </row>
    <row r="32" spans="1:7">
      <c r="A32" s="153" t="s">
        <v>10</v>
      </c>
      <c r="B32" s="154"/>
      <c r="C32" s="155">
        <v>0</v>
      </c>
      <c r="D32" s="154" t="s">
        <v>65</v>
      </c>
      <c r="E32" s="156"/>
      <c r="F32" s="279">
        <v>0</v>
      </c>
      <c r="G32" s="280"/>
    </row>
    <row r="33" spans="1:8">
      <c r="A33" s="153" t="s">
        <v>64</v>
      </c>
      <c r="B33" s="157"/>
      <c r="C33" s="158">
        <f>C32</f>
        <v>0</v>
      </c>
      <c r="D33" s="154" t="s">
        <v>65</v>
      </c>
      <c r="E33" s="131"/>
      <c r="F33" s="279">
        <f>ROUND(PRODUCT(F32,C33/100),0)</f>
        <v>0</v>
      </c>
      <c r="G33" s="280"/>
    </row>
    <row r="34" spans="1:8" s="162" customFormat="1" ht="19.5" customHeight="1" thickBot="1">
      <c r="A34" s="159" t="s">
        <v>66</v>
      </c>
      <c r="B34" s="160"/>
      <c r="C34" s="160"/>
      <c r="D34" s="160"/>
      <c r="E34" s="161"/>
      <c r="F34" s="281">
        <f>ROUND(SUM(F30:F33),0)</f>
        <v>0</v>
      </c>
      <c r="G34" s="282"/>
    </row>
    <row r="36" spans="1:8">
      <c r="A36" s="2" t="s">
        <v>67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>
      <c r="A37" s="2"/>
      <c r="B37" s="283"/>
      <c r="C37" s="283"/>
      <c r="D37" s="283"/>
      <c r="E37" s="283"/>
      <c r="F37" s="283"/>
      <c r="G37" s="283"/>
      <c r="H37" s="1" t="s">
        <v>0</v>
      </c>
    </row>
    <row r="38" spans="1:8" ht="12.75" customHeight="1">
      <c r="A38" s="163"/>
      <c r="B38" s="283"/>
      <c r="C38" s="283"/>
      <c r="D38" s="283"/>
      <c r="E38" s="283"/>
      <c r="F38" s="283"/>
      <c r="G38" s="283"/>
      <c r="H38" s="1" t="s">
        <v>0</v>
      </c>
    </row>
    <row r="39" spans="1:8">
      <c r="A39" s="163"/>
      <c r="B39" s="283"/>
      <c r="C39" s="283"/>
      <c r="D39" s="283"/>
      <c r="E39" s="283"/>
      <c r="F39" s="283"/>
      <c r="G39" s="283"/>
      <c r="H39" s="1" t="s">
        <v>0</v>
      </c>
    </row>
    <row r="40" spans="1:8">
      <c r="A40" s="163"/>
      <c r="B40" s="283"/>
      <c r="C40" s="283"/>
      <c r="D40" s="283"/>
      <c r="E40" s="283"/>
      <c r="F40" s="283"/>
      <c r="G40" s="283"/>
      <c r="H40" s="1" t="s">
        <v>0</v>
      </c>
    </row>
    <row r="41" spans="1:8">
      <c r="A41" s="163"/>
      <c r="B41" s="283"/>
      <c r="C41" s="283"/>
      <c r="D41" s="283"/>
      <c r="E41" s="283"/>
      <c r="F41" s="283"/>
      <c r="G41" s="283"/>
      <c r="H41" s="1" t="s">
        <v>0</v>
      </c>
    </row>
    <row r="42" spans="1:8">
      <c r="A42" s="163"/>
      <c r="B42" s="283"/>
      <c r="C42" s="283"/>
      <c r="D42" s="283"/>
      <c r="E42" s="283"/>
      <c r="F42" s="283"/>
      <c r="G42" s="283"/>
      <c r="H42" s="1" t="s">
        <v>0</v>
      </c>
    </row>
    <row r="43" spans="1:8">
      <c r="A43" s="163"/>
      <c r="B43" s="283"/>
      <c r="C43" s="283"/>
      <c r="D43" s="283"/>
      <c r="E43" s="283"/>
      <c r="F43" s="283"/>
      <c r="G43" s="283"/>
      <c r="H43" s="1" t="s">
        <v>0</v>
      </c>
    </row>
    <row r="44" spans="1:8" ht="12.75" customHeight="1">
      <c r="A44" s="163"/>
      <c r="B44" s="283"/>
      <c r="C44" s="283"/>
      <c r="D44" s="283"/>
      <c r="E44" s="283"/>
      <c r="F44" s="283"/>
      <c r="G44" s="283"/>
      <c r="H44" s="1" t="s">
        <v>0</v>
      </c>
    </row>
    <row r="45" spans="1:8" ht="12.75" customHeight="1">
      <c r="A45" s="163"/>
      <c r="B45" s="283"/>
      <c r="C45" s="283"/>
      <c r="D45" s="283"/>
      <c r="E45" s="283"/>
      <c r="F45" s="283"/>
      <c r="G45" s="283"/>
      <c r="H45" s="1" t="s">
        <v>0</v>
      </c>
    </row>
    <row r="46" spans="1:8">
      <c r="B46" s="278"/>
      <c r="C46" s="278"/>
      <c r="D46" s="278"/>
      <c r="E46" s="278"/>
      <c r="F46" s="278"/>
      <c r="G46" s="278"/>
    </row>
    <row r="47" spans="1:8">
      <c r="B47" s="278"/>
      <c r="C47" s="278"/>
      <c r="D47" s="278"/>
      <c r="E47" s="278"/>
      <c r="F47" s="278"/>
      <c r="G47" s="278"/>
    </row>
    <row r="48" spans="1:8">
      <c r="B48" s="278"/>
      <c r="C48" s="278"/>
      <c r="D48" s="278"/>
      <c r="E48" s="278"/>
      <c r="F48" s="278"/>
      <c r="G48" s="278"/>
    </row>
    <row r="49" spans="2:7">
      <c r="B49" s="278"/>
      <c r="C49" s="278"/>
      <c r="D49" s="278"/>
      <c r="E49" s="278"/>
      <c r="F49" s="278"/>
      <c r="G49" s="278"/>
    </row>
    <row r="50" spans="2:7">
      <c r="B50" s="278"/>
      <c r="C50" s="278"/>
      <c r="D50" s="278"/>
      <c r="E50" s="278"/>
      <c r="F50" s="278"/>
      <c r="G50" s="278"/>
    </row>
    <row r="51" spans="2:7">
      <c r="B51" s="278"/>
      <c r="C51" s="278"/>
      <c r="D51" s="278"/>
      <c r="E51" s="278"/>
      <c r="F51" s="278"/>
      <c r="G51" s="278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33"/>
  <dimension ref="A1:I59"/>
  <sheetViews>
    <sheetView workbookViewId="0">
      <selection activeCell="A10" sqref="A10:IV22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89" t="s">
        <v>1</v>
      </c>
      <c r="B1" s="290"/>
      <c r="C1" s="164" t="s">
        <v>93</v>
      </c>
      <c r="D1" s="165"/>
      <c r="E1" s="166"/>
      <c r="F1" s="165"/>
      <c r="G1" s="167" t="s">
        <v>68</v>
      </c>
      <c r="H1" s="168" t="s">
        <v>129</v>
      </c>
      <c r="I1" s="169"/>
    </row>
    <row r="2" spans="1:9" ht="13.5" thickBot="1">
      <c r="A2" s="291" t="s">
        <v>69</v>
      </c>
      <c r="B2" s="292"/>
      <c r="C2" s="170" t="s">
        <v>128</v>
      </c>
      <c r="D2" s="171"/>
      <c r="E2" s="172"/>
      <c r="F2" s="171"/>
      <c r="G2" s="293" t="s">
        <v>127</v>
      </c>
      <c r="H2" s="294"/>
      <c r="I2" s="295"/>
    </row>
    <row r="3" spans="1:9" ht="13.5" thickTop="1">
      <c r="F3" s="105"/>
    </row>
    <row r="4" spans="1:9" ht="19.5" customHeight="1">
      <c r="A4" s="173" t="s">
        <v>70</v>
      </c>
      <c r="B4" s="174"/>
      <c r="C4" s="174"/>
      <c r="D4" s="174"/>
      <c r="E4" s="175"/>
      <c r="F4" s="174"/>
      <c r="G4" s="174"/>
      <c r="H4" s="174"/>
      <c r="I4" s="174"/>
    </row>
    <row r="5" spans="1:9" ht="13.5" thickBot="1"/>
    <row r="6" spans="1:9" s="105" customFormat="1" ht="13.5" thickBot="1">
      <c r="A6" s="176"/>
      <c r="B6" s="177" t="s">
        <v>71</v>
      </c>
      <c r="C6" s="177"/>
      <c r="D6" s="178"/>
      <c r="E6" s="179" t="s">
        <v>19</v>
      </c>
      <c r="F6" s="180" t="s">
        <v>20</v>
      </c>
      <c r="G6" s="180" t="s">
        <v>21</v>
      </c>
      <c r="H6" s="180" t="s">
        <v>22</v>
      </c>
      <c r="I6" s="181" t="s">
        <v>23</v>
      </c>
    </row>
    <row r="7" spans="1:9" s="105" customFormat="1" ht="13.5" thickBot="1">
      <c r="A7" s="253" t="str">
        <f>'PS3 PS3_1 Pol'!B7</f>
        <v>M33</v>
      </c>
      <c r="B7" s="59" t="str">
        <f>'PS3 PS3_1 Pol'!C7</f>
        <v>Montáže dopravních zařízení a vah-výtahy</v>
      </c>
      <c r="D7" s="182"/>
      <c r="E7" s="254">
        <f>'PS3 PS3_1 Pol'!BA12</f>
        <v>0</v>
      </c>
      <c r="F7" s="255">
        <f>'PS3 PS3_1 Pol'!BB12</f>
        <v>0</v>
      </c>
      <c r="G7" s="255">
        <f>'PS3 PS3_1 Pol'!BC12</f>
        <v>0</v>
      </c>
      <c r="H7" s="255">
        <f>'PS3 PS3_1 Pol'!BD12</f>
        <v>0</v>
      </c>
      <c r="I7" s="256">
        <f>'PS3 PS3_1 Pol'!BE12</f>
        <v>0</v>
      </c>
    </row>
    <row r="8" spans="1:9" s="12" customFormat="1" ht="13.5" thickBot="1">
      <c r="A8" s="183"/>
      <c r="B8" s="184" t="s">
        <v>72</v>
      </c>
      <c r="C8" s="184"/>
      <c r="D8" s="185"/>
      <c r="E8" s="186">
        <f>SUM(E7:E7)</f>
        <v>0</v>
      </c>
      <c r="F8" s="187">
        <f>SUM(F7:F7)</f>
        <v>0</v>
      </c>
      <c r="G8" s="187">
        <f>SUM(G7:G7)</f>
        <v>0</v>
      </c>
      <c r="H8" s="187">
        <f>SUM(H7:H7)</f>
        <v>0</v>
      </c>
      <c r="I8" s="188">
        <f>SUM(I7:I7)</f>
        <v>0</v>
      </c>
    </row>
    <row r="9" spans="1:9">
      <c r="A9" s="105"/>
      <c r="B9" s="105"/>
      <c r="C9" s="105"/>
      <c r="D9" s="105"/>
      <c r="E9" s="105"/>
      <c r="F9" s="105"/>
      <c r="G9" s="105"/>
      <c r="H9" s="105"/>
      <c r="I9" s="105"/>
    </row>
    <row r="10" spans="1:9">
      <c r="B10" s="12"/>
      <c r="F10" s="189"/>
      <c r="G10" s="190"/>
      <c r="H10" s="190"/>
      <c r="I10" s="43"/>
    </row>
    <row r="11" spans="1:9">
      <c r="F11" s="189"/>
      <c r="G11" s="190"/>
      <c r="H11" s="190"/>
      <c r="I11" s="43"/>
    </row>
    <row r="12" spans="1:9">
      <c r="F12" s="189"/>
      <c r="G12" s="190"/>
      <c r="H12" s="190"/>
      <c r="I12" s="43"/>
    </row>
    <row r="13" spans="1:9">
      <c r="F13" s="189"/>
      <c r="G13" s="190"/>
      <c r="H13" s="190"/>
      <c r="I13" s="43"/>
    </row>
    <row r="14" spans="1:9">
      <c r="F14" s="189"/>
      <c r="G14" s="190"/>
      <c r="H14" s="190"/>
      <c r="I14" s="43"/>
    </row>
    <row r="15" spans="1:9">
      <c r="F15" s="189"/>
      <c r="G15" s="190"/>
      <c r="H15" s="190"/>
      <c r="I15" s="43"/>
    </row>
    <row r="16" spans="1:9">
      <c r="F16" s="189"/>
      <c r="G16" s="190"/>
      <c r="H16" s="190"/>
      <c r="I16" s="43"/>
    </row>
    <row r="17" spans="6:9">
      <c r="F17" s="189"/>
      <c r="G17" s="190"/>
      <c r="H17" s="190"/>
      <c r="I17" s="43"/>
    </row>
    <row r="18" spans="6:9">
      <c r="F18" s="189"/>
      <c r="G18" s="190"/>
      <c r="H18" s="190"/>
      <c r="I18" s="43"/>
    </row>
    <row r="19" spans="6:9">
      <c r="F19" s="189"/>
      <c r="G19" s="190"/>
      <c r="H19" s="190"/>
      <c r="I19" s="43"/>
    </row>
    <row r="20" spans="6:9">
      <c r="F20" s="189"/>
      <c r="G20" s="190"/>
      <c r="H20" s="190"/>
      <c r="I20" s="43"/>
    </row>
    <row r="21" spans="6:9">
      <c r="F21" s="189"/>
      <c r="G21" s="190"/>
      <c r="H21" s="190"/>
      <c r="I21" s="43"/>
    </row>
    <row r="22" spans="6:9">
      <c r="F22" s="189"/>
      <c r="G22" s="190"/>
      <c r="H22" s="190"/>
      <c r="I22" s="43"/>
    </row>
    <row r="23" spans="6:9">
      <c r="F23" s="189"/>
      <c r="G23" s="190"/>
      <c r="H23" s="190"/>
      <c r="I23" s="43"/>
    </row>
    <row r="24" spans="6:9">
      <c r="F24" s="189"/>
      <c r="G24" s="190"/>
      <c r="H24" s="190"/>
      <c r="I24" s="43"/>
    </row>
    <row r="25" spans="6:9">
      <c r="F25" s="189"/>
      <c r="G25" s="190"/>
      <c r="H25" s="190"/>
      <c r="I25" s="43"/>
    </row>
    <row r="26" spans="6:9">
      <c r="F26" s="189"/>
      <c r="G26" s="190"/>
      <c r="H26" s="190"/>
      <c r="I26" s="43"/>
    </row>
    <row r="27" spans="6:9">
      <c r="F27" s="189"/>
      <c r="G27" s="190"/>
      <c r="H27" s="190"/>
      <c r="I27" s="43"/>
    </row>
    <row r="28" spans="6:9">
      <c r="F28" s="189"/>
      <c r="G28" s="190"/>
      <c r="H28" s="190"/>
      <c r="I28" s="43"/>
    </row>
    <row r="29" spans="6:9">
      <c r="F29" s="189"/>
      <c r="G29" s="190"/>
      <c r="H29" s="190"/>
      <c r="I29" s="43"/>
    </row>
    <row r="30" spans="6:9">
      <c r="F30" s="189"/>
      <c r="G30" s="190"/>
      <c r="H30" s="190"/>
      <c r="I30" s="43"/>
    </row>
    <row r="31" spans="6:9">
      <c r="F31" s="189"/>
      <c r="G31" s="190"/>
      <c r="H31" s="190"/>
      <c r="I31" s="43"/>
    </row>
    <row r="32" spans="6:9">
      <c r="F32" s="189"/>
      <c r="G32" s="190"/>
      <c r="H32" s="190"/>
      <c r="I32" s="43"/>
    </row>
    <row r="33" spans="6:9">
      <c r="F33" s="189"/>
      <c r="G33" s="190"/>
      <c r="H33" s="190"/>
      <c r="I33" s="43"/>
    </row>
    <row r="34" spans="6:9">
      <c r="F34" s="189"/>
      <c r="G34" s="190"/>
      <c r="H34" s="190"/>
      <c r="I34" s="43"/>
    </row>
    <row r="35" spans="6:9">
      <c r="F35" s="189"/>
      <c r="G35" s="190"/>
      <c r="H35" s="190"/>
      <c r="I35" s="43"/>
    </row>
    <row r="36" spans="6:9">
      <c r="F36" s="189"/>
      <c r="G36" s="190"/>
      <c r="H36" s="190"/>
      <c r="I36" s="43"/>
    </row>
    <row r="37" spans="6:9">
      <c r="F37" s="189"/>
      <c r="G37" s="190"/>
      <c r="H37" s="190"/>
      <c r="I37" s="43"/>
    </row>
    <row r="38" spans="6:9">
      <c r="F38" s="189"/>
      <c r="G38" s="190"/>
      <c r="H38" s="190"/>
      <c r="I38" s="43"/>
    </row>
    <row r="39" spans="6:9">
      <c r="F39" s="189"/>
      <c r="G39" s="190"/>
      <c r="H39" s="190"/>
      <c r="I39" s="43"/>
    </row>
    <row r="40" spans="6:9">
      <c r="F40" s="189"/>
      <c r="G40" s="190"/>
      <c r="H40" s="190"/>
      <c r="I40" s="43"/>
    </row>
    <row r="41" spans="6:9">
      <c r="F41" s="189"/>
      <c r="G41" s="190"/>
      <c r="H41" s="190"/>
      <c r="I41" s="43"/>
    </row>
    <row r="42" spans="6:9">
      <c r="F42" s="189"/>
      <c r="G42" s="190"/>
      <c r="H42" s="190"/>
      <c r="I42" s="43"/>
    </row>
    <row r="43" spans="6:9">
      <c r="F43" s="189"/>
      <c r="G43" s="190"/>
      <c r="H43" s="190"/>
      <c r="I43" s="43"/>
    </row>
    <row r="44" spans="6:9">
      <c r="F44" s="189"/>
      <c r="G44" s="190"/>
      <c r="H44" s="190"/>
      <c r="I44" s="43"/>
    </row>
    <row r="45" spans="6:9">
      <c r="F45" s="189"/>
      <c r="G45" s="190"/>
      <c r="H45" s="190"/>
      <c r="I45" s="43"/>
    </row>
    <row r="46" spans="6:9">
      <c r="F46" s="189"/>
      <c r="G46" s="190"/>
      <c r="H46" s="190"/>
      <c r="I46" s="43"/>
    </row>
    <row r="47" spans="6:9">
      <c r="F47" s="189"/>
      <c r="G47" s="190"/>
      <c r="H47" s="190"/>
      <c r="I47" s="43"/>
    </row>
    <row r="48" spans="6:9">
      <c r="F48" s="189"/>
      <c r="G48" s="190"/>
      <c r="H48" s="190"/>
      <c r="I48" s="43"/>
    </row>
    <row r="49" spans="6:9">
      <c r="F49" s="189"/>
      <c r="G49" s="190"/>
      <c r="H49" s="190"/>
      <c r="I49" s="43"/>
    </row>
    <row r="50" spans="6:9">
      <c r="F50" s="189"/>
      <c r="G50" s="190"/>
      <c r="H50" s="190"/>
      <c r="I50" s="43"/>
    </row>
    <row r="51" spans="6:9">
      <c r="F51" s="189"/>
      <c r="G51" s="190"/>
      <c r="H51" s="190"/>
      <c r="I51" s="43"/>
    </row>
    <row r="52" spans="6:9">
      <c r="F52" s="189"/>
      <c r="G52" s="190"/>
      <c r="H52" s="190"/>
      <c r="I52" s="43"/>
    </row>
    <row r="53" spans="6:9">
      <c r="F53" s="189"/>
      <c r="G53" s="190"/>
      <c r="H53" s="190"/>
      <c r="I53" s="43"/>
    </row>
    <row r="54" spans="6:9">
      <c r="F54" s="189"/>
      <c r="G54" s="190"/>
      <c r="H54" s="190"/>
      <c r="I54" s="43"/>
    </row>
    <row r="55" spans="6:9">
      <c r="F55" s="189"/>
      <c r="G55" s="190"/>
      <c r="H55" s="190"/>
      <c r="I55" s="43"/>
    </row>
    <row r="56" spans="6:9">
      <c r="F56" s="189"/>
      <c r="G56" s="190"/>
      <c r="H56" s="190"/>
      <c r="I56" s="43"/>
    </row>
    <row r="57" spans="6:9">
      <c r="F57" s="189"/>
      <c r="G57" s="190"/>
      <c r="H57" s="190"/>
      <c r="I57" s="43"/>
    </row>
    <row r="58" spans="6:9">
      <c r="F58" s="189"/>
      <c r="G58" s="190"/>
      <c r="H58" s="190"/>
      <c r="I58" s="43"/>
    </row>
    <row r="59" spans="6:9">
      <c r="F59" s="189"/>
      <c r="G59" s="190"/>
      <c r="H59" s="190"/>
      <c r="I59" s="43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56</vt:i4>
      </vt:variant>
    </vt:vector>
  </HeadingPairs>
  <TitlesOfParts>
    <vt:vector size="78" baseType="lpstr">
      <vt:lpstr>Stavba</vt:lpstr>
      <vt:lpstr>PS1 PS1_1 KL</vt:lpstr>
      <vt:lpstr>PS1 PS1_1 Rek</vt:lpstr>
      <vt:lpstr>PS1 PS1_1 Pol</vt:lpstr>
      <vt:lpstr>PS2 PS2_1 KL</vt:lpstr>
      <vt:lpstr>PS2 PS2_1 Rek</vt:lpstr>
      <vt:lpstr>PS2 PS2_1 Pol</vt:lpstr>
      <vt:lpstr>PS3 PS3_1 KL</vt:lpstr>
      <vt:lpstr>PS3 PS3_1 Rek</vt:lpstr>
      <vt:lpstr>PS3 PS3_1 Pol</vt:lpstr>
      <vt:lpstr>SO1 SO1_E1_1 KL</vt:lpstr>
      <vt:lpstr>SO1 SO1_E1_1 Rek</vt:lpstr>
      <vt:lpstr>SO1 SO1_E1_1 Pol</vt:lpstr>
      <vt:lpstr>SO1 SO1_S_1 KL</vt:lpstr>
      <vt:lpstr>SO1 SO1_S_1 Rek</vt:lpstr>
      <vt:lpstr>SO1 SO1_S_1 Pol</vt:lpstr>
      <vt:lpstr>SO1 SO1_ZT_1 KL</vt:lpstr>
      <vt:lpstr>SO1 SO1_ZT_1 Rek</vt:lpstr>
      <vt:lpstr>SO1 SO1_ZT_1 Pol</vt:lpstr>
      <vt:lpstr>V01 V01_1 KL</vt:lpstr>
      <vt:lpstr>V01 V01_1 Rek</vt:lpstr>
      <vt:lpstr>V01 V01_1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'PS1 PS1_1 Pol'!Názvy_tisku</vt:lpstr>
      <vt:lpstr>'PS1 PS1_1 Rek'!Názvy_tisku</vt:lpstr>
      <vt:lpstr>'PS2 PS2_1 Pol'!Názvy_tisku</vt:lpstr>
      <vt:lpstr>'PS2 PS2_1 Rek'!Názvy_tisku</vt:lpstr>
      <vt:lpstr>'PS3 PS3_1 Pol'!Názvy_tisku</vt:lpstr>
      <vt:lpstr>'PS3 PS3_1 Rek'!Názvy_tisku</vt:lpstr>
      <vt:lpstr>'SO1 SO1_E1_1 Pol'!Názvy_tisku</vt:lpstr>
      <vt:lpstr>'SO1 SO1_E1_1 Rek'!Názvy_tisku</vt:lpstr>
      <vt:lpstr>'SO1 SO1_S_1 Pol'!Názvy_tisku</vt:lpstr>
      <vt:lpstr>'SO1 SO1_S_1 Rek'!Názvy_tisku</vt:lpstr>
      <vt:lpstr>'SO1 SO1_ZT_1 Pol'!Názvy_tisku</vt:lpstr>
      <vt:lpstr>'SO1 SO1_ZT_1 Rek'!Názvy_tisku</vt:lpstr>
      <vt:lpstr>'V01 V01_1 Pol'!Názvy_tisku</vt:lpstr>
      <vt:lpstr>'V01 V01_1 Rek'!Názvy_tisku</vt:lpstr>
      <vt:lpstr>Stavba!Objednatel</vt:lpstr>
      <vt:lpstr>Stavba!Objekt</vt:lpstr>
      <vt:lpstr>'PS1 PS1_1 KL'!Oblast_tisku</vt:lpstr>
      <vt:lpstr>'PS1 PS1_1 Pol'!Oblast_tisku</vt:lpstr>
      <vt:lpstr>'PS1 PS1_1 Rek'!Oblast_tisku</vt:lpstr>
      <vt:lpstr>'PS2 PS2_1 KL'!Oblast_tisku</vt:lpstr>
      <vt:lpstr>'PS2 PS2_1 Pol'!Oblast_tisku</vt:lpstr>
      <vt:lpstr>'PS2 PS2_1 Rek'!Oblast_tisku</vt:lpstr>
      <vt:lpstr>'PS3 PS3_1 KL'!Oblast_tisku</vt:lpstr>
      <vt:lpstr>'PS3 PS3_1 Pol'!Oblast_tisku</vt:lpstr>
      <vt:lpstr>'PS3 PS3_1 Rek'!Oblast_tisku</vt:lpstr>
      <vt:lpstr>'SO1 SO1_E1_1 KL'!Oblast_tisku</vt:lpstr>
      <vt:lpstr>'SO1 SO1_E1_1 Pol'!Oblast_tisku</vt:lpstr>
      <vt:lpstr>'SO1 SO1_E1_1 Rek'!Oblast_tisku</vt:lpstr>
      <vt:lpstr>'SO1 SO1_S_1 KL'!Oblast_tisku</vt:lpstr>
      <vt:lpstr>'SO1 SO1_S_1 Pol'!Oblast_tisku</vt:lpstr>
      <vt:lpstr>'SO1 SO1_S_1 Rek'!Oblast_tisku</vt:lpstr>
      <vt:lpstr>'SO1 SO1_ZT_1 KL'!Oblast_tisku</vt:lpstr>
      <vt:lpstr>'SO1 SO1_ZT_1 Pol'!Oblast_tisku</vt:lpstr>
      <vt:lpstr>'SO1 SO1_ZT_1 Rek'!Oblast_tisku</vt:lpstr>
      <vt:lpstr>Stavba!Oblast_tisku</vt:lpstr>
      <vt:lpstr>'V01 V01_1 KL'!Oblast_tisku</vt:lpstr>
      <vt:lpstr>'V01 V01_1 Pol'!Oblast_tisku</vt:lpstr>
      <vt:lpstr>'V01 V01_1 Rek'!Oblast_tisku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Stavba!StavbaCelkem</vt:lpstr>
      <vt:lpstr>Stavba!Zhotovitel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2013-10-26T11:17:51Z</cp:lastPrinted>
  <dcterms:created xsi:type="dcterms:W3CDTF">2013-10-25T15:33:59Z</dcterms:created>
  <dcterms:modified xsi:type="dcterms:W3CDTF">2013-10-26T11:50:14Z</dcterms:modified>
</cp:coreProperties>
</file>