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90" activeTab="0"/>
  </bookViews>
  <sheets>
    <sheet name="pravidelný úklid" sheetId="1" r:id="rId1"/>
  </sheets>
  <definedNames/>
  <calcPr fullCalcOnLoad="1"/>
</workbook>
</file>

<file path=xl/sharedStrings.xml><?xml version="1.0" encoding="utf-8"?>
<sst xmlns="http://schemas.openxmlformats.org/spreadsheetml/2006/main" count="762" uniqueCount="260">
  <si>
    <t>Tabulka cen úklidových prací – pravidelný úklid</t>
  </si>
  <si>
    <t>Číslo místn.</t>
  </si>
  <si>
    <t>Podlaží</t>
  </si>
  <si>
    <t>Účel místnosti</t>
  </si>
  <si>
    <t>Typ povrchu</t>
  </si>
  <si>
    <t>Standard úklidu</t>
  </si>
  <si>
    <t>Plocha v m2</t>
  </si>
  <si>
    <t>Jednotková cena/denní úklid/m2 V Kč bez DPH</t>
  </si>
  <si>
    <t>Budova "A"</t>
  </si>
  <si>
    <t>Suterén</t>
  </si>
  <si>
    <t>A0.01</t>
  </si>
  <si>
    <t>1.PP</t>
  </si>
  <si>
    <t>šatna ženy</t>
  </si>
  <si>
    <t>keramická dlažba</t>
  </si>
  <si>
    <t>S1</t>
  </si>
  <si>
    <t>A0.12</t>
  </si>
  <si>
    <t>umývárna ženy</t>
  </si>
  <si>
    <t>S2</t>
  </si>
  <si>
    <t>A0.10</t>
  </si>
  <si>
    <t>šatna muži</t>
  </si>
  <si>
    <t>A0.11</t>
  </si>
  <si>
    <t>umývárna muži</t>
  </si>
  <si>
    <t>chodba, schodiště</t>
  </si>
  <si>
    <t>S4</t>
  </si>
  <si>
    <t>Přízemí - 1. NP - spánková amb.</t>
  </si>
  <si>
    <t>A1.51</t>
  </si>
  <si>
    <t>1.NP</t>
  </si>
  <si>
    <t>monitor. Místnost - kuchyňka</t>
  </si>
  <si>
    <t>PVC</t>
  </si>
  <si>
    <t>schodiště, závětří</t>
  </si>
  <si>
    <t>A1.52</t>
  </si>
  <si>
    <t>pokoj 1</t>
  </si>
  <si>
    <t>S5</t>
  </si>
  <si>
    <t>A1.53</t>
  </si>
  <si>
    <t>komora</t>
  </si>
  <si>
    <t>A1.50</t>
  </si>
  <si>
    <t>předsíň</t>
  </si>
  <si>
    <t>A1.54</t>
  </si>
  <si>
    <t>WC</t>
  </si>
  <si>
    <t>A1.55</t>
  </si>
  <si>
    <t>lázeň</t>
  </si>
  <si>
    <t>A1.56</t>
  </si>
  <si>
    <t>pokoj 2</t>
  </si>
  <si>
    <t>A1.57</t>
  </si>
  <si>
    <t>pokoj 3</t>
  </si>
  <si>
    <t>Přízemí - 1. NP</t>
  </si>
  <si>
    <t>závětří</t>
  </si>
  <si>
    <t>A1.01</t>
  </si>
  <si>
    <t>recepce</t>
  </si>
  <si>
    <t>A1.02</t>
  </si>
  <si>
    <t>A1.03</t>
  </si>
  <si>
    <t>A1.04</t>
  </si>
  <si>
    <t>A1.06</t>
  </si>
  <si>
    <t>chodba</t>
  </si>
  <si>
    <t>A1.07</t>
  </si>
  <si>
    <t>A1.16</t>
  </si>
  <si>
    <t>vstupní hala</t>
  </si>
  <si>
    <t>A1.13</t>
  </si>
  <si>
    <t>návštěvní místnost</t>
  </si>
  <si>
    <t>A1.14</t>
  </si>
  <si>
    <t>kancelář</t>
  </si>
  <si>
    <t>A1.18</t>
  </si>
  <si>
    <t>ambulance</t>
  </si>
  <si>
    <t>S3</t>
  </si>
  <si>
    <t>A1.17</t>
  </si>
  <si>
    <t>A1.19</t>
  </si>
  <si>
    <t>A1.20</t>
  </si>
  <si>
    <t>A1.21</t>
  </si>
  <si>
    <t>A1.22</t>
  </si>
  <si>
    <t>A1.23</t>
  </si>
  <si>
    <t>čekárna</t>
  </si>
  <si>
    <t>A1.28</t>
  </si>
  <si>
    <t>A1.29</t>
  </si>
  <si>
    <t>A1.30</t>
  </si>
  <si>
    <t>spisovna</t>
  </si>
  <si>
    <t>A1.31</t>
  </si>
  <si>
    <t>jídelna</t>
  </si>
  <si>
    <t>A1.33</t>
  </si>
  <si>
    <t>kuchyňka</t>
  </si>
  <si>
    <t>A1.34</t>
  </si>
  <si>
    <t>A1.42</t>
  </si>
  <si>
    <t>A1.37</t>
  </si>
  <si>
    <t>A1.38</t>
  </si>
  <si>
    <t>špinavé prádlo</t>
  </si>
  <si>
    <t>A1.39</t>
  </si>
  <si>
    <t>odpady</t>
  </si>
  <si>
    <t>A1.40</t>
  </si>
  <si>
    <t>sklad zbytků</t>
  </si>
  <si>
    <t>A1.41</t>
  </si>
  <si>
    <t>sklad zdravmat</t>
  </si>
  <si>
    <t>A1.24</t>
  </si>
  <si>
    <t>WC muži</t>
  </si>
  <si>
    <t>A1.25</t>
  </si>
  <si>
    <t>WC ženy</t>
  </si>
  <si>
    <t>A1.26</t>
  </si>
  <si>
    <t>WC invalidy</t>
  </si>
  <si>
    <t>A1.27</t>
  </si>
  <si>
    <t>WC veřejnost</t>
  </si>
  <si>
    <t>A1.10</t>
  </si>
  <si>
    <t>schodiště na 2.NP</t>
  </si>
  <si>
    <t>A1.43</t>
  </si>
  <si>
    <t>hala u výtahu</t>
  </si>
  <si>
    <t>A1.45</t>
  </si>
  <si>
    <t>výtah</t>
  </si>
  <si>
    <t>2. NP - oddělení "A"</t>
  </si>
  <si>
    <t>A2.01</t>
  </si>
  <si>
    <t>2.NP</t>
  </si>
  <si>
    <t>čekárna, chodba</t>
  </si>
  <si>
    <t>A2.02</t>
  </si>
  <si>
    <t>špinavé prádlo, NO</t>
  </si>
  <si>
    <t>A2.04</t>
  </si>
  <si>
    <t>A2.05</t>
  </si>
  <si>
    <t>A2.06</t>
  </si>
  <si>
    <t>WC zaměstn.</t>
  </si>
  <si>
    <t>A2.07</t>
  </si>
  <si>
    <t>pokoj 2L</t>
  </si>
  <si>
    <t>A2.08</t>
  </si>
  <si>
    <t>pokoj 6L</t>
  </si>
  <si>
    <t>A2.09</t>
  </si>
  <si>
    <t>pokoj 3L</t>
  </si>
  <si>
    <t>A2.10</t>
  </si>
  <si>
    <t>A2.11</t>
  </si>
  <si>
    <t>čajová kuchyň</t>
  </si>
  <si>
    <t>A2.12</t>
  </si>
  <si>
    <t>inspekční pokoj</t>
  </si>
  <si>
    <t>A2.13</t>
  </si>
  <si>
    <t>A2.14</t>
  </si>
  <si>
    <t>A2.15</t>
  </si>
  <si>
    <t>A2.16</t>
  </si>
  <si>
    <t>A2.17</t>
  </si>
  <si>
    <t>A2.18</t>
  </si>
  <si>
    <t>A2.19</t>
  </si>
  <si>
    <t>A2.20</t>
  </si>
  <si>
    <t>úklidová místnost</t>
  </si>
  <si>
    <t>A2.21</t>
  </si>
  <si>
    <t>čistící místnost</t>
  </si>
  <si>
    <t>3. NP - oddělení "B"</t>
  </si>
  <si>
    <t>A3.01</t>
  </si>
  <si>
    <t>3.NP</t>
  </si>
  <si>
    <t>A3.02</t>
  </si>
  <si>
    <t>A3.04</t>
  </si>
  <si>
    <t>A3.05</t>
  </si>
  <si>
    <t>A3.06</t>
  </si>
  <si>
    <t>A3.07</t>
  </si>
  <si>
    <t>A3.08</t>
  </si>
  <si>
    <t>A3.09</t>
  </si>
  <si>
    <t>A3.10</t>
  </si>
  <si>
    <t>A3.11</t>
  </si>
  <si>
    <t>A3.12</t>
  </si>
  <si>
    <t>A3.13</t>
  </si>
  <si>
    <t>A3.14</t>
  </si>
  <si>
    <t>A3.15</t>
  </si>
  <si>
    <t>A3.16</t>
  </si>
  <si>
    <t>A3.21</t>
  </si>
  <si>
    <t>A3.17</t>
  </si>
  <si>
    <t>A3.18</t>
  </si>
  <si>
    <t>A3.19</t>
  </si>
  <si>
    <t>A3.20</t>
  </si>
  <si>
    <t>Budova "B"</t>
  </si>
  <si>
    <t>1. NP - oddělení "C"</t>
  </si>
  <si>
    <t>B1.01</t>
  </si>
  <si>
    <t xml:space="preserve">chodba </t>
  </si>
  <si>
    <t>B1.02</t>
  </si>
  <si>
    <t>hala, schodiště</t>
  </si>
  <si>
    <t>B1.03</t>
  </si>
  <si>
    <t>B1.04</t>
  </si>
  <si>
    <t>umývárna</t>
  </si>
  <si>
    <t>B1.05</t>
  </si>
  <si>
    <t>B1.06</t>
  </si>
  <si>
    <t>pokoj 5L</t>
  </si>
  <si>
    <t>B1.07</t>
  </si>
  <si>
    <t>pokoj 4L</t>
  </si>
  <si>
    <t>B1.08</t>
  </si>
  <si>
    <t>B1.09</t>
  </si>
  <si>
    <t>B1.10</t>
  </si>
  <si>
    <t>sesterna</t>
  </si>
  <si>
    <t>B1.11</t>
  </si>
  <si>
    <t>B1.12</t>
  </si>
  <si>
    <t>B1.13</t>
  </si>
  <si>
    <t>pokoj nadstandard</t>
  </si>
  <si>
    <t>B1.14</t>
  </si>
  <si>
    <t>koupelna, WC</t>
  </si>
  <si>
    <t>B1.15</t>
  </si>
  <si>
    <t>B1.16</t>
  </si>
  <si>
    <t>B1.17</t>
  </si>
  <si>
    <t>zádveří</t>
  </si>
  <si>
    <t>B1.18</t>
  </si>
  <si>
    <t>B1.19</t>
  </si>
  <si>
    <t>2.NP - oddělení "D"</t>
  </si>
  <si>
    <t>B2.01</t>
  </si>
  <si>
    <t>Hala, schodiště</t>
  </si>
  <si>
    <t>B2.02</t>
  </si>
  <si>
    <t>B2.03</t>
  </si>
  <si>
    <t>B2.04</t>
  </si>
  <si>
    <t>B2.05</t>
  </si>
  <si>
    <t>B2.06</t>
  </si>
  <si>
    <t>B2.07</t>
  </si>
  <si>
    <t>B2.08</t>
  </si>
  <si>
    <t>soc. zařízení</t>
  </si>
  <si>
    <t>B2.09</t>
  </si>
  <si>
    <t>B2.10</t>
  </si>
  <si>
    <t>B2.11</t>
  </si>
  <si>
    <t>B2.12</t>
  </si>
  <si>
    <t>B2.13</t>
  </si>
  <si>
    <t>B2.14</t>
  </si>
  <si>
    <t>B2.15</t>
  </si>
  <si>
    <t>B2.16</t>
  </si>
  <si>
    <t>B2.18</t>
  </si>
  <si>
    <t>B2.19</t>
  </si>
  <si>
    <t>3. NP -administrativa</t>
  </si>
  <si>
    <t>B3.02</t>
  </si>
  <si>
    <t>schodiště, hala</t>
  </si>
  <si>
    <t>B3.03</t>
  </si>
  <si>
    <t>B3.04</t>
  </si>
  <si>
    <t>B3.05</t>
  </si>
  <si>
    <t>lékařský pokoj</t>
  </si>
  <si>
    <t>B3.06</t>
  </si>
  <si>
    <t>B3.07</t>
  </si>
  <si>
    <t>B3.08</t>
  </si>
  <si>
    <t>místnost lékařů</t>
  </si>
  <si>
    <t>B3.09</t>
  </si>
  <si>
    <t>B3.10</t>
  </si>
  <si>
    <t>ředitelna</t>
  </si>
  <si>
    <t>B3.11</t>
  </si>
  <si>
    <t>B3.12</t>
  </si>
  <si>
    <t>B3.13</t>
  </si>
  <si>
    <t>lékárna</t>
  </si>
  <si>
    <t>B3.14</t>
  </si>
  <si>
    <t>B3.15</t>
  </si>
  <si>
    <t>zasedací místnost</t>
  </si>
  <si>
    <t>B3.16</t>
  </si>
  <si>
    <t>sklad prádla</t>
  </si>
  <si>
    <t>B3.21</t>
  </si>
  <si>
    <t>šatna</t>
  </si>
  <si>
    <t>CELKEM m2</t>
  </si>
  <si>
    <t>CELKOVÁ CENA za pravidelný denní úklid v Kč</t>
  </si>
  <si>
    <t>CELKOVÁ CENA za pravidelný denní úklid v Kč bez DPH za měsíc (30 dní)</t>
  </si>
  <si>
    <t>CELKOVÁ CENA za pravidelný denní úklid v Kč bez DPH za 12 měsíců</t>
  </si>
  <si>
    <t>CELKOVÁ CENA za pravidelný denní úklid v Kč bez DPH za 4 roky</t>
  </si>
  <si>
    <t>S1-P</t>
  </si>
  <si>
    <t>17 místností</t>
  </si>
  <si>
    <t>S1-K</t>
  </si>
  <si>
    <t>5 místností</t>
  </si>
  <si>
    <t>S2-K</t>
  </si>
  <si>
    <t>40 místnosti</t>
  </si>
  <si>
    <t>S3-P</t>
  </si>
  <si>
    <t>11 místností</t>
  </si>
  <si>
    <t>S3-K</t>
  </si>
  <si>
    <t>2 místností</t>
  </si>
  <si>
    <t>S4-P</t>
  </si>
  <si>
    <t>4 místností (2x výtah)</t>
  </si>
  <si>
    <t>S4-K</t>
  </si>
  <si>
    <t>26 místností</t>
  </si>
  <si>
    <t>S5-P</t>
  </si>
  <si>
    <t>35 místností</t>
  </si>
  <si>
    <t>Keramika</t>
  </si>
  <si>
    <t>m²</t>
  </si>
  <si>
    <t>Celkem:</t>
  </si>
  <si>
    <t>Příloha č. 2</t>
  </si>
  <si>
    <t>CELKEM za pravidelný denní úklid (zaokrouhleno na dvě desetinná místa)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</si>
</sst>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u val="single"/>
      <sz val="16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u val="single"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8" fillId="34" borderId="12" xfId="0" applyNumberFormat="1" applyFont="1" applyFill="1" applyBorder="1" applyAlignment="1">
      <alignment horizontal="right" vertical="center" shrinkToFit="1"/>
    </xf>
    <xf numFmtId="3" fontId="9" fillId="34" borderId="13" xfId="0" applyNumberFormat="1" applyFont="1" applyFill="1" applyBorder="1" applyAlignment="1">
      <alignment horizontal="center" vertical="center" shrinkToFit="1"/>
    </xf>
    <xf numFmtId="2" fontId="10" fillId="34" borderId="14" xfId="0" applyNumberFormat="1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/>
    </xf>
    <xf numFmtId="0" fontId="6" fillId="34" borderId="15" xfId="0" applyFont="1" applyFill="1" applyBorder="1" applyAlignment="1">
      <alignment horizontal="right" vertical="center"/>
    </xf>
    <xf numFmtId="164" fontId="11" fillId="34" borderId="16" xfId="0" applyNumberFormat="1" applyFont="1" applyFill="1" applyBorder="1" applyAlignment="1">
      <alignment horizontal="center" vertical="center" shrinkToFit="1"/>
    </xf>
    <xf numFmtId="164" fontId="11" fillId="34" borderId="16" xfId="0" applyNumberFormat="1" applyFont="1" applyFill="1" applyBorder="1" applyAlignment="1">
      <alignment horizontal="left" vertical="center" shrinkToFit="1"/>
    </xf>
    <xf numFmtId="2" fontId="10" fillId="35" borderId="12" xfId="0" applyNumberFormat="1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center" vertical="center" shrinkToFit="1"/>
    </xf>
    <xf numFmtId="164" fontId="6" fillId="0" borderId="15" xfId="0" applyNumberFormat="1" applyFont="1" applyBorder="1" applyAlignment="1">
      <alignment horizontal="left" vertical="center" shrinkToFit="1"/>
    </xf>
    <xf numFmtId="2" fontId="2" fillId="0" borderId="17" xfId="0" applyNumberFormat="1" applyFont="1" applyBorder="1" applyAlignment="1">
      <alignment horizontal="right" vertical="center" shrinkToFit="1"/>
    </xf>
    <xf numFmtId="0" fontId="0" fillId="36" borderId="10" xfId="0" applyFill="1" applyBorder="1" applyAlignment="1">
      <alignment/>
    </xf>
    <xf numFmtId="4" fontId="0" fillId="37" borderId="10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 horizontal="center" vertical="center" shrinkToFit="1"/>
    </xf>
    <xf numFmtId="164" fontId="11" fillId="34" borderId="15" xfId="0" applyNumberFormat="1" applyFont="1" applyFill="1" applyBorder="1" applyAlignment="1">
      <alignment horizontal="left" vertical="center" shrinkToFit="1"/>
    </xf>
    <xf numFmtId="2" fontId="10" fillId="35" borderId="17" xfId="0" applyNumberFormat="1" applyFont="1" applyFill="1" applyBorder="1" applyAlignment="1">
      <alignment horizontal="right" vertical="center" shrinkToFit="1"/>
    </xf>
    <xf numFmtId="17" fontId="6" fillId="0" borderId="15" xfId="0" applyNumberFormat="1" applyFont="1" applyBorder="1" applyAlignment="1">
      <alignment horizontal="right" vertical="center"/>
    </xf>
    <xf numFmtId="49" fontId="6" fillId="34" borderId="15" xfId="0" applyNumberFormat="1" applyFont="1" applyFill="1" applyBorder="1" applyAlignment="1">
      <alignment horizontal="right" vertical="center"/>
    </xf>
    <xf numFmtId="49" fontId="12" fillId="0" borderId="15" xfId="0" applyNumberFormat="1" applyFont="1" applyBorder="1" applyAlignment="1">
      <alignment horizontal="right" vertical="center" shrinkToFit="1"/>
    </xf>
    <xf numFmtId="3" fontId="6" fillId="0" borderId="15" xfId="0" applyNumberFormat="1" applyFont="1" applyBorder="1" applyAlignment="1">
      <alignment horizontal="left" vertical="center" shrinkToFit="1"/>
    </xf>
    <xf numFmtId="2" fontId="10" fillId="35" borderId="17" xfId="0" applyNumberFormat="1" applyFont="1" applyFill="1" applyBorder="1" applyAlignment="1">
      <alignment horizontal="center" vertical="center" shrinkToFit="1"/>
    </xf>
    <xf numFmtId="164" fontId="8" fillId="34" borderId="17" xfId="0" applyNumberFormat="1" applyFont="1" applyFill="1" applyBorder="1" applyAlignment="1">
      <alignment horizontal="right" vertical="center" shrinkToFit="1"/>
    </xf>
    <xf numFmtId="3" fontId="9" fillId="34" borderId="18" xfId="0" applyNumberFormat="1" applyFont="1" applyFill="1" applyBorder="1" applyAlignment="1">
      <alignment horizontal="center" vertical="center" shrinkToFit="1"/>
    </xf>
    <xf numFmtId="2" fontId="10" fillId="34" borderId="19" xfId="0" applyNumberFormat="1" applyFont="1" applyFill="1" applyBorder="1" applyAlignment="1">
      <alignment horizontal="center" vertical="center" shrinkToFit="1"/>
    </xf>
    <xf numFmtId="2" fontId="2" fillId="0" borderId="0" xfId="0" applyNumberFormat="1" applyFont="1" applyAlignment="1">
      <alignment/>
    </xf>
    <xf numFmtId="4" fontId="15" fillId="36" borderId="18" xfId="0" applyNumberFormat="1" applyFont="1" applyFill="1" applyBorder="1" applyAlignment="1">
      <alignment vertical="center"/>
    </xf>
    <xf numFmtId="4" fontId="16" fillId="37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16" fillId="36" borderId="18" xfId="0" applyNumberFormat="1" applyFont="1" applyFill="1" applyBorder="1" applyAlignment="1">
      <alignment vertical="center"/>
    </xf>
    <xf numFmtId="4" fontId="9" fillId="37" borderId="18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36" borderId="18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13" fillId="38" borderId="20" xfId="0" applyFont="1" applyFill="1" applyBorder="1" applyAlignment="1">
      <alignment/>
    </xf>
    <xf numFmtId="2" fontId="13" fillId="38" borderId="21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4" fillId="36" borderId="18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7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67171"/>
      <rgbColor rgb="009999FF"/>
      <rgbColor rgb="00993366"/>
      <rgbColor rgb="00FFF2CC"/>
      <rgbColor rgb="00DEEBF7"/>
      <rgbColor rgb="00660066"/>
      <rgbColor rgb="00FF8080"/>
      <rgbColor rgb="000070C0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BE5D6"/>
      <rgbColor rgb="0099CCFF"/>
      <rgbColor rgb="00FF99CC"/>
      <rgbColor rgb="00CC99FF"/>
      <rgbColor rgb="00F8CBAD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6"/>
  <sheetViews>
    <sheetView tabSelected="1" zoomScale="85" zoomScaleNormal="85" zoomScalePageLayoutView="0" workbookViewId="0" topLeftCell="A1">
      <selection activeCell="H4" sqref="H4"/>
    </sheetView>
  </sheetViews>
  <sheetFormatPr defaultColWidth="8.57421875" defaultRowHeight="15"/>
  <cols>
    <col min="1" max="1" width="7.421875" style="1" customWidth="1"/>
    <col min="2" max="2" width="9.00390625" style="1" customWidth="1"/>
    <col min="3" max="3" width="31.421875" style="0" customWidth="1"/>
    <col min="4" max="4" width="13.421875" style="0" customWidth="1"/>
    <col min="5" max="5" width="11.7109375" style="2" customWidth="1"/>
    <col min="6" max="6" width="26.00390625" style="3" customWidth="1"/>
    <col min="7" max="7" width="17.7109375" style="0" customWidth="1"/>
    <col min="8" max="8" width="18.140625" style="0" customWidth="1"/>
  </cols>
  <sheetData>
    <row r="1" spans="1:6" ht="15.75">
      <c r="A1" s="49" t="s">
        <v>258</v>
      </c>
      <c r="B1" s="49"/>
      <c r="C1" s="49"/>
      <c r="D1" s="49"/>
      <c r="E1" s="49"/>
      <c r="F1"/>
    </row>
    <row r="2" spans="1:7" ht="20.25">
      <c r="A2"/>
      <c r="B2"/>
      <c r="C2" s="4" t="s">
        <v>0</v>
      </c>
      <c r="D2" s="5"/>
      <c r="E2" s="5"/>
      <c r="F2" s="5"/>
      <c r="G2" s="6"/>
    </row>
    <row r="3" spans="1:6" ht="15">
      <c r="A3"/>
      <c r="B3"/>
      <c r="E3"/>
      <c r="F3"/>
    </row>
    <row r="4" spans="1:12" ht="90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 t="s">
        <v>7</v>
      </c>
      <c r="H4" s="9" t="s">
        <v>259</v>
      </c>
      <c r="J4" s="10"/>
      <c r="K4" s="10"/>
      <c r="L4" s="10"/>
    </row>
    <row r="5" spans="1:12" ht="16.5" thickBot="1">
      <c r="A5" s="11"/>
      <c r="B5" s="12"/>
      <c r="C5" s="12" t="s">
        <v>8</v>
      </c>
      <c r="D5" s="12"/>
      <c r="E5" s="12"/>
      <c r="F5" s="13">
        <f>F6+F12+F22+F59+F80</f>
        <v>1803.79</v>
      </c>
      <c r="G5" s="14"/>
      <c r="H5" s="14"/>
      <c r="J5" s="10"/>
      <c r="K5" s="10"/>
      <c r="L5" s="10"/>
    </row>
    <row r="6" spans="1:12" ht="15">
      <c r="A6" s="15"/>
      <c r="B6" s="16"/>
      <c r="C6" s="17" t="s">
        <v>9</v>
      </c>
      <c r="D6" s="17"/>
      <c r="E6" s="16"/>
      <c r="F6" s="18">
        <f>SUM(F7:F11)</f>
        <v>78.13</v>
      </c>
      <c r="G6" s="14"/>
      <c r="H6" s="14"/>
      <c r="J6" s="10"/>
      <c r="K6" s="10"/>
      <c r="L6" s="10"/>
    </row>
    <row r="7" spans="1:12" ht="15">
      <c r="A7" s="19" t="s">
        <v>10</v>
      </c>
      <c r="B7" s="20" t="s">
        <v>11</v>
      </c>
      <c r="C7" s="21" t="s">
        <v>12</v>
      </c>
      <c r="D7" s="21" t="s">
        <v>13</v>
      </c>
      <c r="E7" s="20" t="s">
        <v>14</v>
      </c>
      <c r="F7" s="22">
        <v>24.4</v>
      </c>
      <c r="G7" s="23"/>
      <c r="H7" s="24">
        <f>F7*G7</f>
        <v>0</v>
      </c>
      <c r="J7" s="10"/>
      <c r="K7" s="10"/>
      <c r="L7" s="10"/>
    </row>
    <row r="8" spans="1:12" ht="15">
      <c r="A8" s="19" t="s">
        <v>15</v>
      </c>
      <c r="B8" s="20" t="s">
        <v>11</v>
      </c>
      <c r="C8" s="21" t="s">
        <v>16</v>
      </c>
      <c r="D8" s="21" t="s">
        <v>13</v>
      </c>
      <c r="E8" s="20" t="s">
        <v>17</v>
      </c>
      <c r="F8" s="22">
        <v>13.2</v>
      </c>
      <c r="G8" s="23"/>
      <c r="H8" s="24">
        <f>F8*G8</f>
        <v>0</v>
      </c>
      <c r="J8" s="10"/>
      <c r="K8" s="10"/>
      <c r="L8" s="10"/>
    </row>
    <row r="9" spans="1:12" ht="15">
      <c r="A9" s="19" t="s">
        <v>18</v>
      </c>
      <c r="B9" s="20" t="s">
        <v>11</v>
      </c>
      <c r="C9" s="21" t="s">
        <v>19</v>
      </c>
      <c r="D9" s="21" t="s">
        <v>13</v>
      </c>
      <c r="E9" s="20" t="s">
        <v>14</v>
      </c>
      <c r="F9" s="22">
        <v>9.01</v>
      </c>
      <c r="G9" s="23"/>
      <c r="H9" s="24">
        <f>F9*G9</f>
        <v>0</v>
      </c>
      <c r="J9" s="10"/>
      <c r="K9" s="10"/>
      <c r="L9" s="10"/>
    </row>
    <row r="10" spans="1:12" ht="15">
      <c r="A10" s="19" t="s">
        <v>20</v>
      </c>
      <c r="B10" s="20" t="s">
        <v>11</v>
      </c>
      <c r="C10" s="21" t="s">
        <v>21</v>
      </c>
      <c r="D10" s="21" t="s">
        <v>13</v>
      </c>
      <c r="E10" s="20" t="s">
        <v>17</v>
      </c>
      <c r="F10" s="22">
        <v>6.52</v>
      </c>
      <c r="G10" s="23"/>
      <c r="H10" s="24">
        <f>F10*G10</f>
        <v>0</v>
      </c>
      <c r="J10" s="10"/>
      <c r="K10" s="10"/>
      <c r="L10" s="10"/>
    </row>
    <row r="11" spans="1:12" ht="15">
      <c r="A11" s="19"/>
      <c r="B11" s="20" t="s">
        <v>11</v>
      </c>
      <c r="C11" s="21" t="s">
        <v>22</v>
      </c>
      <c r="D11" s="21" t="s">
        <v>13</v>
      </c>
      <c r="E11" s="20" t="s">
        <v>23</v>
      </c>
      <c r="F11" s="22">
        <v>25</v>
      </c>
      <c r="G11" s="23"/>
      <c r="H11" s="24">
        <f>F11*G11</f>
        <v>0</v>
      </c>
      <c r="J11" s="10"/>
      <c r="K11" s="10"/>
      <c r="L11" s="10"/>
    </row>
    <row r="12" spans="1:12" ht="15">
      <c r="A12" s="15"/>
      <c r="B12" s="25"/>
      <c r="C12" s="26" t="s">
        <v>24</v>
      </c>
      <c r="D12" s="26"/>
      <c r="E12" s="25"/>
      <c r="F12" s="27">
        <f>SUM(F13:F21)</f>
        <v>77.97</v>
      </c>
      <c r="G12" s="14"/>
      <c r="H12" s="14"/>
      <c r="J12" s="10"/>
      <c r="K12" s="10"/>
      <c r="L12" s="10"/>
    </row>
    <row r="13" spans="1:12" ht="15">
      <c r="A13" s="28" t="s">
        <v>25</v>
      </c>
      <c r="B13" s="20" t="s">
        <v>26</v>
      </c>
      <c r="C13" s="21" t="s">
        <v>27</v>
      </c>
      <c r="D13" s="21" t="s">
        <v>28</v>
      </c>
      <c r="E13" s="20" t="s">
        <v>14</v>
      </c>
      <c r="F13" s="22">
        <v>9.15</v>
      </c>
      <c r="G13" s="23"/>
      <c r="H13" s="24">
        <f>F13*G13</f>
        <v>0</v>
      </c>
      <c r="J13" s="10"/>
      <c r="K13" s="10"/>
      <c r="L13" s="10"/>
    </row>
    <row r="14" spans="1:12" ht="15">
      <c r="A14" s="19"/>
      <c r="B14" s="20" t="s">
        <v>26</v>
      </c>
      <c r="C14" s="21" t="s">
        <v>29</v>
      </c>
      <c r="D14" s="21" t="s">
        <v>13</v>
      </c>
      <c r="E14" s="20" t="s">
        <v>23</v>
      </c>
      <c r="F14" s="22">
        <v>4</v>
      </c>
      <c r="G14" s="23"/>
      <c r="H14" s="24">
        <f aca="true" t="shared" si="0" ref="H14:H21">F14*G14</f>
        <v>0</v>
      </c>
      <c r="J14" s="10"/>
      <c r="K14" s="10"/>
      <c r="L14" s="10"/>
    </row>
    <row r="15" spans="1:12" ht="15">
      <c r="A15" s="28" t="s">
        <v>30</v>
      </c>
      <c r="B15" s="20" t="s">
        <v>26</v>
      </c>
      <c r="C15" s="21" t="s">
        <v>31</v>
      </c>
      <c r="D15" s="21" t="s">
        <v>28</v>
      </c>
      <c r="E15" s="20" t="s">
        <v>32</v>
      </c>
      <c r="F15" s="22">
        <v>17.47</v>
      </c>
      <c r="G15" s="23"/>
      <c r="H15" s="24">
        <f t="shared" si="0"/>
        <v>0</v>
      </c>
      <c r="J15" s="10"/>
      <c r="K15" s="10"/>
      <c r="L15" s="10"/>
    </row>
    <row r="16" spans="1:12" ht="15">
      <c r="A16" s="28" t="s">
        <v>33</v>
      </c>
      <c r="B16" s="20" t="s">
        <v>26</v>
      </c>
      <c r="C16" s="21" t="s">
        <v>34</v>
      </c>
      <c r="D16" s="21" t="s">
        <v>13</v>
      </c>
      <c r="E16" s="20" t="s">
        <v>17</v>
      </c>
      <c r="F16" s="22">
        <v>3.35</v>
      </c>
      <c r="G16" s="23"/>
      <c r="H16" s="24">
        <f t="shared" si="0"/>
        <v>0</v>
      </c>
      <c r="J16" s="10"/>
      <c r="K16" s="10"/>
      <c r="L16" s="10"/>
    </row>
    <row r="17" spans="1:12" ht="15">
      <c r="A17" s="28" t="s">
        <v>35</v>
      </c>
      <c r="B17" s="20" t="s">
        <v>26</v>
      </c>
      <c r="C17" s="21" t="s">
        <v>36</v>
      </c>
      <c r="D17" s="21" t="s">
        <v>28</v>
      </c>
      <c r="E17" s="20" t="s">
        <v>23</v>
      </c>
      <c r="F17" s="22">
        <v>6.38</v>
      </c>
      <c r="G17" s="23"/>
      <c r="H17" s="24">
        <f t="shared" si="0"/>
        <v>0</v>
      </c>
      <c r="J17" s="10"/>
      <c r="K17" s="10"/>
      <c r="L17" s="10"/>
    </row>
    <row r="18" spans="1:8" ht="15">
      <c r="A18" s="28" t="s">
        <v>37</v>
      </c>
      <c r="B18" s="20" t="s">
        <v>26</v>
      </c>
      <c r="C18" s="21" t="s">
        <v>38</v>
      </c>
      <c r="D18" s="21" t="s">
        <v>13</v>
      </c>
      <c r="E18" s="20" t="s">
        <v>17</v>
      </c>
      <c r="F18" s="22">
        <v>0.97</v>
      </c>
      <c r="G18" s="23"/>
      <c r="H18" s="24">
        <f t="shared" si="0"/>
        <v>0</v>
      </c>
    </row>
    <row r="19" spans="1:8" ht="15">
      <c r="A19" s="28" t="s">
        <v>39</v>
      </c>
      <c r="B19" s="20" t="s">
        <v>26</v>
      </c>
      <c r="C19" s="21" t="s">
        <v>40</v>
      </c>
      <c r="D19" s="21" t="s">
        <v>13</v>
      </c>
      <c r="E19" s="20" t="s">
        <v>17</v>
      </c>
      <c r="F19" s="22">
        <v>6.18</v>
      </c>
      <c r="G19" s="23"/>
      <c r="H19" s="24">
        <f t="shared" si="0"/>
        <v>0</v>
      </c>
    </row>
    <row r="20" spans="1:8" ht="15">
      <c r="A20" s="28" t="s">
        <v>41</v>
      </c>
      <c r="B20" s="20" t="s">
        <v>26</v>
      </c>
      <c r="C20" s="21" t="s">
        <v>42</v>
      </c>
      <c r="D20" s="21" t="s">
        <v>28</v>
      </c>
      <c r="E20" s="20" t="s">
        <v>32</v>
      </c>
      <c r="F20" s="22">
        <v>11.84</v>
      </c>
      <c r="G20" s="23"/>
      <c r="H20" s="24">
        <f t="shared" si="0"/>
        <v>0</v>
      </c>
    </row>
    <row r="21" spans="1:8" ht="15">
      <c r="A21" s="28" t="s">
        <v>43</v>
      </c>
      <c r="B21" s="20" t="s">
        <v>26</v>
      </c>
      <c r="C21" s="21" t="s">
        <v>44</v>
      </c>
      <c r="D21" s="21" t="s">
        <v>28</v>
      </c>
      <c r="E21" s="20" t="s">
        <v>32</v>
      </c>
      <c r="F21" s="22">
        <v>18.63</v>
      </c>
      <c r="G21" s="23"/>
      <c r="H21" s="24">
        <f t="shared" si="0"/>
        <v>0</v>
      </c>
    </row>
    <row r="22" spans="1:8" ht="15">
      <c r="A22" s="29"/>
      <c r="B22" s="25"/>
      <c r="C22" s="26" t="s">
        <v>45</v>
      </c>
      <c r="D22" s="26"/>
      <c r="E22" s="25"/>
      <c r="F22" s="27">
        <f>SUM(F23:F58)</f>
        <v>691.4700000000001</v>
      </c>
      <c r="G22" s="14"/>
      <c r="H22" s="14"/>
    </row>
    <row r="23" spans="1:8" ht="15">
      <c r="A23" s="30">
        <v>0</v>
      </c>
      <c r="B23" s="20" t="s">
        <v>26</v>
      </c>
      <c r="C23" s="31" t="s">
        <v>46</v>
      </c>
      <c r="D23" s="21" t="s">
        <v>13</v>
      </c>
      <c r="E23" s="20" t="s">
        <v>23</v>
      </c>
      <c r="F23" s="22">
        <v>11.09</v>
      </c>
      <c r="G23" s="23"/>
      <c r="H23" s="24">
        <f>F23*G23</f>
        <v>0</v>
      </c>
    </row>
    <row r="24" spans="1:8" ht="15">
      <c r="A24" s="30" t="s">
        <v>47</v>
      </c>
      <c r="B24" s="20" t="s">
        <v>26</v>
      </c>
      <c r="C24" s="31" t="s">
        <v>48</v>
      </c>
      <c r="D24" s="21" t="s">
        <v>13</v>
      </c>
      <c r="E24" s="20" t="s">
        <v>23</v>
      </c>
      <c r="F24" s="22">
        <v>24.53</v>
      </c>
      <c r="G24" s="23"/>
      <c r="H24" s="24">
        <f aca="true" t="shared" si="1" ref="H24:H58">F24*G24</f>
        <v>0</v>
      </c>
    </row>
    <row r="25" spans="1:8" ht="15">
      <c r="A25" s="30" t="s">
        <v>49</v>
      </c>
      <c r="B25" s="20" t="s">
        <v>26</v>
      </c>
      <c r="C25" s="31" t="s">
        <v>12</v>
      </c>
      <c r="D25" s="21" t="s">
        <v>13</v>
      </c>
      <c r="E25" s="20" t="s">
        <v>14</v>
      </c>
      <c r="F25" s="22">
        <v>13.5</v>
      </c>
      <c r="G25" s="23"/>
      <c r="H25" s="24">
        <f t="shared" si="1"/>
        <v>0</v>
      </c>
    </row>
    <row r="26" spans="1:8" ht="15">
      <c r="A26" s="30" t="s">
        <v>50</v>
      </c>
      <c r="B26" s="20" t="s">
        <v>26</v>
      </c>
      <c r="C26" s="31" t="s">
        <v>16</v>
      </c>
      <c r="D26" s="21" t="s">
        <v>13</v>
      </c>
      <c r="E26" s="20" t="s">
        <v>17</v>
      </c>
      <c r="F26" s="22">
        <v>9.3</v>
      </c>
      <c r="G26" s="23"/>
      <c r="H26" s="24">
        <f t="shared" si="1"/>
        <v>0</v>
      </c>
    </row>
    <row r="27" spans="1:8" ht="15">
      <c r="A27" s="30" t="s">
        <v>51</v>
      </c>
      <c r="B27" s="20" t="s">
        <v>26</v>
      </c>
      <c r="C27" s="31" t="s">
        <v>19</v>
      </c>
      <c r="D27" s="21" t="s">
        <v>13</v>
      </c>
      <c r="E27" s="20" t="s">
        <v>14</v>
      </c>
      <c r="F27" s="22">
        <v>9.6</v>
      </c>
      <c r="G27" s="23"/>
      <c r="H27" s="24">
        <f t="shared" si="1"/>
        <v>0</v>
      </c>
    </row>
    <row r="28" spans="1:8" ht="15">
      <c r="A28" s="30" t="s">
        <v>52</v>
      </c>
      <c r="B28" s="20" t="s">
        <v>26</v>
      </c>
      <c r="C28" s="31" t="s">
        <v>53</v>
      </c>
      <c r="D28" s="21" t="s">
        <v>13</v>
      </c>
      <c r="E28" s="20" t="s">
        <v>23</v>
      </c>
      <c r="F28" s="22">
        <v>3.66</v>
      </c>
      <c r="G28" s="23"/>
      <c r="H28" s="24">
        <f t="shared" si="1"/>
        <v>0</v>
      </c>
    </row>
    <row r="29" spans="1:8" ht="15">
      <c r="A29" s="30" t="s">
        <v>54</v>
      </c>
      <c r="B29" s="20" t="s">
        <v>26</v>
      </c>
      <c r="C29" s="31" t="s">
        <v>53</v>
      </c>
      <c r="D29" s="21" t="s">
        <v>13</v>
      </c>
      <c r="E29" s="20" t="s">
        <v>23</v>
      </c>
      <c r="F29" s="22">
        <v>16.78</v>
      </c>
      <c r="G29" s="23"/>
      <c r="H29" s="24">
        <f t="shared" si="1"/>
        <v>0</v>
      </c>
    </row>
    <row r="30" spans="1:8" ht="15">
      <c r="A30" s="30" t="s">
        <v>55</v>
      </c>
      <c r="B30" s="20" t="s">
        <v>26</v>
      </c>
      <c r="C30" s="31" t="s">
        <v>56</v>
      </c>
      <c r="D30" s="21" t="s">
        <v>13</v>
      </c>
      <c r="E30" s="20" t="s">
        <v>23</v>
      </c>
      <c r="F30" s="22">
        <v>99.15</v>
      </c>
      <c r="G30" s="23"/>
      <c r="H30" s="24">
        <f t="shared" si="1"/>
        <v>0</v>
      </c>
    </row>
    <row r="31" spans="1:8" ht="15">
      <c r="A31" s="30" t="s">
        <v>57</v>
      </c>
      <c r="B31" s="20" t="s">
        <v>26</v>
      </c>
      <c r="C31" s="31" t="s">
        <v>58</v>
      </c>
      <c r="D31" s="21" t="s">
        <v>28</v>
      </c>
      <c r="E31" s="20" t="s">
        <v>14</v>
      </c>
      <c r="F31" s="22">
        <v>13.65</v>
      </c>
      <c r="G31" s="23"/>
      <c r="H31" s="24">
        <f t="shared" si="1"/>
        <v>0</v>
      </c>
    </row>
    <row r="32" spans="1:8" ht="15">
      <c r="A32" s="30" t="s">
        <v>59</v>
      </c>
      <c r="B32" s="20" t="s">
        <v>26</v>
      </c>
      <c r="C32" s="31" t="s">
        <v>60</v>
      </c>
      <c r="D32" s="21" t="s">
        <v>28</v>
      </c>
      <c r="E32" s="20" t="s">
        <v>14</v>
      </c>
      <c r="F32" s="22">
        <v>21.84</v>
      </c>
      <c r="G32" s="23"/>
      <c r="H32" s="24">
        <f t="shared" si="1"/>
        <v>0</v>
      </c>
    </row>
    <row r="33" spans="1:8" ht="15">
      <c r="A33" s="30" t="s">
        <v>61</v>
      </c>
      <c r="B33" s="20" t="s">
        <v>26</v>
      </c>
      <c r="C33" s="31" t="s">
        <v>62</v>
      </c>
      <c r="D33" s="21" t="s">
        <v>28</v>
      </c>
      <c r="E33" s="20" t="s">
        <v>63</v>
      </c>
      <c r="F33" s="22">
        <v>25.41</v>
      </c>
      <c r="G33" s="23"/>
      <c r="H33" s="24">
        <f t="shared" si="1"/>
        <v>0</v>
      </c>
    </row>
    <row r="34" spans="1:8" ht="15">
      <c r="A34" s="30" t="s">
        <v>64</v>
      </c>
      <c r="B34" s="20" t="s">
        <v>26</v>
      </c>
      <c r="C34" s="31" t="s">
        <v>53</v>
      </c>
      <c r="D34" s="21" t="s">
        <v>13</v>
      </c>
      <c r="E34" s="20" t="s">
        <v>23</v>
      </c>
      <c r="F34" s="22">
        <v>54.09</v>
      </c>
      <c r="G34" s="23"/>
      <c r="H34" s="24">
        <f t="shared" si="1"/>
        <v>0</v>
      </c>
    </row>
    <row r="35" spans="1:8" ht="15">
      <c r="A35" s="30" t="s">
        <v>65</v>
      </c>
      <c r="B35" s="20" t="s">
        <v>26</v>
      </c>
      <c r="C35" s="31" t="s">
        <v>62</v>
      </c>
      <c r="D35" s="21" t="s">
        <v>28</v>
      </c>
      <c r="E35" s="20" t="s">
        <v>63</v>
      </c>
      <c r="F35" s="22">
        <v>24.75</v>
      </c>
      <c r="G35" s="23"/>
      <c r="H35" s="24">
        <f t="shared" si="1"/>
        <v>0</v>
      </c>
    </row>
    <row r="36" spans="1:8" ht="15">
      <c r="A36" s="30" t="s">
        <v>66</v>
      </c>
      <c r="B36" s="20" t="s">
        <v>26</v>
      </c>
      <c r="C36" s="31" t="s">
        <v>60</v>
      </c>
      <c r="D36" s="21" t="s">
        <v>28</v>
      </c>
      <c r="E36" s="20" t="s">
        <v>14</v>
      </c>
      <c r="F36" s="22">
        <v>24.1</v>
      </c>
      <c r="G36" s="23"/>
      <c r="H36" s="24">
        <f t="shared" si="1"/>
        <v>0</v>
      </c>
    </row>
    <row r="37" spans="1:8" ht="15">
      <c r="A37" s="30" t="s">
        <v>67</v>
      </c>
      <c r="B37" s="20" t="s">
        <v>26</v>
      </c>
      <c r="C37" s="31" t="s">
        <v>60</v>
      </c>
      <c r="D37" s="21" t="s">
        <v>28</v>
      </c>
      <c r="E37" s="20" t="s">
        <v>14</v>
      </c>
      <c r="F37" s="22">
        <v>24.75</v>
      </c>
      <c r="G37" s="23"/>
      <c r="H37" s="24">
        <f t="shared" si="1"/>
        <v>0</v>
      </c>
    </row>
    <row r="38" spans="1:8" ht="15">
      <c r="A38" s="30" t="s">
        <v>68</v>
      </c>
      <c r="B38" s="20" t="s">
        <v>26</v>
      </c>
      <c r="C38" s="31" t="s">
        <v>60</v>
      </c>
      <c r="D38" s="21" t="s">
        <v>28</v>
      </c>
      <c r="E38" s="20" t="s">
        <v>14</v>
      </c>
      <c r="F38" s="22">
        <v>25.74</v>
      </c>
      <c r="G38" s="23"/>
      <c r="H38" s="24">
        <f t="shared" si="1"/>
        <v>0</v>
      </c>
    </row>
    <row r="39" spans="1:8" ht="15">
      <c r="A39" s="30" t="s">
        <v>69</v>
      </c>
      <c r="B39" s="20" t="s">
        <v>26</v>
      </c>
      <c r="C39" s="31" t="s">
        <v>70</v>
      </c>
      <c r="D39" s="21" t="s">
        <v>13</v>
      </c>
      <c r="E39" s="20" t="s">
        <v>23</v>
      </c>
      <c r="F39" s="22">
        <v>24.3</v>
      </c>
      <c r="G39" s="23"/>
      <c r="H39" s="24">
        <f t="shared" si="1"/>
        <v>0</v>
      </c>
    </row>
    <row r="40" spans="1:8" ht="15">
      <c r="A40" s="30" t="s">
        <v>71</v>
      </c>
      <c r="B40" s="20" t="s">
        <v>26</v>
      </c>
      <c r="C40" s="31" t="s">
        <v>60</v>
      </c>
      <c r="D40" s="21" t="s">
        <v>28</v>
      </c>
      <c r="E40" s="20" t="s">
        <v>14</v>
      </c>
      <c r="F40" s="22">
        <v>24.5</v>
      </c>
      <c r="G40" s="23"/>
      <c r="H40" s="24">
        <f t="shared" si="1"/>
        <v>0</v>
      </c>
    </row>
    <row r="41" spans="1:8" ht="15">
      <c r="A41" s="30" t="s">
        <v>72</v>
      </c>
      <c r="B41" s="20" t="s">
        <v>26</v>
      </c>
      <c r="C41" s="31" t="s">
        <v>60</v>
      </c>
      <c r="D41" s="21" t="s">
        <v>28</v>
      </c>
      <c r="E41" s="20" t="s">
        <v>14</v>
      </c>
      <c r="F41" s="22">
        <v>23.85</v>
      </c>
      <c r="G41" s="23"/>
      <c r="H41" s="24">
        <f t="shared" si="1"/>
        <v>0</v>
      </c>
    </row>
    <row r="42" spans="1:8" ht="15">
      <c r="A42" s="30" t="s">
        <v>73</v>
      </c>
      <c r="B42" s="20" t="s">
        <v>26</v>
      </c>
      <c r="C42" s="31" t="s">
        <v>74</v>
      </c>
      <c r="D42" s="21" t="s">
        <v>28</v>
      </c>
      <c r="E42" s="20" t="s">
        <v>14</v>
      </c>
      <c r="F42" s="22">
        <v>27.49</v>
      </c>
      <c r="G42" s="23"/>
      <c r="H42" s="24">
        <f t="shared" si="1"/>
        <v>0</v>
      </c>
    </row>
    <row r="43" spans="1:8" ht="15">
      <c r="A43" s="30" t="s">
        <v>75</v>
      </c>
      <c r="B43" s="20" t="s">
        <v>26</v>
      </c>
      <c r="C43" s="31" t="s">
        <v>76</v>
      </c>
      <c r="D43" s="21" t="s">
        <v>28</v>
      </c>
      <c r="E43" s="20" t="s">
        <v>32</v>
      </c>
      <c r="F43" s="22">
        <v>39.65</v>
      </c>
      <c r="G43" s="23"/>
      <c r="H43" s="24">
        <f t="shared" si="1"/>
        <v>0</v>
      </c>
    </row>
    <row r="44" spans="1:8" ht="15">
      <c r="A44" s="30" t="s">
        <v>77</v>
      </c>
      <c r="B44" s="20" t="s">
        <v>26</v>
      </c>
      <c r="C44" s="31" t="s">
        <v>78</v>
      </c>
      <c r="D44" s="21" t="s">
        <v>13</v>
      </c>
      <c r="E44" s="20" t="s">
        <v>63</v>
      </c>
      <c r="F44" s="22">
        <v>15.62</v>
      </c>
      <c r="G44" s="23"/>
      <c r="H44" s="24">
        <f t="shared" si="1"/>
        <v>0</v>
      </c>
    </row>
    <row r="45" spans="1:8" ht="15">
      <c r="A45" s="30" t="s">
        <v>79</v>
      </c>
      <c r="B45" s="20" t="s">
        <v>26</v>
      </c>
      <c r="C45" s="31" t="s">
        <v>78</v>
      </c>
      <c r="D45" s="21" t="s">
        <v>13</v>
      </c>
      <c r="E45" s="20" t="s">
        <v>63</v>
      </c>
      <c r="F45" s="22">
        <v>3.6</v>
      </c>
      <c r="G45" s="23"/>
      <c r="H45" s="24">
        <f t="shared" si="1"/>
        <v>0</v>
      </c>
    </row>
    <row r="46" spans="1:8" ht="15">
      <c r="A46" s="30" t="s">
        <v>80</v>
      </c>
      <c r="B46" s="20" t="s">
        <v>26</v>
      </c>
      <c r="C46" s="31" t="s">
        <v>53</v>
      </c>
      <c r="D46" s="21" t="s">
        <v>13</v>
      </c>
      <c r="E46" s="20" t="s">
        <v>23</v>
      </c>
      <c r="F46" s="22">
        <v>32.06</v>
      </c>
      <c r="G46" s="23"/>
      <c r="H46" s="24">
        <f t="shared" si="1"/>
        <v>0</v>
      </c>
    </row>
    <row r="47" spans="1:8" ht="15">
      <c r="A47" s="30" t="s">
        <v>81</v>
      </c>
      <c r="B47" s="20" t="s">
        <v>26</v>
      </c>
      <c r="C47" s="31" t="s">
        <v>53</v>
      </c>
      <c r="D47" s="21" t="s">
        <v>13</v>
      </c>
      <c r="E47" s="20" t="s">
        <v>23</v>
      </c>
      <c r="F47" s="22">
        <v>7.64</v>
      </c>
      <c r="G47" s="23"/>
      <c r="H47" s="24">
        <f t="shared" si="1"/>
        <v>0</v>
      </c>
    </row>
    <row r="48" spans="1:8" ht="15">
      <c r="A48" s="30" t="s">
        <v>82</v>
      </c>
      <c r="B48" s="20" t="s">
        <v>26</v>
      </c>
      <c r="C48" s="31" t="s">
        <v>83</v>
      </c>
      <c r="D48" s="21" t="s">
        <v>13</v>
      </c>
      <c r="E48" s="20" t="s">
        <v>17</v>
      </c>
      <c r="F48" s="22">
        <v>6.3</v>
      </c>
      <c r="G48" s="23"/>
      <c r="H48" s="24">
        <f t="shared" si="1"/>
        <v>0</v>
      </c>
    </row>
    <row r="49" spans="1:8" ht="15">
      <c r="A49" s="30" t="s">
        <v>84</v>
      </c>
      <c r="B49" s="20" t="s">
        <v>26</v>
      </c>
      <c r="C49" s="31" t="s">
        <v>85</v>
      </c>
      <c r="D49" s="21" t="s">
        <v>13</v>
      </c>
      <c r="E49" s="20" t="s">
        <v>17</v>
      </c>
      <c r="F49" s="22">
        <v>5</v>
      </c>
      <c r="G49" s="23"/>
      <c r="H49" s="24">
        <f t="shared" si="1"/>
        <v>0</v>
      </c>
    </row>
    <row r="50" spans="1:8" ht="15">
      <c r="A50" s="30" t="s">
        <v>86</v>
      </c>
      <c r="B50" s="20" t="s">
        <v>26</v>
      </c>
      <c r="C50" s="31" t="s">
        <v>87</v>
      </c>
      <c r="D50" s="21" t="s">
        <v>13</v>
      </c>
      <c r="E50" s="20" t="s">
        <v>17</v>
      </c>
      <c r="F50" s="22">
        <v>5.21</v>
      </c>
      <c r="G50" s="23"/>
      <c r="H50" s="24">
        <f t="shared" si="1"/>
        <v>0</v>
      </c>
    </row>
    <row r="51" spans="1:8" ht="15">
      <c r="A51" s="30" t="s">
        <v>88</v>
      </c>
      <c r="B51" s="20" t="s">
        <v>26</v>
      </c>
      <c r="C51" s="31" t="s">
        <v>89</v>
      </c>
      <c r="D51" s="21" t="s">
        <v>13</v>
      </c>
      <c r="E51" s="20" t="s">
        <v>14</v>
      </c>
      <c r="F51" s="22">
        <v>4.4</v>
      </c>
      <c r="G51" s="23"/>
      <c r="H51" s="24">
        <f t="shared" si="1"/>
        <v>0</v>
      </c>
    </row>
    <row r="52" spans="1:8" ht="15">
      <c r="A52" s="30" t="s">
        <v>90</v>
      </c>
      <c r="B52" s="20" t="s">
        <v>26</v>
      </c>
      <c r="C52" s="31" t="s">
        <v>91</v>
      </c>
      <c r="D52" s="21" t="s">
        <v>13</v>
      </c>
      <c r="E52" s="20" t="s">
        <v>17</v>
      </c>
      <c r="F52" s="22">
        <v>3</v>
      </c>
      <c r="G52" s="23"/>
      <c r="H52" s="24">
        <f t="shared" si="1"/>
        <v>0</v>
      </c>
    </row>
    <row r="53" spans="1:8" ht="15">
      <c r="A53" s="30" t="s">
        <v>92</v>
      </c>
      <c r="B53" s="20" t="s">
        <v>26</v>
      </c>
      <c r="C53" s="31" t="s">
        <v>93</v>
      </c>
      <c r="D53" s="21" t="s">
        <v>13</v>
      </c>
      <c r="E53" s="20" t="s">
        <v>17</v>
      </c>
      <c r="F53" s="22">
        <v>3</v>
      </c>
      <c r="G53" s="23"/>
      <c r="H53" s="24">
        <f t="shared" si="1"/>
        <v>0</v>
      </c>
    </row>
    <row r="54" spans="1:8" ht="15">
      <c r="A54" s="30" t="s">
        <v>94</v>
      </c>
      <c r="B54" s="20" t="s">
        <v>26</v>
      </c>
      <c r="C54" s="31" t="s">
        <v>95</v>
      </c>
      <c r="D54" s="21" t="s">
        <v>13</v>
      </c>
      <c r="E54" s="20" t="s">
        <v>17</v>
      </c>
      <c r="F54" s="22">
        <v>4.8</v>
      </c>
      <c r="G54" s="23"/>
      <c r="H54" s="24">
        <f t="shared" si="1"/>
        <v>0</v>
      </c>
    </row>
    <row r="55" spans="1:8" ht="15">
      <c r="A55" s="30" t="s">
        <v>96</v>
      </c>
      <c r="B55" s="20" t="s">
        <v>26</v>
      </c>
      <c r="C55" s="31" t="s">
        <v>97</v>
      </c>
      <c r="D55" s="21" t="s">
        <v>13</v>
      </c>
      <c r="E55" s="20" t="s">
        <v>17</v>
      </c>
      <c r="F55" s="22">
        <v>4.8</v>
      </c>
      <c r="G55" s="23"/>
      <c r="H55" s="24">
        <f t="shared" si="1"/>
        <v>0</v>
      </c>
    </row>
    <row r="56" spans="1:8" ht="15">
      <c r="A56" s="30" t="s">
        <v>98</v>
      </c>
      <c r="B56" s="20" t="s">
        <v>26</v>
      </c>
      <c r="C56" s="31" t="s">
        <v>99</v>
      </c>
      <c r="D56" s="21" t="s">
        <v>13</v>
      </c>
      <c r="E56" s="20" t="s">
        <v>23</v>
      </c>
      <c r="F56" s="22">
        <v>20</v>
      </c>
      <c r="G56" s="23"/>
      <c r="H56" s="24">
        <f t="shared" si="1"/>
        <v>0</v>
      </c>
    </row>
    <row r="57" spans="1:8" ht="15">
      <c r="A57" s="30" t="s">
        <v>100</v>
      </c>
      <c r="B57" s="20" t="s">
        <v>26</v>
      </c>
      <c r="C57" s="31" t="s">
        <v>101</v>
      </c>
      <c r="D57" s="21" t="s">
        <v>13</v>
      </c>
      <c r="E57" s="20" t="s">
        <v>23</v>
      </c>
      <c r="F57" s="22">
        <v>27.83</v>
      </c>
      <c r="G57" s="23"/>
      <c r="H57" s="24">
        <f t="shared" si="1"/>
        <v>0</v>
      </c>
    </row>
    <row r="58" spans="1:8" ht="15">
      <c r="A58" s="30" t="s">
        <v>102</v>
      </c>
      <c r="B58" s="20" t="s">
        <v>26</v>
      </c>
      <c r="C58" s="31" t="s">
        <v>103</v>
      </c>
      <c r="D58" s="21" t="s">
        <v>28</v>
      </c>
      <c r="E58" s="20" t="s">
        <v>23</v>
      </c>
      <c r="F58" s="22">
        <v>6.48</v>
      </c>
      <c r="G58" s="23"/>
      <c r="H58" s="24">
        <f t="shared" si="1"/>
        <v>0</v>
      </c>
    </row>
    <row r="59" spans="1:8" ht="15">
      <c r="A59" s="29"/>
      <c r="B59" s="25"/>
      <c r="C59" s="26" t="s">
        <v>104</v>
      </c>
      <c r="D59" s="26"/>
      <c r="E59" s="25"/>
      <c r="F59" s="32">
        <f>SUM(F60:F79)</f>
        <v>474.92999999999995</v>
      </c>
      <c r="G59" s="14"/>
      <c r="H59" s="14"/>
    </row>
    <row r="60" spans="1:8" ht="15">
      <c r="A60" s="30" t="s">
        <v>105</v>
      </c>
      <c r="B60" s="20" t="s">
        <v>106</v>
      </c>
      <c r="C60" s="31" t="s">
        <v>107</v>
      </c>
      <c r="D60" s="21" t="s">
        <v>13</v>
      </c>
      <c r="E60" s="20" t="s">
        <v>23</v>
      </c>
      <c r="F60" s="22">
        <v>106</v>
      </c>
      <c r="G60" s="23"/>
      <c r="H60" s="24">
        <f>F60*G60</f>
        <v>0</v>
      </c>
    </row>
    <row r="61" spans="1:8" ht="15">
      <c r="A61" s="30" t="s">
        <v>108</v>
      </c>
      <c r="B61" s="20" t="s">
        <v>106</v>
      </c>
      <c r="C61" s="31" t="s">
        <v>109</v>
      </c>
      <c r="D61" s="21" t="s">
        <v>13</v>
      </c>
      <c r="E61" s="20" t="s">
        <v>17</v>
      </c>
      <c r="F61" s="22">
        <v>4</v>
      </c>
      <c r="G61" s="23"/>
      <c r="H61" s="24">
        <f aca="true" t="shared" si="2" ref="H61:H79">F61*G61</f>
        <v>0</v>
      </c>
    </row>
    <row r="62" spans="1:8" ht="15">
      <c r="A62" s="30" t="s">
        <v>110</v>
      </c>
      <c r="B62" s="20" t="s">
        <v>106</v>
      </c>
      <c r="C62" s="31" t="s">
        <v>101</v>
      </c>
      <c r="D62" s="21" t="s">
        <v>13</v>
      </c>
      <c r="E62" s="20" t="s">
        <v>23</v>
      </c>
      <c r="F62" s="22">
        <v>16.33</v>
      </c>
      <c r="G62" s="23"/>
      <c r="H62" s="24">
        <f t="shared" si="2"/>
        <v>0</v>
      </c>
    </row>
    <row r="63" spans="1:8" ht="15">
      <c r="A63" s="30" t="s">
        <v>111</v>
      </c>
      <c r="B63" s="20" t="s">
        <v>106</v>
      </c>
      <c r="C63" s="31" t="s">
        <v>93</v>
      </c>
      <c r="D63" s="21" t="s">
        <v>13</v>
      </c>
      <c r="E63" s="20" t="s">
        <v>17</v>
      </c>
      <c r="F63" s="22">
        <v>8.1</v>
      </c>
      <c r="G63" s="23"/>
      <c r="H63" s="24">
        <f t="shared" si="2"/>
        <v>0</v>
      </c>
    </row>
    <row r="64" spans="1:8" ht="15">
      <c r="A64" s="30" t="s">
        <v>112</v>
      </c>
      <c r="B64" s="20" t="s">
        <v>106</v>
      </c>
      <c r="C64" s="31" t="s">
        <v>113</v>
      </c>
      <c r="D64" s="21" t="s">
        <v>13</v>
      </c>
      <c r="E64" s="20" t="s">
        <v>17</v>
      </c>
      <c r="F64" s="22">
        <v>3.76</v>
      </c>
      <c r="G64" s="23"/>
      <c r="H64" s="24">
        <f t="shared" si="2"/>
        <v>0</v>
      </c>
    </row>
    <row r="65" spans="1:8" ht="15">
      <c r="A65" s="30" t="s">
        <v>114</v>
      </c>
      <c r="B65" s="20" t="s">
        <v>106</v>
      </c>
      <c r="C65" s="31" t="s">
        <v>115</v>
      </c>
      <c r="D65" s="21" t="s">
        <v>28</v>
      </c>
      <c r="E65" s="20" t="s">
        <v>32</v>
      </c>
      <c r="F65" s="22">
        <v>16.16</v>
      </c>
      <c r="G65" s="23"/>
      <c r="H65" s="24">
        <f t="shared" si="2"/>
        <v>0</v>
      </c>
    </row>
    <row r="66" spans="1:8" ht="15">
      <c r="A66" s="30" t="s">
        <v>116</v>
      </c>
      <c r="B66" s="20" t="s">
        <v>106</v>
      </c>
      <c r="C66" s="31" t="s">
        <v>117</v>
      </c>
      <c r="D66" s="21" t="s">
        <v>28</v>
      </c>
      <c r="E66" s="20" t="s">
        <v>32</v>
      </c>
      <c r="F66" s="22">
        <v>38.8</v>
      </c>
      <c r="G66" s="23"/>
      <c r="H66" s="24">
        <f t="shared" si="2"/>
        <v>0</v>
      </c>
    </row>
    <row r="67" spans="1:8" ht="15">
      <c r="A67" s="30" t="s">
        <v>118</v>
      </c>
      <c r="B67" s="20" t="s">
        <v>106</v>
      </c>
      <c r="C67" s="31" t="s">
        <v>119</v>
      </c>
      <c r="D67" s="21" t="s">
        <v>28</v>
      </c>
      <c r="E67" s="20" t="s">
        <v>32</v>
      </c>
      <c r="F67" s="22">
        <v>24.25</v>
      </c>
      <c r="G67" s="23"/>
      <c r="H67" s="24">
        <f t="shared" si="2"/>
        <v>0</v>
      </c>
    </row>
    <row r="68" spans="1:8" ht="15">
      <c r="A68" s="30" t="s">
        <v>120</v>
      </c>
      <c r="B68" s="20" t="s">
        <v>106</v>
      </c>
      <c r="C68" s="31" t="s">
        <v>117</v>
      </c>
      <c r="D68" s="21" t="s">
        <v>28</v>
      </c>
      <c r="E68" s="20" t="s">
        <v>32</v>
      </c>
      <c r="F68" s="22">
        <v>38.1</v>
      </c>
      <c r="G68" s="23"/>
      <c r="H68" s="24">
        <f t="shared" si="2"/>
        <v>0</v>
      </c>
    </row>
    <row r="69" spans="1:8" ht="15">
      <c r="A69" s="30" t="s">
        <v>121</v>
      </c>
      <c r="B69" s="20" t="s">
        <v>106</v>
      </c>
      <c r="C69" s="31" t="s">
        <v>122</v>
      </c>
      <c r="D69" s="21" t="s">
        <v>28</v>
      </c>
      <c r="E69" s="20" t="s">
        <v>63</v>
      </c>
      <c r="F69" s="22">
        <v>25.25</v>
      </c>
      <c r="G69" s="23"/>
      <c r="H69" s="24">
        <f t="shared" si="2"/>
        <v>0</v>
      </c>
    </row>
    <row r="70" spans="1:8" ht="15">
      <c r="A70" s="30" t="s">
        <v>123</v>
      </c>
      <c r="B70" s="20" t="s">
        <v>106</v>
      </c>
      <c r="C70" s="31" t="s">
        <v>124</v>
      </c>
      <c r="D70" s="21" t="s">
        <v>28</v>
      </c>
      <c r="E70" s="20" t="s">
        <v>63</v>
      </c>
      <c r="F70" s="22">
        <v>23.6</v>
      </c>
      <c r="G70" s="23"/>
      <c r="H70" s="24">
        <f t="shared" si="2"/>
        <v>0</v>
      </c>
    </row>
    <row r="71" spans="1:8" ht="15">
      <c r="A71" s="30" t="s">
        <v>125</v>
      </c>
      <c r="B71" s="20" t="s">
        <v>106</v>
      </c>
      <c r="C71" s="31" t="s">
        <v>117</v>
      </c>
      <c r="D71" s="21" t="s">
        <v>28</v>
      </c>
      <c r="E71" s="20" t="s">
        <v>32</v>
      </c>
      <c r="F71" s="22">
        <v>38.1</v>
      </c>
      <c r="G71" s="23"/>
      <c r="H71" s="24">
        <f t="shared" si="2"/>
        <v>0</v>
      </c>
    </row>
    <row r="72" spans="1:8" ht="15">
      <c r="A72" s="30" t="s">
        <v>126</v>
      </c>
      <c r="B72" s="20" t="s">
        <v>106</v>
      </c>
      <c r="C72" s="31" t="s">
        <v>119</v>
      </c>
      <c r="D72" s="21" t="s">
        <v>28</v>
      </c>
      <c r="E72" s="20" t="s">
        <v>32</v>
      </c>
      <c r="F72" s="22">
        <v>23.76</v>
      </c>
      <c r="G72" s="23"/>
      <c r="H72" s="24">
        <f t="shared" si="2"/>
        <v>0</v>
      </c>
    </row>
    <row r="73" spans="1:8" ht="15">
      <c r="A73" s="30" t="s">
        <v>127</v>
      </c>
      <c r="B73" s="20" t="s">
        <v>106</v>
      </c>
      <c r="C73" s="31" t="s">
        <v>117</v>
      </c>
      <c r="D73" s="21" t="s">
        <v>28</v>
      </c>
      <c r="E73" s="20" t="s">
        <v>32</v>
      </c>
      <c r="F73" s="22">
        <v>38.95</v>
      </c>
      <c r="G73" s="23"/>
      <c r="H73" s="24">
        <f t="shared" si="2"/>
        <v>0</v>
      </c>
    </row>
    <row r="74" spans="1:8" ht="15">
      <c r="A74" s="30" t="s">
        <v>128</v>
      </c>
      <c r="B74" s="20" t="s">
        <v>106</v>
      </c>
      <c r="C74" s="31" t="s">
        <v>119</v>
      </c>
      <c r="D74" s="21" t="s">
        <v>28</v>
      </c>
      <c r="E74" s="20" t="s">
        <v>32</v>
      </c>
      <c r="F74" s="22">
        <v>24.4</v>
      </c>
      <c r="G74" s="23"/>
      <c r="H74" s="24">
        <f t="shared" si="2"/>
        <v>0</v>
      </c>
    </row>
    <row r="75" spans="1:8" ht="15">
      <c r="A75" s="30" t="s">
        <v>129</v>
      </c>
      <c r="B75" s="20" t="s">
        <v>106</v>
      </c>
      <c r="C75" s="31" t="s">
        <v>76</v>
      </c>
      <c r="D75" s="21" t="s">
        <v>28</v>
      </c>
      <c r="E75" s="20" t="s">
        <v>32</v>
      </c>
      <c r="F75" s="22">
        <v>23.4</v>
      </c>
      <c r="G75" s="23"/>
      <c r="H75" s="24">
        <f t="shared" si="2"/>
        <v>0</v>
      </c>
    </row>
    <row r="76" spans="1:8" ht="15">
      <c r="A76" s="30" t="s">
        <v>130</v>
      </c>
      <c r="B76" s="20" t="s">
        <v>106</v>
      </c>
      <c r="C76" s="31" t="s">
        <v>38</v>
      </c>
      <c r="D76" s="21" t="s">
        <v>13</v>
      </c>
      <c r="E76" s="20" t="s">
        <v>17</v>
      </c>
      <c r="F76" s="22">
        <v>6</v>
      </c>
      <c r="G76" s="23"/>
      <c r="H76" s="24">
        <f t="shared" si="2"/>
        <v>0</v>
      </c>
    </row>
    <row r="77" spans="1:8" ht="15">
      <c r="A77" s="30" t="s">
        <v>131</v>
      </c>
      <c r="B77" s="20" t="s">
        <v>106</v>
      </c>
      <c r="C77" s="31" t="s">
        <v>40</v>
      </c>
      <c r="D77" s="21" t="s">
        <v>13</v>
      </c>
      <c r="E77" s="20" t="s">
        <v>17</v>
      </c>
      <c r="F77" s="22">
        <v>8.21</v>
      </c>
      <c r="G77" s="23"/>
      <c r="H77" s="24">
        <f t="shared" si="2"/>
        <v>0</v>
      </c>
    </row>
    <row r="78" spans="1:8" ht="15">
      <c r="A78" s="30" t="s">
        <v>132</v>
      </c>
      <c r="B78" s="20" t="s">
        <v>106</v>
      </c>
      <c r="C78" s="31" t="s">
        <v>133</v>
      </c>
      <c r="D78" s="21" t="s">
        <v>13</v>
      </c>
      <c r="E78" s="20" t="s">
        <v>17</v>
      </c>
      <c r="F78" s="22">
        <v>3.49</v>
      </c>
      <c r="G78" s="23"/>
      <c r="H78" s="24">
        <f>F78*G78</f>
        <v>0</v>
      </c>
    </row>
    <row r="79" spans="1:8" ht="15">
      <c r="A79" s="30" t="s">
        <v>134</v>
      </c>
      <c r="B79" s="20" t="s">
        <v>106</v>
      </c>
      <c r="C79" s="31" t="s">
        <v>135</v>
      </c>
      <c r="D79" s="21" t="s">
        <v>13</v>
      </c>
      <c r="E79" s="20" t="s">
        <v>17</v>
      </c>
      <c r="F79" s="22">
        <v>4.27</v>
      </c>
      <c r="G79" s="23"/>
      <c r="H79" s="24">
        <f t="shared" si="2"/>
        <v>0</v>
      </c>
    </row>
    <row r="80" spans="1:8" ht="15">
      <c r="A80" s="29"/>
      <c r="B80" s="25"/>
      <c r="C80" s="26" t="s">
        <v>136</v>
      </c>
      <c r="D80" s="26"/>
      <c r="E80" s="25"/>
      <c r="F80" s="32">
        <f>SUM(F81:F101)</f>
        <v>481.28999999999996</v>
      </c>
      <c r="G80" s="14"/>
      <c r="H80" s="14"/>
    </row>
    <row r="81" spans="1:8" ht="15">
      <c r="A81" s="30" t="s">
        <v>137</v>
      </c>
      <c r="B81" s="20" t="s">
        <v>138</v>
      </c>
      <c r="C81" s="31" t="s">
        <v>107</v>
      </c>
      <c r="D81" s="21" t="s">
        <v>13</v>
      </c>
      <c r="E81" s="20" t="s">
        <v>23</v>
      </c>
      <c r="F81" s="22">
        <v>106</v>
      </c>
      <c r="G81" s="23"/>
      <c r="H81" s="24">
        <f>F81*G81</f>
        <v>0</v>
      </c>
    </row>
    <row r="82" spans="1:8" ht="15">
      <c r="A82" s="30" t="s">
        <v>139</v>
      </c>
      <c r="B82" s="20" t="s">
        <v>138</v>
      </c>
      <c r="C82" s="31" t="s">
        <v>109</v>
      </c>
      <c r="D82" s="21" t="s">
        <v>13</v>
      </c>
      <c r="E82" s="20" t="s">
        <v>17</v>
      </c>
      <c r="F82" s="22">
        <v>4</v>
      </c>
      <c r="G82" s="23"/>
      <c r="H82" s="24">
        <f aca="true" t="shared" si="3" ref="H82:H101">F82*G82</f>
        <v>0</v>
      </c>
    </row>
    <row r="83" spans="1:8" ht="15">
      <c r="A83" s="30" t="s">
        <v>140</v>
      </c>
      <c r="B83" s="20" t="s">
        <v>138</v>
      </c>
      <c r="C83" s="31" t="s">
        <v>101</v>
      </c>
      <c r="D83" s="21" t="s">
        <v>13</v>
      </c>
      <c r="E83" s="20" t="s">
        <v>23</v>
      </c>
      <c r="F83" s="22">
        <v>16.33</v>
      </c>
      <c r="G83" s="23"/>
      <c r="H83" s="24">
        <f t="shared" si="3"/>
        <v>0</v>
      </c>
    </row>
    <row r="84" spans="1:8" ht="15">
      <c r="A84" s="30" t="s">
        <v>141</v>
      </c>
      <c r="B84" s="20" t="s">
        <v>138</v>
      </c>
      <c r="C84" s="31" t="s">
        <v>93</v>
      </c>
      <c r="D84" s="21" t="s">
        <v>13</v>
      </c>
      <c r="E84" s="20" t="s">
        <v>17</v>
      </c>
      <c r="F84" s="22">
        <v>8.1</v>
      </c>
      <c r="G84" s="23"/>
      <c r="H84" s="24">
        <f t="shared" si="3"/>
        <v>0</v>
      </c>
    </row>
    <row r="85" spans="1:8" ht="15">
      <c r="A85" s="30"/>
      <c r="B85" s="20" t="s">
        <v>138</v>
      </c>
      <c r="C85" s="31" t="s">
        <v>113</v>
      </c>
      <c r="D85" s="21" t="s">
        <v>13</v>
      </c>
      <c r="E85" s="20" t="s">
        <v>17</v>
      </c>
      <c r="F85" s="22">
        <v>3.76</v>
      </c>
      <c r="G85" s="23"/>
      <c r="H85" s="24">
        <f t="shared" si="3"/>
        <v>0</v>
      </c>
    </row>
    <row r="86" spans="1:8" ht="15">
      <c r="A86" s="30" t="s">
        <v>142</v>
      </c>
      <c r="B86" s="20" t="s">
        <v>138</v>
      </c>
      <c r="C86" s="31" t="s">
        <v>115</v>
      </c>
      <c r="D86" s="21" t="s">
        <v>28</v>
      </c>
      <c r="E86" s="20" t="s">
        <v>32</v>
      </c>
      <c r="F86" s="22">
        <v>15.7</v>
      </c>
      <c r="G86" s="23"/>
      <c r="H86" s="24">
        <f t="shared" si="3"/>
        <v>0</v>
      </c>
    </row>
    <row r="87" spans="1:8" ht="15">
      <c r="A87" s="30" t="s">
        <v>143</v>
      </c>
      <c r="B87" s="20" t="s">
        <v>138</v>
      </c>
      <c r="C87" s="31" t="s">
        <v>117</v>
      </c>
      <c r="D87" s="21" t="s">
        <v>28</v>
      </c>
      <c r="E87" s="20" t="s">
        <v>32</v>
      </c>
      <c r="F87" s="22">
        <v>38.8</v>
      </c>
      <c r="G87" s="23"/>
      <c r="H87" s="24">
        <f t="shared" si="3"/>
        <v>0</v>
      </c>
    </row>
    <row r="88" spans="1:8" ht="15">
      <c r="A88" s="30" t="s">
        <v>144</v>
      </c>
      <c r="B88" s="20" t="s">
        <v>138</v>
      </c>
      <c r="C88" s="31" t="s">
        <v>119</v>
      </c>
      <c r="D88" s="21" t="s">
        <v>28</v>
      </c>
      <c r="E88" s="20" t="s">
        <v>32</v>
      </c>
      <c r="F88" s="22">
        <v>24.25</v>
      </c>
      <c r="G88" s="23"/>
      <c r="H88" s="24">
        <f t="shared" si="3"/>
        <v>0</v>
      </c>
    </row>
    <row r="89" spans="1:8" ht="15">
      <c r="A89" s="30" t="s">
        <v>145</v>
      </c>
      <c r="B89" s="20" t="s">
        <v>138</v>
      </c>
      <c r="C89" s="31" t="s">
        <v>117</v>
      </c>
      <c r="D89" s="21" t="s">
        <v>28</v>
      </c>
      <c r="E89" s="20" t="s">
        <v>32</v>
      </c>
      <c r="F89" s="22">
        <v>38.1</v>
      </c>
      <c r="G89" s="23"/>
      <c r="H89" s="24">
        <f t="shared" si="3"/>
        <v>0</v>
      </c>
    </row>
    <row r="90" spans="1:8" ht="15">
      <c r="A90" s="30" t="s">
        <v>146</v>
      </c>
      <c r="B90" s="20" t="s">
        <v>138</v>
      </c>
      <c r="C90" s="31" t="s">
        <v>122</v>
      </c>
      <c r="D90" s="21" t="s">
        <v>28</v>
      </c>
      <c r="E90" s="20" t="s">
        <v>63</v>
      </c>
      <c r="F90" s="22">
        <v>25.25</v>
      </c>
      <c r="G90" s="23"/>
      <c r="H90" s="24">
        <f t="shared" si="3"/>
        <v>0</v>
      </c>
    </row>
    <row r="91" spans="1:8" ht="15">
      <c r="A91" s="30" t="s">
        <v>147</v>
      </c>
      <c r="B91" s="20" t="s">
        <v>138</v>
      </c>
      <c r="C91" s="31" t="s">
        <v>124</v>
      </c>
      <c r="D91" s="21" t="s">
        <v>28</v>
      </c>
      <c r="E91" s="20" t="s">
        <v>63</v>
      </c>
      <c r="F91" s="22">
        <v>23.6</v>
      </c>
      <c r="G91" s="23"/>
      <c r="H91" s="24">
        <f t="shared" si="3"/>
        <v>0</v>
      </c>
    </row>
    <row r="92" spans="1:8" ht="15">
      <c r="A92" s="30" t="s">
        <v>148</v>
      </c>
      <c r="B92" s="20" t="s">
        <v>138</v>
      </c>
      <c r="C92" s="31" t="s">
        <v>117</v>
      </c>
      <c r="D92" s="21" t="s">
        <v>28</v>
      </c>
      <c r="E92" s="20" t="s">
        <v>32</v>
      </c>
      <c r="F92" s="22">
        <v>38.1</v>
      </c>
      <c r="G92" s="23"/>
      <c r="H92" s="24">
        <f t="shared" si="3"/>
        <v>0</v>
      </c>
    </row>
    <row r="93" spans="1:8" ht="15">
      <c r="A93" s="30" t="s">
        <v>149</v>
      </c>
      <c r="B93" s="20" t="s">
        <v>138</v>
      </c>
      <c r="C93" s="31" t="s">
        <v>119</v>
      </c>
      <c r="D93" s="21" t="s">
        <v>28</v>
      </c>
      <c r="E93" s="20" t="s">
        <v>32</v>
      </c>
      <c r="F93" s="22">
        <v>23.76</v>
      </c>
      <c r="G93" s="23"/>
      <c r="H93" s="24">
        <f t="shared" si="3"/>
        <v>0</v>
      </c>
    </row>
    <row r="94" spans="1:8" ht="15">
      <c r="A94" s="30" t="s">
        <v>150</v>
      </c>
      <c r="B94" s="20" t="s">
        <v>138</v>
      </c>
      <c r="C94" s="31" t="s">
        <v>117</v>
      </c>
      <c r="D94" s="21" t="s">
        <v>28</v>
      </c>
      <c r="E94" s="20" t="s">
        <v>32</v>
      </c>
      <c r="F94" s="22">
        <v>38.95</v>
      </c>
      <c r="G94" s="23"/>
      <c r="H94" s="24">
        <f t="shared" si="3"/>
        <v>0</v>
      </c>
    </row>
    <row r="95" spans="1:8" ht="15">
      <c r="A95" s="30" t="s">
        <v>151</v>
      </c>
      <c r="B95" s="20" t="s">
        <v>138</v>
      </c>
      <c r="C95" s="31" t="s">
        <v>119</v>
      </c>
      <c r="D95" s="21" t="s">
        <v>28</v>
      </c>
      <c r="E95" s="20" t="s">
        <v>32</v>
      </c>
      <c r="F95" s="22">
        <v>24.4</v>
      </c>
      <c r="G95" s="23"/>
      <c r="H95" s="24">
        <f t="shared" si="3"/>
        <v>0</v>
      </c>
    </row>
    <row r="96" spans="1:8" ht="15">
      <c r="A96" s="30" t="s">
        <v>152</v>
      </c>
      <c r="B96" s="20" t="s">
        <v>138</v>
      </c>
      <c r="C96" s="31" t="s">
        <v>76</v>
      </c>
      <c r="D96" s="21" t="s">
        <v>28</v>
      </c>
      <c r="E96" s="20" t="s">
        <v>32</v>
      </c>
      <c r="F96" s="22">
        <v>23.4</v>
      </c>
      <c r="G96" s="23"/>
      <c r="H96" s="24">
        <f t="shared" si="3"/>
        <v>0</v>
      </c>
    </row>
    <row r="97" spans="1:8" ht="15">
      <c r="A97" s="30" t="s">
        <v>153</v>
      </c>
      <c r="B97" s="20" t="s">
        <v>138</v>
      </c>
      <c r="C97" s="31" t="s">
        <v>91</v>
      </c>
      <c r="D97" s="21" t="s">
        <v>13</v>
      </c>
      <c r="E97" s="20" t="s">
        <v>17</v>
      </c>
      <c r="F97" s="22">
        <v>8.1</v>
      </c>
      <c r="G97" s="23"/>
      <c r="H97" s="24">
        <f t="shared" si="3"/>
        <v>0</v>
      </c>
    </row>
    <row r="98" spans="1:8" ht="15">
      <c r="A98" s="30" t="s">
        <v>154</v>
      </c>
      <c r="B98" s="20" t="s">
        <v>138</v>
      </c>
      <c r="C98" s="31" t="s">
        <v>93</v>
      </c>
      <c r="D98" s="21" t="s">
        <v>13</v>
      </c>
      <c r="E98" s="20" t="s">
        <v>17</v>
      </c>
      <c r="F98" s="22">
        <v>4.72</v>
      </c>
      <c r="G98" s="23"/>
      <c r="H98" s="24">
        <f t="shared" si="3"/>
        <v>0</v>
      </c>
    </row>
    <row r="99" spans="1:8" ht="15">
      <c r="A99" s="30" t="s">
        <v>155</v>
      </c>
      <c r="B99" s="20" t="s">
        <v>138</v>
      </c>
      <c r="C99" s="31" t="s">
        <v>40</v>
      </c>
      <c r="D99" s="21" t="s">
        <v>13</v>
      </c>
      <c r="E99" s="20" t="s">
        <v>17</v>
      </c>
      <c r="F99" s="22">
        <v>8.21</v>
      </c>
      <c r="G99" s="23"/>
      <c r="H99" s="24">
        <f t="shared" si="3"/>
        <v>0</v>
      </c>
    </row>
    <row r="100" spans="1:8" ht="15">
      <c r="A100" s="30" t="s">
        <v>156</v>
      </c>
      <c r="B100" s="20" t="s">
        <v>138</v>
      </c>
      <c r="C100" s="31" t="s">
        <v>133</v>
      </c>
      <c r="D100" s="21" t="s">
        <v>13</v>
      </c>
      <c r="E100" s="20" t="s">
        <v>17</v>
      </c>
      <c r="F100" s="22">
        <v>3.49</v>
      </c>
      <c r="G100" s="23"/>
      <c r="H100" s="24">
        <f t="shared" si="3"/>
        <v>0</v>
      </c>
    </row>
    <row r="101" spans="1:8" ht="15.75" thickBot="1">
      <c r="A101" s="30" t="s">
        <v>157</v>
      </c>
      <c r="B101" s="20" t="s">
        <v>138</v>
      </c>
      <c r="C101" s="31" t="s">
        <v>135</v>
      </c>
      <c r="D101" s="21" t="s">
        <v>13</v>
      </c>
      <c r="E101" s="20" t="s">
        <v>17</v>
      </c>
      <c r="F101" s="22">
        <v>4.27</v>
      </c>
      <c r="G101" s="23"/>
      <c r="H101" s="24">
        <f t="shared" si="3"/>
        <v>0</v>
      </c>
    </row>
    <row r="102" spans="1:8" ht="16.5" thickBot="1">
      <c r="A102" s="33"/>
      <c r="B102" s="34"/>
      <c r="C102" s="34" t="s">
        <v>158</v>
      </c>
      <c r="D102" s="34"/>
      <c r="E102" s="34"/>
      <c r="F102" s="35">
        <f>F103+F123+F142</f>
        <v>1100.47</v>
      </c>
      <c r="G102" s="14"/>
      <c r="H102" s="14"/>
    </row>
    <row r="103" spans="1:8" ht="15">
      <c r="A103" s="29"/>
      <c r="B103" s="25"/>
      <c r="C103" s="26" t="s">
        <v>159</v>
      </c>
      <c r="D103" s="26"/>
      <c r="E103" s="25"/>
      <c r="F103" s="32">
        <f>SUM(F104:F121)</f>
        <v>447.27</v>
      </c>
      <c r="G103" s="14"/>
      <c r="H103" s="14"/>
    </row>
    <row r="104" spans="1:8" ht="15">
      <c r="A104" s="30" t="s">
        <v>160</v>
      </c>
      <c r="B104" s="20" t="s">
        <v>26</v>
      </c>
      <c r="C104" s="31" t="s">
        <v>161</v>
      </c>
      <c r="D104" s="21" t="s">
        <v>13</v>
      </c>
      <c r="E104" s="20" t="s">
        <v>23</v>
      </c>
      <c r="F104" s="22">
        <v>60.6</v>
      </c>
      <c r="G104" s="23"/>
      <c r="H104" s="24">
        <f>F104*G104</f>
        <v>0</v>
      </c>
    </row>
    <row r="105" spans="1:8" ht="15">
      <c r="A105" s="30" t="s">
        <v>162</v>
      </c>
      <c r="B105" s="20" t="s">
        <v>26</v>
      </c>
      <c r="C105" s="31" t="s">
        <v>163</v>
      </c>
      <c r="D105" s="21" t="s">
        <v>13</v>
      </c>
      <c r="E105" s="20" t="s">
        <v>23</v>
      </c>
      <c r="F105" s="22">
        <v>44.4</v>
      </c>
      <c r="G105" s="23"/>
      <c r="H105" s="24">
        <f aca="true" t="shared" si="4" ref="H105:H122">F105*G105</f>
        <v>0</v>
      </c>
    </row>
    <row r="106" spans="1:8" ht="15">
      <c r="A106" s="30" t="s">
        <v>164</v>
      </c>
      <c r="B106" s="20" t="s">
        <v>26</v>
      </c>
      <c r="C106" s="31" t="s">
        <v>53</v>
      </c>
      <c r="D106" s="21" t="s">
        <v>13</v>
      </c>
      <c r="E106" s="20" t="s">
        <v>23</v>
      </c>
      <c r="F106" s="22">
        <v>20.64</v>
      </c>
      <c r="G106" s="23"/>
      <c r="H106" s="24">
        <f t="shared" si="4"/>
        <v>0</v>
      </c>
    </row>
    <row r="107" spans="1:8" ht="15">
      <c r="A107" s="30" t="s">
        <v>165</v>
      </c>
      <c r="B107" s="20" t="s">
        <v>26</v>
      </c>
      <c r="C107" s="31" t="s">
        <v>166</v>
      </c>
      <c r="D107" s="21" t="s">
        <v>13</v>
      </c>
      <c r="E107" s="20" t="s">
        <v>17</v>
      </c>
      <c r="F107" s="22">
        <v>18.75</v>
      </c>
      <c r="G107" s="23"/>
      <c r="H107" s="24">
        <f t="shared" si="4"/>
        <v>0</v>
      </c>
    </row>
    <row r="108" spans="1:8" ht="15">
      <c r="A108" s="30" t="s">
        <v>167</v>
      </c>
      <c r="B108" s="20" t="s">
        <v>26</v>
      </c>
      <c r="C108" s="31" t="s">
        <v>78</v>
      </c>
      <c r="D108" s="21" t="s">
        <v>28</v>
      </c>
      <c r="E108" s="20" t="s">
        <v>63</v>
      </c>
      <c r="F108" s="22">
        <v>6.75</v>
      </c>
      <c r="G108" s="23"/>
      <c r="H108" s="24">
        <f t="shared" si="4"/>
        <v>0</v>
      </c>
    </row>
    <row r="109" spans="1:8" ht="15">
      <c r="A109" s="30" t="s">
        <v>168</v>
      </c>
      <c r="B109" s="20" t="s">
        <v>26</v>
      </c>
      <c r="C109" s="31" t="s">
        <v>169</v>
      </c>
      <c r="D109" s="21" t="s">
        <v>28</v>
      </c>
      <c r="E109" s="20" t="s">
        <v>32</v>
      </c>
      <c r="F109" s="22">
        <v>36.57</v>
      </c>
      <c r="G109" s="23"/>
      <c r="H109" s="24">
        <f t="shared" si="4"/>
        <v>0</v>
      </c>
    </row>
    <row r="110" spans="1:8" ht="15">
      <c r="A110" s="30" t="s">
        <v>170</v>
      </c>
      <c r="B110" s="20" t="s">
        <v>26</v>
      </c>
      <c r="C110" s="31" t="s">
        <v>171</v>
      </c>
      <c r="D110" s="21" t="s">
        <v>28</v>
      </c>
      <c r="E110" s="20" t="s">
        <v>32</v>
      </c>
      <c r="F110" s="22">
        <v>33.65</v>
      </c>
      <c r="G110" s="23"/>
      <c r="H110" s="24">
        <f t="shared" si="4"/>
        <v>0</v>
      </c>
    </row>
    <row r="111" spans="1:8" ht="15">
      <c r="A111" s="30" t="s">
        <v>172</v>
      </c>
      <c r="B111" s="20" t="s">
        <v>26</v>
      </c>
      <c r="C111" s="31" t="s">
        <v>124</v>
      </c>
      <c r="D111" s="21" t="s">
        <v>28</v>
      </c>
      <c r="E111" s="20" t="s">
        <v>63</v>
      </c>
      <c r="F111" s="22">
        <v>16.8</v>
      </c>
      <c r="G111" s="23"/>
      <c r="H111" s="24">
        <f t="shared" si="4"/>
        <v>0</v>
      </c>
    </row>
    <row r="112" spans="1:8" ht="15">
      <c r="A112" s="30" t="s">
        <v>173</v>
      </c>
      <c r="B112" s="20" t="s">
        <v>26</v>
      </c>
      <c r="C112" s="31" t="s">
        <v>103</v>
      </c>
      <c r="D112" s="21" t="s">
        <v>28</v>
      </c>
      <c r="E112" s="20" t="s">
        <v>23</v>
      </c>
      <c r="F112" s="22">
        <v>6.48</v>
      </c>
      <c r="G112" s="23"/>
      <c r="H112" s="24">
        <f t="shared" si="4"/>
        <v>0</v>
      </c>
    </row>
    <row r="113" spans="1:8" ht="15">
      <c r="A113" s="30" t="s">
        <v>174</v>
      </c>
      <c r="B113" s="20" t="s">
        <v>26</v>
      </c>
      <c r="C113" s="31" t="s">
        <v>175</v>
      </c>
      <c r="D113" s="21" t="s">
        <v>28</v>
      </c>
      <c r="E113" s="20" t="s">
        <v>63</v>
      </c>
      <c r="F113" s="22">
        <v>6.2</v>
      </c>
      <c r="G113" s="23"/>
      <c r="H113" s="24">
        <f t="shared" si="4"/>
        <v>0</v>
      </c>
    </row>
    <row r="114" spans="1:8" ht="15">
      <c r="A114" s="30" t="s">
        <v>176</v>
      </c>
      <c r="B114" s="20" t="s">
        <v>26</v>
      </c>
      <c r="C114" s="31" t="s">
        <v>117</v>
      </c>
      <c r="D114" s="21" t="s">
        <v>28</v>
      </c>
      <c r="E114" s="20" t="s">
        <v>32</v>
      </c>
      <c r="F114" s="22">
        <v>49</v>
      </c>
      <c r="G114" s="23"/>
      <c r="H114" s="24">
        <f t="shared" si="4"/>
        <v>0</v>
      </c>
    </row>
    <row r="115" spans="1:8" ht="15">
      <c r="A115" s="30" t="s">
        <v>177</v>
      </c>
      <c r="B115" s="20" t="s">
        <v>26</v>
      </c>
      <c r="C115" s="31" t="s">
        <v>117</v>
      </c>
      <c r="D115" s="21" t="s">
        <v>28</v>
      </c>
      <c r="E115" s="20" t="s">
        <v>32</v>
      </c>
      <c r="F115" s="22">
        <v>50.49</v>
      </c>
      <c r="G115" s="23"/>
      <c r="H115" s="24">
        <f t="shared" si="4"/>
        <v>0</v>
      </c>
    </row>
    <row r="116" spans="1:8" ht="15">
      <c r="A116" s="30" t="s">
        <v>178</v>
      </c>
      <c r="B116" s="20" t="s">
        <v>26</v>
      </c>
      <c r="C116" s="31" t="s">
        <v>179</v>
      </c>
      <c r="D116" s="21" t="s">
        <v>28</v>
      </c>
      <c r="E116" s="20" t="s">
        <v>32</v>
      </c>
      <c r="F116" s="22">
        <v>20.55</v>
      </c>
      <c r="G116" s="23"/>
      <c r="H116" s="24">
        <f t="shared" si="4"/>
        <v>0</v>
      </c>
    </row>
    <row r="117" spans="1:8" ht="15">
      <c r="A117" s="30" t="s">
        <v>180</v>
      </c>
      <c r="B117" s="20" t="s">
        <v>26</v>
      </c>
      <c r="C117" s="31" t="s">
        <v>181</v>
      </c>
      <c r="D117" s="21" t="s">
        <v>13</v>
      </c>
      <c r="E117" s="20" t="s">
        <v>17</v>
      </c>
      <c r="F117" s="22">
        <v>23.94</v>
      </c>
      <c r="G117" s="23"/>
      <c r="H117" s="24">
        <f t="shared" si="4"/>
        <v>0</v>
      </c>
    </row>
    <row r="118" spans="1:8" ht="15">
      <c r="A118" s="30" t="s">
        <v>182</v>
      </c>
      <c r="B118" s="20" t="s">
        <v>26</v>
      </c>
      <c r="C118" s="31" t="s">
        <v>179</v>
      </c>
      <c r="D118" s="21" t="s">
        <v>28</v>
      </c>
      <c r="E118" s="20" t="s">
        <v>32</v>
      </c>
      <c r="F118" s="22">
        <v>23.94</v>
      </c>
      <c r="G118" s="23"/>
      <c r="H118" s="24">
        <f t="shared" si="4"/>
        <v>0</v>
      </c>
    </row>
    <row r="119" spans="1:8" ht="15">
      <c r="A119" s="30" t="s">
        <v>183</v>
      </c>
      <c r="B119" s="20" t="s">
        <v>26</v>
      </c>
      <c r="C119" s="31" t="s">
        <v>38</v>
      </c>
      <c r="D119" s="21" t="s">
        <v>13</v>
      </c>
      <c r="E119" s="20" t="s">
        <v>17</v>
      </c>
      <c r="F119" s="22">
        <v>9.26</v>
      </c>
      <c r="G119" s="23"/>
      <c r="H119" s="24">
        <f t="shared" si="4"/>
        <v>0</v>
      </c>
    </row>
    <row r="120" spans="1:8" ht="15">
      <c r="A120" s="30" t="s">
        <v>184</v>
      </c>
      <c r="B120" s="20" t="s">
        <v>26</v>
      </c>
      <c r="C120" s="31" t="s">
        <v>185</v>
      </c>
      <c r="D120" s="21" t="s">
        <v>13</v>
      </c>
      <c r="E120" s="20" t="s">
        <v>23</v>
      </c>
      <c r="F120" s="22">
        <v>8</v>
      </c>
      <c r="G120" s="23"/>
      <c r="H120" s="24">
        <f t="shared" si="4"/>
        <v>0</v>
      </c>
    </row>
    <row r="121" spans="1:8" ht="15">
      <c r="A121" s="30" t="s">
        <v>186</v>
      </c>
      <c r="B121" s="20" t="s">
        <v>26</v>
      </c>
      <c r="C121" s="31" t="s">
        <v>38</v>
      </c>
      <c r="D121" s="21" t="s">
        <v>13</v>
      </c>
      <c r="E121" s="20" t="s">
        <v>17</v>
      </c>
      <c r="F121" s="22">
        <v>11.25</v>
      </c>
      <c r="G121" s="23"/>
      <c r="H121" s="24">
        <f t="shared" si="4"/>
        <v>0</v>
      </c>
    </row>
    <row r="122" spans="1:8" ht="15">
      <c r="A122" s="30" t="s">
        <v>187</v>
      </c>
      <c r="B122" s="20" t="s">
        <v>26</v>
      </c>
      <c r="C122" s="31" t="s">
        <v>133</v>
      </c>
      <c r="D122" s="21" t="s">
        <v>13</v>
      </c>
      <c r="E122" s="20" t="s">
        <v>17</v>
      </c>
      <c r="F122" s="22">
        <v>3.36</v>
      </c>
      <c r="G122" s="23"/>
      <c r="H122" s="24">
        <f t="shared" si="4"/>
        <v>0</v>
      </c>
    </row>
    <row r="123" spans="1:8" ht="15">
      <c r="A123" s="29"/>
      <c r="B123" s="25"/>
      <c r="C123" s="26" t="s">
        <v>188</v>
      </c>
      <c r="D123" s="26"/>
      <c r="E123" s="25"/>
      <c r="F123" s="32">
        <f>SUM(F124:F140)</f>
        <v>333.74</v>
      </c>
      <c r="G123" s="14"/>
      <c r="H123" s="14"/>
    </row>
    <row r="124" spans="1:8" ht="15">
      <c r="A124" s="30" t="s">
        <v>189</v>
      </c>
      <c r="B124" s="20" t="s">
        <v>106</v>
      </c>
      <c r="C124" s="31" t="s">
        <v>190</v>
      </c>
      <c r="D124" s="21" t="s">
        <v>13</v>
      </c>
      <c r="E124" s="20" t="s">
        <v>23</v>
      </c>
      <c r="F124" s="22">
        <v>44.4</v>
      </c>
      <c r="G124" s="23"/>
      <c r="H124" s="24">
        <f>F124*G124</f>
        <v>0</v>
      </c>
    </row>
    <row r="125" spans="1:8" ht="15">
      <c r="A125" s="30" t="s">
        <v>191</v>
      </c>
      <c r="B125" s="20" t="s">
        <v>106</v>
      </c>
      <c r="C125" s="31" t="s">
        <v>53</v>
      </c>
      <c r="D125" s="21" t="s">
        <v>13</v>
      </c>
      <c r="E125" s="20" t="s">
        <v>23</v>
      </c>
      <c r="F125" s="22">
        <v>20.64</v>
      </c>
      <c r="G125" s="23"/>
      <c r="H125" s="24">
        <f aca="true" t="shared" si="5" ref="H125:H141">F125*G125</f>
        <v>0</v>
      </c>
    </row>
    <row r="126" spans="1:8" ht="15">
      <c r="A126" s="30" t="s">
        <v>192</v>
      </c>
      <c r="B126" s="20" t="s">
        <v>106</v>
      </c>
      <c r="C126" s="31" t="s">
        <v>166</v>
      </c>
      <c r="D126" s="21" t="s">
        <v>13</v>
      </c>
      <c r="E126" s="20" t="s">
        <v>17</v>
      </c>
      <c r="F126" s="22">
        <v>17.85</v>
      </c>
      <c r="G126" s="23"/>
      <c r="H126" s="24">
        <f t="shared" si="5"/>
        <v>0</v>
      </c>
    </row>
    <row r="127" spans="1:8" ht="15">
      <c r="A127" s="30" t="s">
        <v>193</v>
      </c>
      <c r="B127" s="20" t="s">
        <v>106</v>
      </c>
      <c r="C127" s="31" t="s">
        <v>78</v>
      </c>
      <c r="D127" s="21" t="s">
        <v>28</v>
      </c>
      <c r="E127" s="20" t="s">
        <v>63</v>
      </c>
      <c r="F127" s="22">
        <v>6.75</v>
      </c>
      <c r="G127" s="23"/>
      <c r="H127" s="24">
        <f t="shared" si="5"/>
        <v>0</v>
      </c>
    </row>
    <row r="128" spans="1:8" ht="15">
      <c r="A128" s="30" t="s">
        <v>194</v>
      </c>
      <c r="B128" s="20" t="s">
        <v>106</v>
      </c>
      <c r="C128" s="31" t="s">
        <v>171</v>
      </c>
      <c r="D128" s="21" t="s">
        <v>28</v>
      </c>
      <c r="E128" s="20" t="s">
        <v>32</v>
      </c>
      <c r="F128" s="22">
        <v>35.15</v>
      </c>
      <c r="G128" s="23"/>
      <c r="H128" s="24">
        <f t="shared" si="5"/>
        <v>0</v>
      </c>
    </row>
    <row r="129" spans="1:8" ht="15">
      <c r="A129" s="30" t="s">
        <v>195</v>
      </c>
      <c r="B129" s="20" t="s">
        <v>106</v>
      </c>
      <c r="C129" s="31" t="s">
        <v>117</v>
      </c>
      <c r="D129" s="21" t="s">
        <v>28</v>
      </c>
      <c r="E129" s="20" t="s">
        <v>32</v>
      </c>
      <c r="F129" s="22">
        <v>33.65</v>
      </c>
      <c r="G129" s="23"/>
      <c r="H129" s="24">
        <f t="shared" si="5"/>
        <v>0</v>
      </c>
    </row>
    <row r="130" spans="1:8" ht="15">
      <c r="A130" s="30" t="s">
        <v>196</v>
      </c>
      <c r="B130" s="20" t="s">
        <v>106</v>
      </c>
      <c r="C130" s="31" t="s">
        <v>124</v>
      </c>
      <c r="D130" s="21" t="s">
        <v>28</v>
      </c>
      <c r="E130" s="20" t="s">
        <v>63</v>
      </c>
      <c r="F130" s="22">
        <v>16.2</v>
      </c>
      <c r="G130" s="23"/>
      <c r="H130" s="24">
        <f t="shared" si="5"/>
        <v>0</v>
      </c>
    </row>
    <row r="131" spans="1:8" ht="15">
      <c r="A131" s="30" t="s">
        <v>197</v>
      </c>
      <c r="B131" s="20" t="s">
        <v>106</v>
      </c>
      <c r="C131" s="31" t="s">
        <v>198</v>
      </c>
      <c r="D131" s="21" t="s">
        <v>13</v>
      </c>
      <c r="E131" s="20" t="s">
        <v>17</v>
      </c>
      <c r="F131" s="22">
        <v>7.99</v>
      </c>
      <c r="G131" s="23"/>
      <c r="H131" s="24">
        <f t="shared" si="5"/>
        <v>0</v>
      </c>
    </row>
    <row r="132" spans="1:8" ht="15">
      <c r="A132" s="30" t="s">
        <v>199</v>
      </c>
      <c r="B132" s="20" t="s">
        <v>106</v>
      </c>
      <c r="C132" s="31" t="s">
        <v>119</v>
      </c>
      <c r="D132" s="21" t="s">
        <v>28</v>
      </c>
      <c r="E132" s="20" t="s">
        <v>32</v>
      </c>
      <c r="F132" s="22">
        <v>18.88</v>
      </c>
      <c r="G132" s="23"/>
      <c r="H132" s="24">
        <f t="shared" si="5"/>
        <v>0</v>
      </c>
    </row>
    <row r="133" spans="1:8" ht="15">
      <c r="A133" s="30" t="s">
        <v>200</v>
      </c>
      <c r="B133" s="20" t="s">
        <v>106</v>
      </c>
      <c r="C133" s="31" t="s">
        <v>115</v>
      </c>
      <c r="D133" s="21" t="s">
        <v>28</v>
      </c>
      <c r="E133" s="20" t="s">
        <v>32</v>
      </c>
      <c r="F133" s="22">
        <v>17.1</v>
      </c>
      <c r="G133" s="23"/>
      <c r="H133" s="24">
        <f t="shared" si="5"/>
        <v>0</v>
      </c>
    </row>
    <row r="134" spans="1:8" ht="15">
      <c r="A134" s="30" t="s">
        <v>201</v>
      </c>
      <c r="B134" s="20" t="s">
        <v>106</v>
      </c>
      <c r="C134" s="31" t="s">
        <v>117</v>
      </c>
      <c r="D134" s="21" t="s">
        <v>28</v>
      </c>
      <c r="E134" s="20" t="s">
        <v>32</v>
      </c>
      <c r="F134" s="22">
        <v>33.9</v>
      </c>
      <c r="G134" s="23"/>
      <c r="H134" s="24">
        <f t="shared" si="5"/>
        <v>0</v>
      </c>
    </row>
    <row r="135" spans="1:8" ht="15">
      <c r="A135" s="30" t="s">
        <v>202</v>
      </c>
      <c r="B135" s="20" t="s">
        <v>106</v>
      </c>
      <c r="C135" s="31" t="s">
        <v>53</v>
      </c>
      <c r="D135" s="21" t="s">
        <v>28</v>
      </c>
      <c r="E135" s="20" t="s">
        <v>23</v>
      </c>
      <c r="F135" s="22">
        <v>27.48</v>
      </c>
      <c r="G135" s="23"/>
      <c r="H135" s="24">
        <f t="shared" si="5"/>
        <v>0</v>
      </c>
    </row>
    <row r="136" spans="1:8" ht="15">
      <c r="A136" s="30" t="s">
        <v>203</v>
      </c>
      <c r="B136" s="20" t="s">
        <v>106</v>
      </c>
      <c r="C136" s="31" t="s">
        <v>115</v>
      </c>
      <c r="D136" s="21" t="s">
        <v>28</v>
      </c>
      <c r="E136" s="20" t="s">
        <v>32</v>
      </c>
      <c r="F136" s="22">
        <v>15.35</v>
      </c>
      <c r="G136" s="23"/>
      <c r="H136" s="24">
        <f t="shared" si="5"/>
        <v>0</v>
      </c>
    </row>
    <row r="137" spans="1:8" ht="15">
      <c r="A137" s="30" t="s">
        <v>204</v>
      </c>
      <c r="B137" s="20" t="s">
        <v>106</v>
      </c>
      <c r="C137" s="31" t="s">
        <v>115</v>
      </c>
      <c r="D137" s="21" t="s">
        <v>28</v>
      </c>
      <c r="E137" s="20" t="s">
        <v>32</v>
      </c>
      <c r="F137" s="22">
        <v>13.37</v>
      </c>
      <c r="G137" s="23"/>
      <c r="H137" s="24">
        <f t="shared" si="5"/>
        <v>0</v>
      </c>
    </row>
    <row r="138" spans="1:8" ht="15">
      <c r="A138" s="30" t="s">
        <v>205</v>
      </c>
      <c r="B138" s="20" t="s">
        <v>106</v>
      </c>
      <c r="C138" s="31" t="s">
        <v>38</v>
      </c>
      <c r="D138" s="21" t="s">
        <v>13</v>
      </c>
      <c r="E138" s="20" t="s">
        <v>17</v>
      </c>
      <c r="F138" s="22">
        <v>11.25</v>
      </c>
      <c r="G138" s="23"/>
      <c r="H138" s="24">
        <f t="shared" si="5"/>
        <v>0</v>
      </c>
    </row>
    <row r="139" spans="1:8" ht="15">
      <c r="A139" s="30" t="s">
        <v>206</v>
      </c>
      <c r="B139" s="20" t="s">
        <v>106</v>
      </c>
      <c r="C139" s="31" t="s">
        <v>133</v>
      </c>
      <c r="D139" s="21" t="s">
        <v>13</v>
      </c>
      <c r="E139" s="20" t="s">
        <v>17</v>
      </c>
      <c r="F139" s="22">
        <v>1.4</v>
      </c>
      <c r="G139" s="23"/>
      <c r="H139" s="24">
        <f t="shared" si="5"/>
        <v>0</v>
      </c>
    </row>
    <row r="140" spans="1:8" ht="15">
      <c r="A140" s="30" t="s">
        <v>207</v>
      </c>
      <c r="B140" s="20" t="s">
        <v>106</v>
      </c>
      <c r="C140" s="31" t="s">
        <v>38</v>
      </c>
      <c r="D140" s="21" t="s">
        <v>13</v>
      </c>
      <c r="E140" s="20" t="s">
        <v>17</v>
      </c>
      <c r="F140" s="22">
        <v>12.38</v>
      </c>
      <c r="G140" s="23"/>
      <c r="H140" s="24">
        <f t="shared" si="5"/>
        <v>0</v>
      </c>
    </row>
    <row r="141" spans="1:8" ht="15">
      <c r="A141" s="30" t="s">
        <v>208</v>
      </c>
      <c r="B141" s="20" t="s">
        <v>26</v>
      </c>
      <c r="C141" s="31" t="s">
        <v>133</v>
      </c>
      <c r="D141" s="21" t="s">
        <v>13</v>
      </c>
      <c r="E141" s="20" t="s">
        <v>17</v>
      </c>
      <c r="F141" s="22">
        <v>3.36</v>
      </c>
      <c r="G141" s="23"/>
      <c r="H141" s="24">
        <f t="shared" si="5"/>
        <v>0</v>
      </c>
    </row>
    <row r="142" spans="1:8" ht="15">
      <c r="A142" s="29"/>
      <c r="B142" s="25"/>
      <c r="C142" s="26" t="s">
        <v>209</v>
      </c>
      <c r="D142" s="26"/>
      <c r="E142" s="25"/>
      <c r="F142" s="32">
        <f>SUM(F143:F160)</f>
        <v>319.46</v>
      </c>
      <c r="G142" s="14"/>
      <c r="H142" s="14"/>
    </row>
    <row r="143" spans="1:8" ht="15">
      <c r="A143" s="30" t="s">
        <v>210</v>
      </c>
      <c r="B143" s="20" t="s">
        <v>138</v>
      </c>
      <c r="C143" s="31" t="s">
        <v>211</v>
      </c>
      <c r="D143" s="21" t="s">
        <v>13</v>
      </c>
      <c r="E143" s="20" t="s">
        <v>23</v>
      </c>
      <c r="F143" s="22">
        <v>22.5</v>
      </c>
      <c r="G143" s="23"/>
      <c r="H143" s="24">
        <f>F143*G143</f>
        <v>0</v>
      </c>
    </row>
    <row r="144" spans="1:8" ht="15">
      <c r="A144" s="30" t="s">
        <v>212</v>
      </c>
      <c r="B144" s="20" t="s">
        <v>138</v>
      </c>
      <c r="C144" s="31" t="s">
        <v>53</v>
      </c>
      <c r="D144" s="21" t="s">
        <v>13</v>
      </c>
      <c r="E144" s="20" t="s">
        <v>23</v>
      </c>
      <c r="F144" s="22">
        <v>23.52</v>
      </c>
      <c r="G144" s="23"/>
      <c r="H144" s="24">
        <f aca="true" t="shared" si="6" ref="H144:H158">F144*G144</f>
        <v>0</v>
      </c>
    </row>
    <row r="145" spans="1:8" ht="15">
      <c r="A145" s="30" t="s">
        <v>213</v>
      </c>
      <c r="B145" s="20" t="s">
        <v>138</v>
      </c>
      <c r="C145" s="31" t="s">
        <v>53</v>
      </c>
      <c r="D145" s="21" t="s">
        <v>13</v>
      </c>
      <c r="E145" s="20" t="s">
        <v>23</v>
      </c>
      <c r="F145" s="22">
        <v>29.33</v>
      </c>
      <c r="G145" s="23"/>
      <c r="H145" s="24">
        <f t="shared" si="6"/>
        <v>0</v>
      </c>
    </row>
    <row r="146" spans="1:8" ht="15">
      <c r="A146" s="30" t="s">
        <v>214</v>
      </c>
      <c r="B146" s="20" t="s">
        <v>138</v>
      </c>
      <c r="C146" s="31" t="s">
        <v>215</v>
      </c>
      <c r="D146" s="21" t="s">
        <v>28</v>
      </c>
      <c r="E146" s="20" t="s">
        <v>14</v>
      </c>
      <c r="F146" s="22">
        <v>9.37</v>
      </c>
      <c r="G146" s="23"/>
      <c r="H146" s="24">
        <f t="shared" si="6"/>
        <v>0</v>
      </c>
    </row>
    <row r="147" spans="1:8" ht="15">
      <c r="A147" s="30" t="s">
        <v>216</v>
      </c>
      <c r="B147" s="20" t="s">
        <v>138</v>
      </c>
      <c r="C147" s="31" t="s">
        <v>166</v>
      </c>
      <c r="D147" s="21" t="s">
        <v>13</v>
      </c>
      <c r="E147" s="20" t="s">
        <v>17</v>
      </c>
      <c r="F147" s="22">
        <v>5.9</v>
      </c>
      <c r="G147" s="23"/>
      <c r="H147" s="24">
        <f t="shared" si="6"/>
        <v>0</v>
      </c>
    </row>
    <row r="148" spans="1:8" ht="15">
      <c r="A148" s="30" t="s">
        <v>217</v>
      </c>
      <c r="B148" s="20" t="s">
        <v>138</v>
      </c>
      <c r="C148" s="31" t="s">
        <v>198</v>
      </c>
      <c r="D148" s="21" t="s">
        <v>13</v>
      </c>
      <c r="E148" s="20" t="s">
        <v>17</v>
      </c>
      <c r="F148" s="22">
        <v>10.5</v>
      </c>
      <c r="G148" s="23"/>
      <c r="H148" s="24">
        <f t="shared" si="6"/>
        <v>0</v>
      </c>
    </row>
    <row r="149" spans="1:8" ht="15">
      <c r="A149" s="30" t="s">
        <v>218</v>
      </c>
      <c r="B149" s="20" t="s">
        <v>138</v>
      </c>
      <c r="C149" s="31" t="s">
        <v>219</v>
      </c>
      <c r="D149" s="21" t="s">
        <v>28</v>
      </c>
      <c r="E149" s="20" t="s">
        <v>14</v>
      </c>
      <c r="F149" s="22">
        <v>17.62</v>
      </c>
      <c r="G149" s="23"/>
      <c r="H149" s="24">
        <f t="shared" si="6"/>
        <v>0</v>
      </c>
    </row>
    <row r="150" spans="1:8" ht="15">
      <c r="A150" s="30" t="s">
        <v>220</v>
      </c>
      <c r="B150" s="20" t="s">
        <v>138</v>
      </c>
      <c r="C150" s="31" t="s">
        <v>219</v>
      </c>
      <c r="D150" s="21" t="s">
        <v>28</v>
      </c>
      <c r="E150" s="20" t="s">
        <v>14</v>
      </c>
      <c r="F150" s="22">
        <v>16.92</v>
      </c>
      <c r="G150" s="23"/>
      <c r="H150" s="24">
        <f t="shared" si="6"/>
        <v>0</v>
      </c>
    </row>
    <row r="151" spans="1:8" ht="15">
      <c r="A151" s="30" t="s">
        <v>221</v>
      </c>
      <c r="B151" s="20" t="s">
        <v>138</v>
      </c>
      <c r="C151" s="31" t="s">
        <v>222</v>
      </c>
      <c r="D151" s="21" t="s">
        <v>28</v>
      </c>
      <c r="E151" s="20" t="s">
        <v>14</v>
      </c>
      <c r="F151" s="22">
        <v>33.5</v>
      </c>
      <c r="G151" s="23"/>
      <c r="H151" s="24">
        <f t="shared" si="6"/>
        <v>0</v>
      </c>
    </row>
    <row r="152" spans="1:8" ht="15">
      <c r="A152" s="30" t="s">
        <v>223</v>
      </c>
      <c r="B152" s="20" t="s">
        <v>138</v>
      </c>
      <c r="C152" s="31" t="s">
        <v>219</v>
      </c>
      <c r="D152" s="21" t="s">
        <v>28</v>
      </c>
      <c r="E152" s="20" t="s">
        <v>14</v>
      </c>
      <c r="F152" s="22">
        <v>18.32</v>
      </c>
      <c r="G152" s="23"/>
      <c r="H152" s="24">
        <f t="shared" si="6"/>
        <v>0</v>
      </c>
    </row>
    <row r="153" spans="1:8" ht="15">
      <c r="A153" s="30" t="s">
        <v>224</v>
      </c>
      <c r="B153" s="20" t="s">
        <v>138</v>
      </c>
      <c r="C153" s="31" t="s">
        <v>198</v>
      </c>
      <c r="D153" s="21" t="s">
        <v>13</v>
      </c>
      <c r="E153" s="20" t="s">
        <v>17</v>
      </c>
      <c r="F153" s="22">
        <v>7.99</v>
      </c>
      <c r="G153" s="23"/>
      <c r="H153" s="24">
        <f t="shared" si="6"/>
        <v>0</v>
      </c>
    </row>
    <row r="154" spans="1:8" ht="15">
      <c r="A154" s="30" t="s">
        <v>225</v>
      </c>
      <c r="B154" s="20" t="s">
        <v>138</v>
      </c>
      <c r="C154" s="31" t="s">
        <v>226</v>
      </c>
      <c r="D154" s="21" t="s">
        <v>28</v>
      </c>
      <c r="E154" s="20" t="s">
        <v>14</v>
      </c>
      <c r="F154" s="22">
        <v>17.07</v>
      </c>
      <c r="G154" s="23"/>
      <c r="H154" s="24">
        <f t="shared" si="6"/>
        <v>0</v>
      </c>
    </row>
    <row r="155" spans="1:8" ht="15">
      <c r="A155" s="30" t="s">
        <v>227</v>
      </c>
      <c r="B155" s="20" t="s">
        <v>138</v>
      </c>
      <c r="C155" s="31" t="s">
        <v>226</v>
      </c>
      <c r="D155" s="21" t="s">
        <v>28</v>
      </c>
      <c r="E155" s="20" t="s">
        <v>14</v>
      </c>
      <c r="F155" s="22">
        <v>18.78</v>
      </c>
      <c r="G155" s="23"/>
      <c r="H155" s="24">
        <f t="shared" si="6"/>
        <v>0</v>
      </c>
    </row>
    <row r="156" spans="1:8" ht="15">
      <c r="A156" s="30" t="s">
        <v>228</v>
      </c>
      <c r="B156" s="20" t="s">
        <v>138</v>
      </c>
      <c r="C156" s="31" t="s">
        <v>229</v>
      </c>
      <c r="D156" s="21" t="s">
        <v>28</v>
      </c>
      <c r="E156" s="20" t="s">
        <v>14</v>
      </c>
      <c r="F156" s="22">
        <v>51.43</v>
      </c>
      <c r="G156" s="23"/>
      <c r="H156" s="24">
        <f t="shared" si="6"/>
        <v>0</v>
      </c>
    </row>
    <row r="157" spans="1:8" ht="15">
      <c r="A157" s="30" t="s">
        <v>230</v>
      </c>
      <c r="B157" s="20" t="s">
        <v>138</v>
      </c>
      <c r="C157" s="31" t="s">
        <v>231</v>
      </c>
      <c r="D157" s="21" t="s">
        <v>28</v>
      </c>
      <c r="E157" s="20" t="s">
        <v>14</v>
      </c>
      <c r="F157" s="22">
        <v>18.78</v>
      </c>
      <c r="G157" s="23"/>
      <c r="H157" s="24">
        <f t="shared" si="6"/>
        <v>0</v>
      </c>
    </row>
    <row r="158" spans="1:8" ht="15">
      <c r="A158" s="30" t="s">
        <v>232</v>
      </c>
      <c r="B158" s="20" t="s">
        <v>138</v>
      </c>
      <c r="C158" s="31" t="s">
        <v>233</v>
      </c>
      <c r="D158" s="21" t="s">
        <v>28</v>
      </c>
      <c r="E158" s="20" t="s">
        <v>14</v>
      </c>
      <c r="F158" s="22">
        <v>17.93</v>
      </c>
      <c r="G158" s="23"/>
      <c r="H158" s="24">
        <f t="shared" si="6"/>
        <v>0</v>
      </c>
    </row>
    <row r="159" spans="1:6" ht="15.75" thickBot="1">
      <c r="A159"/>
      <c r="B159"/>
      <c r="E159"/>
      <c r="F159"/>
    </row>
    <row r="160" spans="1:8" ht="19.5" thickBot="1">
      <c r="A160"/>
      <c r="B160"/>
      <c r="C160" s="50" t="s">
        <v>234</v>
      </c>
      <c r="D160" s="50"/>
      <c r="E160" s="51">
        <f>F102+F5</f>
        <v>2904.26</v>
      </c>
      <c r="F160" s="51"/>
      <c r="G160" s="10"/>
      <c r="H160" s="10"/>
    </row>
    <row r="161" spans="1:6" ht="15.75" thickBot="1">
      <c r="A161"/>
      <c r="B161"/>
      <c r="E161"/>
      <c r="F161" s="36"/>
    </row>
    <row r="162" spans="1:8" ht="24.75" customHeight="1" thickBot="1">
      <c r="A162"/>
      <c r="B162"/>
      <c r="C162" s="52" t="s">
        <v>235</v>
      </c>
      <c r="D162" s="52"/>
      <c r="E162" s="52"/>
      <c r="F162" s="52"/>
      <c r="G162" s="37">
        <f>SUM(G7:G158)</f>
        <v>0</v>
      </c>
      <c r="H162" s="38">
        <f>SUM(H7:H158)</f>
        <v>0</v>
      </c>
    </row>
    <row r="163" spans="1:8" ht="15.75" thickBot="1">
      <c r="A163"/>
      <c r="B163"/>
      <c r="E163"/>
      <c r="F163" s="36"/>
      <c r="H163" s="39"/>
    </row>
    <row r="164" spans="1:8" ht="27.75" customHeight="1" thickBot="1">
      <c r="A164" s="53" t="s">
        <v>236</v>
      </c>
      <c r="B164" s="53"/>
      <c r="C164" s="53"/>
      <c r="D164" s="53"/>
      <c r="E164" s="53"/>
      <c r="F164" s="53"/>
      <c r="G164" s="40">
        <f>G162*30</f>
        <v>0</v>
      </c>
      <c r="H164" s="38">
        <f>H162*30</f>
        <v>0</v>
      </c>
    </row>
    <row r="165" spans="1:8" ht="27.75" customHeight="1" thickBot="1">
      <c r="A165" s="53" t="s">
        <v>237</v>
      </c>
      <c r="B165" s="53"/>
      <c r="C165" s="53"/>
      <c r="D165" s="53"/>
      <c r="E165" s="53"/>
      <c r="F165" s="53"/>
      <c r="G165" s="40">
        <f>G164*12</f>
        <v>0</v>
      </c>
      <c r="H165" s="38">
        <f>H164*12</f>
        <v>0</v>
      </c>
    </row>
    <row r="166" spans="1:8" ht="27.75" customHeight="1" thickBot="1">
      <c r="A166" s="48" t="s">
        <v>238</v>
      </c>
      <c r="B166" s="48"/>
      <c r="C166" s="48"/>
      <c r="D166" s="48"/>
      <c r="E166" s="48"/>
      <c r="F166" s="48"/>
      <c r="G166" s="40">
        <f>G165*4</f>
        <v>0</v>
      </c>
      <c r="H166" s="41">
        <f>H165*4</f>
        <v>0</v>
      </c>
    </row>
    <row r="167" spans="1:7" ht="15">
      <c r="A167"/>
      <c r="B167"/>
      <c r="F167" s="36"/>
      <c r="G167" s="42"/>
    </row>
    <row r="168" spans="1:6" ht="21" customHeight="1">
      <c r="A168"/>
      <c r="B168"/>
      <c r="F168" s="36"/>
    </row>
    <row r="169" spans="1:6" ht="18.75">
      <c r="A169" s="43" t="s">
        <v>239</v>
      </c>
      <c r="B169" s="43"/>
      <c r="C169" s="44">
        <v>414.79</v>
      </c>
      <c r="D169" s="45" t="s">
        <v>240</v>
      </c>
      <c r="F169" s="36"/>
    </row>
    <row r="170" spans="1:7" ht="18.75">
      <c r="A170" s="43" t="s">
        <v>241</v>
      </c>
      <c r="B170" s="43"/>
      <c r="C170" s="44">
        <v>60.91</v>
      </c>
      <c r="D170" s="45" t="s">
        <v>242</v>
      </c>
      <c r="F170" s="36"/>
      <c r="G170" s="47" t="s">
        <v>257</v>
      </c>
    </row>
    <row r="171" spans="1:9" ht="18.75">
      <c r="A171" s="43" t="s">
        <v>243</v>
      </c>
      <c r="B171" s="43"/>
      <c r="C171" s="44">
        <v>292.57</v>
      </c>
      <c r="D171" s="45" t="s">
        <v>244</v>
      </c>
      <c r="F171" s="36"/>
      <c r="G171" s="46" t="s">
        <v>28</v>
      </c>
      <c r="H171">
        <f>C169+C172+C174+C176</f>
        <v>1662.7400000000002</v>
      </c>
      <c r="I171" s="2" t="s">
        <v>256</v>
      </c>
    </row>
    <row r="172" spans="1:9" ht="18.75">
      <c r="A172" s="43" t="s">
        <v>245</v>
      </c>
      <c r="B172" s="43"/>
      <c r="C172" s="44">
        <v>200.56</v>
      </c>
      <c r="D172" s="45" t="s">
        <v>246</v>
      </c>
      <c r="F172" s="36"/>
      <c r="G172" s="46" t="s">
        <v>255</v>
      </c>
      <c r="H172">
        <f>C170+C171+C173+C175</f>
        <v>1241.52</v>
      </c>
      <c r="I172" s="2" t="s">
        <v>256</v>
      </c>
    </row>
    <row r="173" spans="1:4" ht="18.75">
      <c r="A173" s="43" t="s">
        <v>247</v>
      </c>
      <c r="B173" s="43"/>
      <c r="C173" s="44">
        <v>19.22</v>
      </c>
      <c r="D173" s="45" t="s">
        <v>248</v>
      </c>
    </row>
    <row r="174" spans="1:4" ht="18.75">
      <c r="A174" s="43" t="s">
        <v>249</v>
      </c>
      <c r="B174" s="43"/>
      <c r="C174" s="44">
        <v>46.82</v>
      </c>
      <c r="D174" s="45" t="s">
        <v>250</v>
      </c>
    </row>
    <row r="175" spans="1:4" ht="18.75">
      <c r="A175" s="43" t="s">
        <v>251</v>
      </c>
      <c r="B175" s="43"/>
      <c r="C175" s="44">
        <v>868.82</v>
      </c>
      <c r="D175" s="45" t="s">
        <v>252</v>
      </c>
    </row>
    <row r="176" spans="1:4" ht="18.75">
      <c r="A176" s="43" t="s">
        <v>253</v>
      </c>
      <c r="B176" s="43"/>
      <c r="C176" s="44">
        <v>1000.57</v>
      </c>
      <c r="D176" s="45" t="s">
        <v>254</v>
      </c>
    </row>
  </sheetData>
  <sheetProtection selectLockedCells="1" selectUnlockedCells="1"/>
  <mergeCells count="7">
    <mergeCell ref="A166:F166"/>
    <mergeCell ref="A1:E1"/>
    <mergeCell ref="C160:D160"/>
    <mergeCell ref="E160:F160"/>
    <mergeCell ref="C162:F162"/>
    <mergeCell ref="A164:F164"/>
    <mergeCell ref="A165:F165"/>
  </mergeCells>
  <conditionalFormatting sqref="A86:A101">
    <cfRule type="cellIs" priority="1" dxfId="36" operator="equal" stopIfTrue="1">
      <formula>0</formula>
    </cfRule>
  </conditionalFormatting>
  <conditionalFormatting sqref="A102">
    <cfRule type="cellIs" priority="2" dxfId="36" operator="equal" stopIfTrue="1">
      <formula>0</formula>
    </cfRule>
  </conditionalFormatting>
  <conditionalFormatting sqref="B80">
    <cfRule type="cellIs" priority="3" dxfId="36" operator="equal" stopIfTrue="1">
      <formula>0</formula>
    </cfRule>
  </conditionalFormatting>
  <conditionalFormatting sqref="B102">
    <cfRule type="cellIs" priority="4" dxfId="36" operator="equal" stopIfTrue="1">
      <formula>0</formula>
    </cfRule>
  </conditionalFormatting>
  <conditionalFormatting sqref="B103">
    <cfRule type="cellIs" priority="5" dxfId="36" operator="equal" stopIfTrue="1">
      <formula>0</formula>
    </cfRule>
  </conditionalFormatting>
  <conditionalFormatting sqref="B123">
    <cfRule type="cellIs" priority="6" dxfId="36" operator="equal" stopIfTrue="1">
      <formula>0</formula>
    </cfRule>
  </conditionalFormatting>
  <conditionalFormatting sqref="B142">
    <cfRule type="cellIs" priority="7" dxfId="36" operator="equal" stopIfTrue="1">
      <formula>0</formula>
    </cfRule>
  </conditionalFormatting>
  <conditionalFormatting sqref="B81">
    <cfRule type="cellIs" priority="8" dxfId="36" operator="equal" stopIfTrue="1">
      <formula>0</formula>
    </cfRule>
  </conditionalFormatting>
  <conditionalFormatting sqref="B143:B158">
    <cfRule type="cellIs" priority="9" dxfId="36" operator="equal" stopIfTrue="1">
      <formula>0</formula>
    </cfRule>
  </conditionalFormatting>
  <conditionalFormatting sqref="D86:D96">
    <cfRule type="cellIs" priority="10" dxfId="36" operator="equal" stopIfTrue="1">
      <formula>0</formula>
    </cfRule>
  </conditionalFormatting>
  <conditionalFormatting sqref="E146">
    <cfRule type="cellIs" priority="11" dxfId="36" operator="equal" stopIfTrue="1">
      <formula>0</formula>
    </cfRule>
  </conditionalFormatting>
  <conditionalFormatting sqref="E149:E152">
    <cfRule type="cellIs" priority="12" dxfId="36" operator="equal" stopIfTrue="1">
      <formula>0</formula>
    </cfRule>
  </conditionalFormatting>
  <conditionalFormatting sqref="E154:E155">
    <cfRule type="cellIs" priority="13" dxfId="36" operator="equal" stopIfTrue="1">
      <formula>0</formula>
    </cfRule>
  </conditionalFormatting>
  <conditionalFormatting sqref="E156:E157">
    <cfRule type="cellIs" priority="14" dxfId="36" operator="equal" stopIfTrue="1">
      <formula>0</formula>
    </cfRule>
  </conditionalFormatting>
  <conditionalFormatting sqref="E86:E89">
    <cfRule type="cellIs" priority="15" dxfId="36" operator="equal" stopIfTrue="1">
      <formula>0</formula>
    </cfRule>
  </conditionalFormatting>
  <conditionalFormatting sqref="E92:E96">
    <cfRule type="cellIs" priority="16" dxfId="36" operator="equal" stopIfTrue="1">
      <formula>0</formula>
    </cfRule>
  </conditionalFormatting>
  <conditionalFormatting sqref="E82">
    <cfRule type="cellIs" priority="17" dxfId="36" operator="equal" stopIfTrue="1">
      <formula>0</formula>
    </cfRule>
  </conditionalFormatting>
  <conditionalFormatting sqref="E84:E85">
    <cfRule type="cellIs" priority="18" dxfId="36" operator="equal" stopIfTrue="1">
      <formula>0</formula>
    </cfRule>
  </conditionalFormatting>
  <conditionalFormatting sqref="E97:E101">
    <cfRule type="cellIs" priority="19" dxfId="36" operator="equal" stopIfTrue="1">
      <formula>0</formula>
    </cfRule>
  </conditionalFormatting>
  <conditionalFormatting sqref="E147">
    <cfRule type="cellIs" priority="20" dxfId="36" operator="equal" stopIfTrue="1">
      <formula>0</formula>
    </cfRule>
  </conditionalFormatting>
  <conditionalFormatting sqref="E148">
    <cfRule type="cellIs" priority="21" dxfId="36" operator="equal" stopIfTrue="1">
      <formula>0</formula>
    </cfRule>
  </conditionalFormatting>
  <conditionalFormatting sqref="E153">
    <cfRule type="cellIs" priority="22" dxfId="36" operator="equal" stopIfTrue="1">
      <formula>0</formula>
    </cfRule>
  </conditionalFormatting>
  <conditionalFormatting sqref="E158">
    <cfRule type="cellIs" priority="23" dxfId="36" operator="equal" stopIfTrue="1">
      <formula>0</formula>
    </cfRule>
  </conditionalFormatting>
  <conditionalFormatting sqref="E81">
    <cfRule type="cellIs" priority="24" dxfId="36" operator="equal" stopIfTrue="1">
      <formula>0</formula>
    </cfRule>
  </conditionalFormatting>
  <conditionalFormatting sqref="E143:E145">
    <cfRule type="cellIs" priority="25" dxfId="36" operator="equal" stopIfTrue="1">
      <formula>0</formula>
    </cfRule>
  </conditionalFormatting>
  <conditionalFormatting sqref="E90:E91">
    <cfRule type="cellIs" priority="26" dxfId="36" operator="equal" stopIfTrue="1">
      <formula>0</formula>
    </cfRule>
  </conditionalFormatting>
  <conditionalFormatting sqref="D81:D82">
    <cfRule type="cellIs" priority="27" dxfId="36" operator="equal" stopIfTrue="1">
      <formula>0</formula>
    </cfRule>
  </conditionalFormatting>
  <conditionalFormatting sqref="D83">
    <cfRule type="cellIs" priority="28" dxfId="36" operator="equal" stopIfTrue="1">
      <formula>0</formula>
    </cfRule>
  </conditionalFormatting>
  <conditionalFormatting sqref="D84:D85">
    <cfRule type="cellIs" priority="29" dxfId="36" operator="equal" stopIfTrue="1">
      <formula>0</formula>
    </cfRule>
  </conditionalFormatting>
  <conditionalFormatting sqref="D97:D99">
    <cfRule type="cellIs" priority="30" dxfId="36" operator="equal" stopIfTrue="1">
      <formula>0</formula>
    </cfRule>
  </conditionalFormatting>
  <conditionalFormatting sqref="D100:D101">
    <cfRule type="cellIs" priority="31" dxfId="36" operator="equal" stopIfTrue="1">
      <formula>0</formula>
    </cfRule>
  </conditionalFormatting>
  <conditionalFormatting sqref="D143:D145">
    <cfRule type="cellIs" priority="32" dxfId="36" operator="equal" stopIfTrue="1">
      <formula>0</formula>
    </cfRule>
  </conditionalFormatting>
  <conditionalFormatting sqref="D147">
    <cfRule type="cellIs" priority="33" dxfId="36" operator="equal" stopIfTrue="1">
      <formula>0</formula>
    </cfRule>
  </conditionalFormatting>
  <conditionalFormatting sqref="D148">
    <cfRule type="cellIs" priority="34" dxfId="36" operator="equal" stopIfTrue="1">
      <formula>0</formula>
    </cfRule>
  </conditionalFormatting>
  <conditionalFormatting sqref="D153">
    <cfRule type="cellIs" priority="35" dxfId="36" operator="equal" stopIfTrue="1">
      <formula>0</formula>
    </cfRule>
  </conditionalFormatting>
  <conditionalFormatting sqref="B141">
    <cfRule type="cellIs" priority="37" dxfId="36" operator="equal" stopIfTrue="1">
      <formula>0</formula>
    </cfRule>
  </conditionalFormatting>
  <printOptions/>
  <pageMargins left="0.7" right="0.7" top="0.7875" bottom="0.7875" header="0.5118055555555555" footer="0.5118055555555555"/>
  <pageSetup fitToHeight="0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Alfréd Mede</dc:creator>
  <cp:keywords/>
  <dc:description/>
  <cp:lastModifiedBy>APC</cp:lastModifiedBy>
  <cp:lastPrinted>2019-05-16T09:09:53Z</cp:lastPrinted>
  <dcterms:created xsi:type="dcterms:W3CDTF">2016-12-01T08:23:18Z</dcterms:created>
  <dcterms:modified xsi:type="dcterms:W3CDTF">2019-09-01T22:04:16Z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