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\_DNR_Tkalcovska\"/>
    </mc:Choice>
  </mc:AlternateContent>
  <bookViews>
    <workbookView xWindow="0" yWindow="0" windowWidth="28800" windowHeight="12228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2 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Naklady'!$A$1:$V$56</definedName>
    <definedName name="_xlnm.Print_Area" localSheetId="4">'1 1 Pol'!$A$1:$V$1144</definedName>
    <definedName name="_xlnm.Print_Area" localSheetId="5">'2 1 Pol'!$A$1:$V$177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161" i="14" l="1"/>
  <c r="AZ107" i="14"/>
  <c r="AZ104" i="14"/>
  <c r="AZ101" i="14"/>
  <c r="AZ27" i="14"/>
  <c r="AZ20" i="14"/>
  <c r="G9" i="14"/>
  <c r="M9" i="14" s="1"/>
  <c r="I9" i="14"/>
  <c r="K9" i="14"/>
  <c r="O9" i="14"/>
  <c r="Q9" i="14"/>
  <c r="U9" i="14"/>
  <c r="G14" i="14"/>
  <c r="M14" i="14" s="1"/>
  <c r="I14" i="14"/>
  <c r="K14" i="14"/>
  <c r="O14" i="14"/>
  <c r="Q14" i="14"/>
  <c r="U14" i="14"/>
  <c r="G19" i="14"/>
  <c r="M19" i="14" s="1"/>
  <c r="I19" i="14"/>
  <c r="K19" i="14"/>
  <c r="O19" i="14"/>
  <c r="Q19" i="14"/>
  <c r="U19" i="14"/>
  <c r="G22" i="14"/>
  <c r="M22" i="14" s="1"/>
  <c r="I22" i="14"/>
  <c r="K22" i="14"/>
  <c r="O22" i="14"/>
  <c r="Q22" i="14"/>
  <c r="U22" i="14"/>
  <c r="G25" i="14"/>
  <c r="I25" i="14"/>
  <c r="K25" i="14"/>
  <c r="O25" i="14"/>
  <c r="Q25" i="14"/>
  <c r="U25" i="14"/>
  <c r="G32" i="14"/>
  <c r="M32" i="14" s="1"/>
  <c r="I32" i="14"/>
  <c r="K32" i="14"/>
  <c r="O32" i="14"/>
  <c r="Q32" i="14"/>
  <c r="U32" i="14"/>
  <c r="G42" i="14"/>
  <c r="M42" i="14" s="1"/>
  <c r="I42" i="14"/>
  <c r="K42" i="14"/>
  <c r="O42" i="14"/>
  <c r="Q42" i="14"/>
  <c r="U42" i="14"/>
  <c r="G44" i="14"/>
  <c r="M44" i="14" s="1"/>
  <c r="I44" i="14"/>
  <c r="K44" i="14"/>
  <c r="O44" i="14"/>
  <c r="Q44" i="14"/>
  <c r="U44" i="14"/>
  <c r="G49" i="14"/>
  <c r="I49" i="14"/>
  <c r="K49" i="14"/>
  <c r="M49" i="14"/>
  <c r="O49" i="14"/>
  <c r="Q49" i="14"/>
  <c r="U49" i="14"/>
  <c r="G51" i="14"/>
  <c r="M51" i="14" s="1"/>
  <c r="I51" i="14"/>
  <c r="K51" i="14"/>
  <c r="O51" i="14"/>
  <c r="Q51" i="14"/>
  <c r="U51" i="14"/>
  <c r="G55" i="14"/>
  <c r="M55" i="14" s="1"/>
  <c r="I55" i="14"/>
  <c r="K55" i="14"/>
  <c r="O55" i="14"/>
  <c r="Q55" i="14"/>
  <c r="U55" i="14"/>
  <c r="G57" i="14"/>
  <c r="M57" i="14" s="1"/>
  <c r="I57" i="14"/>
  <c r="K57" i="14"/>
  <c r="O57" i="14"/>
  <c r="Q57" i="14"/>
  <c r="U57" i="14"/>
  <c r="G63" i="14"/>
  <c r="M63" i="14" s="1"/>
  <c r="I63" i="14"/>
  <c r="K63" i="14"/>
  <c r="O63" i="14"/>
  <c r="Q63" i="14"/>
  <c r="U63" i="14"/>
  <c r="G65" i="14"/>
  <c r="M65" i="14" s="1"/>
  <c r="I65" i="14"/>
  <c r="K65" i="14"/>
  <c r="O65" i="14"/>
  <c r="Q65" i="14"/>
  <c r="U65" i="14"/>
  <c r="G67" i="14"/>
  <c r="I67" i="14"/>
  <c r="K67" i="14"/>
  <c r="O67" i="14"/>
  <c r="Q67" i="14"/>
  <c r="U67" i="14"/>
  <c r="G70" i="14"/>
  <c r="M70" i="14" s="1"/>
  <c r="I70" i="14"/>
  <c r="K70" i="14"/>
  <c r="O70" i="14"/>
  <c r="Q70" i="14"/>
  <c r="U70" i="14"/>
  <c r="G72" i="14"/>
  <c r="M72" i="14" s="1"/>
  <c r="I72" i="14"/>
  <c r="K72" i="14"/>
  <c r="O72" i="14"/>
  <c r="Q72" i="14"/>
  <c r="U72" i="14"/>
  <c r="G75" i="14"/>
  <c r="M75" i="14" s="1"/>
  <c r="I75" i="14"/>
  <c r="K75" i="14"/>
  <c r="O75" i="14"/>
  <c r="Q75" i="14"/>
  <c r="U75" i="14"/>
  <c r="G77" i="14"/>
  <c r="M77" i="14" s="1"/>
  <c r="I77" i="14"/>
  <c r="K77" i="14"/>
  <c r="O77" i="14"/>
  <c r="Q77" i="14"/>
  <c r="U77" i="14"/>
  <c r="G79" i="14"/>
  <c r="M79" i="14" s="1"/>
  <c r="I79" i="14"/>
  <c r="K79" i="14"/>
  <c r="O79" i="14"/>
  <c r="Q79" i="14"/>
  <c r="U79" i="14"/>
  <c r="G81" i="14"/>
  <c r="I81" i="14"/>
  <c r="K81" i="14"/>
  <c r="M81" i="14"/>
  <c r="O81" i="14"/>
  <c r="Q81" i="14"/>
  <c r="U81" i="14"/>
  <c r="G83" i="14"/>
  <c r="M83" i="14" s="1"/>
  <c r="I83" i="14"/>
  <c r="K83" i="14"/>
  <c r="O83" i="14"/>
  <c r="Q83" i="14"/>
  <c r="U83" i="14"/>
  <c r="G86" i="14"/>
  <c r="M86" i="14" s="1"/>
  <c r="I86" i="14"/>
  <c r="K86" i="14"/>
  <c r="O86" i="14"/>
  <c r="Q86" i="14"/>
  <c r="U86" i="14"/>
  <c r="G89" i="14"/>
  <c r="M89" i="14" s="1"/>
  <c r="I89" i="14"/>
  <c r="K89" i="14"/>
  <c r="O89" i="14"/>
  <c r="Q89" i="14"/>
  <c r="U89" i="14"/>
  <c r="G91" i="14"/>
  <c r="M91" i="14" s="1"/>
  <c r="I91" i="14"/>
  <c r="K91" i="14"/>
  <c r="O91" i="14"/>
  <c r="Q91" i="14"/>
  <c r="U91" i="14"/>
  <c r="G93" i="14"/>
  <c r="M93" i="14" s="1"/>
  <c r="I93" i="14"/>
  <c r="K93" i="14"/>
  <c r="O93" i="14"/>
  <c r="Q93" i="14"/>
  <c r="U93" i="14"/>
  <c r="G95" i="14"/>
  <c r="I95" i="14"/>
  <c r="K95" i="14"/>
  <c r="M95" i="14"/>
  <c r="O95" i="14"/>
  <c r="Q95" i="14"/>
  <c r="U95" i="14"/>
  <c r="G97" i="14"/>
  <c r="M97" i="14" s="1"/>
  <c r="I97" i="14"/>
  <c r="K97" i="14"/>
  <c r="O97" i="14"/>
  <c r="Q97" i="14"/>
  <c r="U97" i="14"/>
  <c r="G100" i="14"/>
  <c r="M100" i="14" s="1"/>
  <c r="I100" i="14"/>
  <c r="K100" i="14"/>
  <c r="O100" i="14"/>
  <c r="Q100" i="14"/>
  <c r="U100" i="14"/>
  <c r="G103" i="14"/>
  <c r="M103" i="14" s="1"/>
  <c r="I103" i="14"/>
  <c r="K103" i="14"/>
  <c r="O103" i="14"/>
  <c r="Q103" i="14"/>
  <c r="U103" i="14"/>
  <c r="G106" i="14"/>
  <c r="M106" i="14" s="1"/>
  <c r="I106" i="14"/>
  <c r="K106" i="14"/>
  <c r="O106" i="14"/>
  <c r="Q106" i="14"/>
  <c r="U106" i="14"/>
  <c r="G109" i="14"/>
  <c r="I109" i="14"/>
  <c r="K109" i="14"/>
  <c r="M109" i="14"/>
  <c r="O109" i="14"/>
  <c r="Q109" i="14"/>
  <c r="U109" i="14"/>
  <c r="G111" i="14"/>
  <c r="M111" i="14" s="1"/>
  <c r="I111" i="14"/>
  <c r="K111" i="14"/>
  <c r="O111" i="14"/>
  <c r="Q111" i="14"/>
  <c r="U111" i="14"/>
  <c r="G113" i="14"/>
  <c r="M113" i="14" s="1"/>
  <c r="I113" i="14"/>
  <c r="K113" i="14"/>
  <c r="O113" i="14"/>
  <c r="Q113" i="14"/>
  <c r="U113" i="14"/>
  <c r="G115" i="14"/>
  <c r="M115" i="14" s="1"/>
  <c r="I115" i="14"/>
  <c r="K115" i="14"/>
  <c r="O115" i="14"/>
  <c r="Q115" i="14"/>
  <c r="U115" i="14"/>
  <c r="G117" i="14"/>
  <c r="M117" i="14" s="1"/>
  <c r="I117" i="14"/>
  <c r="K117" i="14"/>
  <c r="O117" i="14"/>
  <c r="Q117" i="14"/>
  <c r="U117" i="14"/>
  <c r="G119" i="14"/>
  <c r="I119" i="14"/>
  <c r="K119" i="14"/>
  <c r="M119" i="14"/>
  <c r="O119" i="14"/>
  <c r="Q119" i="14"/>
  <c r="U119" i="14"/>
  <c r="G121" i="14"/>
  <c r="M121" i="14" s="1"/>
  <c r="I121" i="14"/>
  <c r="K121" i="14"/>
  <c r="O121" i="14"/>
  <c r="Q121" i="14"/>
  <c r="U121" i="14"/>
  <c r="G124" i="14"/>
  <c r="M124" i="14" s="1"/>
  <c r="I124" i="14"/>
  <c r="K124" i="14"/>
  <c r="O124" i="14"/>
  <c r="Q124" i="14"/>
  <c r="U124" i="14"/>
  <c r="G127" i="14"/>
  <c r="M127" i="14" s="1"/>
  <c r="I127" i="14"/>
  <c r="K127" i="14"/>
  <c r="O127" i="14"/>
  <c r="Q127" i="14"/>
  <c r="U127" i="14"/>
  <c r="G131" i="14"/>
  <c r="M131" i="14" s="1"/>
  <c r="I131" i="14"/>
  <c r="K131" i="14"/>
  <c r="O131" i="14"/>
  <c r="Q131" i="14"/>
  <c r="U131" i="14"/>
  <c r="G133" i="14"/>
  <c r="M133" i="14" s="1"/>
  <c r="I133" i="14"/>
  <c r="K133" i="14"/>
  <c r="O133" i="14"/>
  <c r="Q133" i="14"/>
  <c r="U133" i="14"/>
  <c r="G135" i="14"/>
  <c r="M135" i="14" s="1"/>
  <c r="I135" i="14"/>
  <c r="K135" i="14"/>
  <c r="O135" i="14"/>
  <c r="Q135" i="14"/>
  <c r="U135" i="14"/>
  <c r="G138" i="14"/>
  <c r="M138" i="14" s="1"/>
  <c r="I138" i="14"/>
  <c r="K138" i="14"/>
  <c r="O138" i="14"/>
  <c r="Q138" i="14"/>
  <c r="U138" i="14"/>
  <c r="G142" i="14"/>
  <c r="M142" i="14" s="1"/>
  <c r="I142" i="14"/>
  <c r="K142" i="14"/>
  <c r="O142" i="14"/>
  <c r="Q142" i="14"/>
  <c r="U142" i="14"/>
  <c r="G145" i="14"/>
  <c r="I145" i="14"/>
  <c r="K145" i="14"/>
  <c r="M145" i="14"/>
  <c r="O145" i="14"/>
  <c r="Q145" i="14"/>
  <c r="U145" i="14"/>
  <c r="G150" i="14"/>
  <c r="M150" i="14" s="1"/>
  <c r="I150" i="14"/>
  <c r="K150" i="14"/>
  <c r="O150" i="14"/>
  <c r="Q150" i="14"/>
  <c r="U150" i="14"/>
  <c r="G154" i="14"/>
  <c r="M154" i="14" s="1"/>
  <c r="I154" i="14"/>
  <c r="K154" i="14"/>
  <c r="O154" i="14"/>
  <c r="Q154" i="14"/>
  <c r="U154" i="14"/>
  <c r="G157" i="14"/>
  <c r="M157" i="14" s="1"/>
  <c r="I157" i="14"/>
  <c r="K157" i="14"/>
  <c r="O157" i="14"/>
  <c r="Q157" i="14"/>
  <c r="U157" i="14"/>
  <c r="G159" i="14"/>
  <c r="I159" i="14"/>
  <c r="K159" i="14"/>
  <c r="M159" i="14"/>
  <c r="O159" i="14"/>
  <c r="Q159" i="14"/>
  <c r="U159" i="14"/>
  <c r="G162" i="14"/>
  <c r="M162" i="14" s="1"/>
  <c r="I162" i="14"/>
  <c r="K162" i="14"/>
  <c r="O162" i="14"/>
  <c r="Q162" i="14"/>
  <c r="U162" i="14"/>
  <c r="G163" i="14"/>
  <c r="M163" i="14" s="1"/>
  <c r="I163" i="14"/>
  <c r="K163" i="14"/>
  <c r="O163" i="14"/>
  <c r="Q163" i="14"/>
  <c r="U163" i="14"/>
  <c r="G164" i="14"/>
  <c r="M164" i="14" s="1"/>
  <c r="I164" i="14"/>
  <c r="K164" i="14"/>
  <c r="O164" i="14"/>
  <c r="Q164" i="14"/>
  <c r="U164" i="14"/>
  <c r="U165" i="14"/>
  <c r="G166" i="14"/>
  <c r="G165" i="14" s="1"/>
  <c r="I166" i="14"/>
  <c r="I165" i="14" s="1"/>
  <c r="K166" i="14"/>
  <c r="K165" i="14" s="1"/>
  <c r="M166" i="14"/>
  <c r="M165" i="14" s="1"/>
  <c r="O166" i="14"/>
  <c r="O165" i="14" s="1"/>
  <c r="Q166" i="14"/>
  <c r="Q165" i="14" s="1"/>
  <c r="U166" i="14"/>
  <c r="G169" i="14"/>
  <c r="M169" i="14" s="1"/>
  <c r="I169" i="14"/>
  <c r="K169" i="14"/>
  <c r="O169" i="14"/>
  <c r="Q169" i="14"/>
  <c r="U169" i="14"/>
  <c r="G172" i="14"/>
  <c r="M172" i="14" s="1"/>
  <c r="I172" i="14"/>
  <c r="K172" i="14"/>
  <c r="O172" i="14"/>
  <c r="Q172" i="14"/>
  <c r="U172" i="14"/>
  <c r="AE176" i="14"/>
  <c r="AZ1135" i="13"/>
  <c r="AZ1132" i="13"/>
  <c r="AZ1129" i="13"/>
  <c r="AZ1126" i="13"/>
  <c r="AZ200" i="13"/>
  <c r="AZ166" i="13"/>
  <c r="AZ52" i="13"/>
  <c r="AZ48" i="13"/>
  <c r="AZ25" i="13"/>
  <c r="AZ14" i="13"/>
  <c r="G9" i="13"/>
  <c r="M9" i="13" s="1"/>
  <c r="I9" i="13"/>
  <c r="K9" i="13"/>
  <c r="O9" i="13"/>
  <c r="Q9" i="13"/>
  <c r="U9" i="13"/>
  <c r="G12" i="13"/>
  <c r="M12" i="13" s="1"/>
  <c r="I12" i="13"/>
  <c r="K12" i="13"/>
  <c r="O12" i="13"/>
  <c r="Q12" i="13"/>
  <c r="U12" i="13"/>
  <c r="G16" i="13"/>
  <c r="I16" i="13"/>
  <c r="K16" i="13"/>
  <c r="M16" i="13"/>
  <c r="O16" i="13"/>
  <c r="Q16" i="13"/>
  <c r="U16" i="13"/>
  <c r="G19" i="13"/>
  <c r="M19" i="13" s="1"/>
  <c r="I19" i="13"/>
  <c r="K19" i="13"/>
  <c r="O19" i="13"/>
  <c r="Q19" i="13"/>
  <c r="U19" i="13"/>
  <c r="G22" i="13"/>
  <c r="M22" i="13" s="1"/>
  <c r="I22" i="13"/>
  <c r="K22" i="13"/>
  <c r="O22" i="13"/>
  <c r="Q22" i="13"/>
  <c r="U22" i="13"/>
  <c r="G24" i="13"/>
  <c r="M24" i="13" s="1"/>
  <c r="I24" i="13"/>
  <c r="K24" i="13"/>
  <c r="O24" i="13"/>
  <c r="Q24" i="13"/>
  <c r="U24" i="13"/>
  <c r="G27" i="13"/>
  <c r="M27" i="13" s="1"/>
  <c r="I27" i="13"/>
  <c r="K27" i="13"/>
  <c r="O27" i="13"/>
  <c r="Q27" i="13"/>
  <c r="U27" i="13"/>
  <c r="G29" i="13"/>
  <c r="M29" i="13" s="1"/>
  <c r="I29" i="13"/>
  <c r="K29" i="13"/>
  <c r="O29" i="13"/>
  <c r="Q29" i="13"/>
  <c r="U29" i="13"/>
  <c r="G33" i="13"/>
  <c r="M33" i="13" s="1"/>
  <c r="I33" i="13"/>
  <c r="K33" i="13"/>
  <c r="O33" i="13"/>
  <c r="Q33" i="13"/>
  <c r="U33" i="13"/>
  <c r="G36" i="13"/>
  <c r="M36" i="13" s="1"/>
  <c r="I36" i="13"/>
  <c r="K36" i="13"/>
  <c r="O36" i="13"/>
  <c r="Q36" i="13"/>
  <c r="U36" i="13"/>
  <c r="G39" i="13"/>
  <c r="I39" i="13"/>
  <c r="K39" i="13"/>
  <c r="O39" i="13"/>
  <c r="Q39" i="13"/>
  <c r="U39" i="13"/>
  <c r="G41" i="13"/>
  <c r="M41" i="13" s="1"/>
  <c r="I41" i="13"/>
  <c r="K41" i="13"/>
  <c r="O41" i="13"/>
  <c r="Q41" i="13"/>
  <c r="U41" i="13"/>
  <c r="G47" i="13"/>
  <c r="M47" i="13" s="1"/>
  <c r="I47" i="13"/>
  <c r="K47" i="13"/>
  <c r="O47" i="13"/>
  <c r="Q47" i="13"/>
  <c r="U47" i="13"/>
  <c r="G51" i="13"/>
  <c r="I51" i="13"/>
  <c r="K51" i="13"/>
  <c r="M51" i="13"/>
  <c r="O51" i="13"/>
  <c r="Q51" i="13"/>
  <c r="U51" i="13"/>
  <c r="G54" i="13"/>
  <c r="M54" i="13" s="1"/>
  <c r="I54" i="13"/>
  <c r="K54" i="13"/>
  <c r="O54" i="13"/>
  <c r="Q54" i="13"/>
  <c r="U54" i="13"/>
  <c r="G56" i="13"/>
  <c r="M56" i="13" s="1"/>
  <c r="I56" i="13"/>
  <c r="K56" i="13"/>
  <c r="O56" i="13"/>
  <c r="Q56" i="13"/>
  <c r="U56" i="13"/>
  <c r="G58" i="13"/>
  <c r="I56" i="1" s="1"/>
  <c r="G59" i="13"/>
  <c r="M59" i="13" s="1"/>
  <c r="M58" i="13" s="1"/>
  <c r="I59" i="13"/>
  <c r="I58" i="13" s="1"/>
  <c r="K59" i="13"/>
  <c r="K58" i="13" s="1"/>
  <c r="O59" i="13"/>
  <c r="O58" i="13" s="1"/>
  <c r="Q59" i="13"/>
  <c r="Q58" i="13" s="1"/>
  <c r="U59" i="13"/>
  <c r="U58" i="13" s="1"/>
  <c r="G69" i="13"/>
  <c r="M69" i="13" s="1"/>
  <c r="I69" i="13"/>
  <c r="K69" i="13"/>
  <c r="O69" i="13"/>
  <c r="Q69" i="13"/>
  <c r="U69" i="13"/>
  <c r="G78" i="13"/>
  <c r="M78" i="13" s="1"/>
  <c r="I78" i="13"/>
  <c r="K78" i="13"/>
  <c r="O78" i="13"/>
  <c r="Q78" i="13"/>
  <c r="U78" i="13"/>
  <c r="G87" i="13"/>
  <c r="M87" i="13" s="1"/>
  <c r="I87" i="13"/>
  <c r="K87" i="13"/>
  <c r="O87" i="13"/>
  <c r="Q87" i="13"/>
  <c r="U87" i="13"/>
  <c r="G103" i="13"/>
  <c r="M103" i="13" s="1"/>
  <c r="I103" i="13"/>
  <c r="K103" i="13"/>
  <c r="O103" i="13"/>
  <c r="Q103" i="13"/>
  <c r="U103" i="13"/>
  <c r="G119" i="13"/>
  <c r="M119" i="13" s="1"/>
  <c r="I119" i="13"/>
  <c r="K119" i="13"/>
  <c r="O119" i="13"/>
  <c r="Q119" i="13"/>
  <c r="U119" i="13"/>
  <c r="G132" i="13"/>
  <c r="M132" i="13" s="1"/>
  <c r="I132" i="13"/>
  <c r="K132" i="13"/>
  <c r="O132" i="13"/>
  <c r="Q132" i="13"/>
  <c r="U132" i="13"/>
  <c r="G135" i="13"/>
  <c r="I135" i="13"/>
  <c r="K135" i="13"/>
  <c r="O135" i="13"/>
  <c r="Q135" i="13"/>
  <c r="U135" i="13"/>
  <c r="G148" i="13"/>
  <c r="M148" i="13" s="1"/>
  <c r="I148" i="13"/>
  <c r="K148" i="13"/>
  <c r="O148" i="13"/>
  <c r="Q148" i="13"/>
  <c r="U148" i="13"/>
  <c r="G161" i="13"/>
  <c r="M161" i="13" s="1"/>
  <c r="I161" i="13"/>
  <c r="K161" i="13"/>
  <c r="O161" i="13"/>
  <c r="Q161" i="13"/>
  <c r="U161" i="13"/>
  <c r="G165" i="13"/>
  <c r="I165" i="13"/>
  <c r="K165" i="13"/>
  <c r="O165" i="13"/>
  <c r="Q165" i="13"/>
  <c r="U165" i="13"/>
  <c r="G168" i="13"/>
  <c r="M168" i="13" s="1"/>
  <c r="I168" i="13"/>
  <c r="K168" i="13"/>
  <c r="O168" i="13"/>
  <c r="Q168" i="13"/>
  <c r="U168" i="13"/>
  <c r="G170" i="13"/>
  <c r="M170" i="13" s="1"/>
  <c r="I170" i="13"/>
  <c r="K170" i="13"/>
  <c r="K160" i="13" s="1"/>
  <c r="O170" i="13"/>
  <c r="Q170" i="13"/>
  <c r="U170" i="13"/>
  <c r="G172" i="13"/>
  <c r="M172" i="13" s="1"/>
  <c r="I172" i="13"/>
  <c r="K172" i="13"/>
  <c r="O172" i="13"/>
  <c r="Q172" i="13"/>
  <c r="U172" i="13"/>
  <c r="G174" i="13"/>
  <c r="M174" i="13" s="1"/>
  <c r="I174" i="13"/>
  <c r="K174" i="13"/>
  <c r="O174" i="13"/>
  <c r="Q174" i="13"/>
  <c r="U174" i="13"/>
  <c r="G177" i="13"/>
  <c r="M177" i="13" s="1"/>
  <c r="M176" i="13" s="1"/>
  <c r="I177" i="13"/>
  <c r="I176" i="13" s="1"/>
  <c r="K177" i="13"/>
  <c r="K176" i="13" s="1"/>
  <c r="O177" i="13"/>
  <c r="O176" i="13" s="1"/>
  <c r="Q177" i="13"/>
  <c r="Q176" i="13" s="1"/>
  <c r="U177" i="13"/>
  <c r="U176" i="13" s="1"/>
  <c r="G187" i="13"/>
  <c r="M187" i="13" s="1"/>
  <c r="I187" i="13"/>
  <c r="K187" i="13"/>
  <c r="O187" i="13"/>
  <c r="Q187" i="13"/>
  <c r="U187" i="13"/>
  <c r="G196" i="13"/>
  <c r="M196" i="13" s="1"/>
  <c r="I196" i="13"/>
  <c r="K196" i="13"/>
  <c r="O196" i="13"/>
  <c r="Q196" i="13"/>
  <c r="U196" i="13"/>
  <c r="G197" i="13"/>
  <c r="M197" i="13" s="1"/>
  <c r="I197" i="13"/>
  <c r="K197" i="13"/>
  <c r="O197" i="13"/>
  <c r="Q197" i="13"/>
  <c r="U197" i="13"/>
  <c r="G199" i="13"/>
  <c r="M199" i="13" s="1"/>
  <c r="I199" i="13"/>
  <c r="K199" i="13"/>
  <c r="O199" i="13"/>
  <c r="Q199" i="13"/>
  <c r="U199" i="13"/>
  <c r="G202" i="13"/>
  <c r="M202" i="13" s="1"/>
  <c r="I202" i="13"/>
  <c r="K202" i="13"/>
  <c r="O202" i="13"/>
  <c r="Q202" i="13"/>
  <c r="U202" i="13"/>
  <c r="G211" i="13"/>
  <c r="M211" i="13" s="1"/>
  <c r="I211" i="13"/>
  <c r="K211" i="13"/>
  <c r="O211" i="13"/>
  <c r="Q211" i="13"/>
  <c r="U211" i="13"/>
  <c r="G220" i="13"/>
  <c r="M220" i="13" s="1"/>
  <c r="I220" i="13"/>
  <c r="K220" i="13"/>
  <c r="O220" i="13"/>
  <c r="Q220" i="13"/>
  <c r="U220" i="13"/>
  <c r="G232" i="13"/>
  <c r="M232" i="13" s="1"/>
  <c r="I232" i="13"/>
  <c r="K232" i="13"/>
  <c r="O232" i="13"/>
  <c r="Q232" i="13"/>
  <c r="U232" i="13"/>
  <c r="G241" i="13"/>
  <c r="M241" i="13" s="1"/>
  <c r="I241" i="13"/>
  <c r="K241" i="13"/>
  <c r="O241" i="13"/>
  <c r="Q241" i="13"/>
  <c r="U241" i="13"/>
  <c r="G244" i="13"/>
  <c r="M244" i="13" s="1"/>
  <c r="I244" i="13"/>
  <c r="K244" i="13"/>
  <c r="O244" i="13"/>
  <c r="Q244" i="13"/>
  <c r="U244" i="13"/>
  <c r="G247" i="13"/>
  <c r="M247" i="13" s="1"/>
  <c r="I247" i="13"/>
  <c r="K247" i="13"/>
  <c r="O247" i="13"/>
  <c r="Q247" i="13"/>
  <c r="U247" i="13"/>
  <c r="G249" i="13"/>
  <c r="M249" i="13" s="1"/>
  <c r="I249" i="13"/>
  <c r="K249" i="13"/>
  <c r="O249" i="13"/>
  <c r="Q249" i="13"/>
  <c r="U249" i="13"/>
  <c r="G253" i="13"/>
  <c r="M253" i="13" s="1"/>
  <c r="I253" i="13"/>
  <c r="K253" i="13"/>
  <c r="O253" i="13"/>
  <c r="Q253" i="13"/>
  <c r="U253" i="13"/>
  <c r="G256" i="13"/>
  <c r="M256" i="13" s="1"/>
  <c r="I256" i="13"/>
  <c r="K256" i="13"/>
  <c r="O256" i="13"/>
  <c r="Q256" i="13"/>
  <c r="U256" i="13"/>
  <c r="G259" i="13"/>
  <c r="M259" i="13" s="1"/>
  <c r="I259" i="13"/>
  <c r="K259" i="13"/>
  <c r="O259" i="13"/>
  <c r="Q259" i="13"/>
  <c r="U259" i="13"/>
  <c r="G262" i="13"/>
  <c r="M262" i="13" s="1"/>
  <c r="I262" i="13"/>
  <c r="K262" i="13"/>
  <c r="O262" i="13"/>
  <c r="Q262" i="13"/>
  <c r="U262" i="13"/>
  <c r="G266" i="13"/>
  <c r="M266" i="13" s="1"/>
  <c r="I266" i="13"/>
  <c r="K266" i="13"/>
  <c r="O266" i="13"/>
  <c r="Q266" i="13"/>
  <c r="U266" i="13"/>
  <c r="G281" i="13"/>
  <c r="M281" i="13" s="1"/>
  <c r="I281" i="13"/>
  <c r="K281" i="13"/>
  <c r="O281" i="13"/>
  <c r="Q281" i="13"/>
  <c r="U281" i="13"/>
  <c r="G283" i="13"/>
  <c r="M283" i="13" s="1"/>
  <c r="I283" i="13"/>
  <c r="K283" i="13"/>
  <c r="O283" i="13"/>
  <c r="Q283" i="13"/>
  <c r="U283" i="13"/>
  <c r="G284" i="13"/>
  <c r="M284" i="13" s="1"/>
  <c r="I284" i="13"/>
  <c r="K284" i="13"/>
  <c r="O284" i="13"/>
  <c r="Q284" i="13"/>
  <c r="U284" i="13"/>
  <c r="G285" i="13"/>
  <c r="M285" i="13" s="1"/>
  <c r="I285" i="13"/>
  <c r="K285" i="13"/>
  <c r="O285" i="13"/>
  <c r="Q285" i="13"/>
  <c r="U285" i="13"/>
  <c r="G286" i="13"/>
  <c r="M286" i="13" s="1"/>
  <c r="I286" i="13"/>
  <c r="K286" i="13"/>
  <c r="O286" i="13"/>
  <c r="Q286" i="13"/>
  <c r="U286" i="13"/>
  <c r="U287" i="13"/>
  <c r="G288" i="13"/>
  <c r="M288" i="13" s="1"/>
  <c r="M287" i="13" s="1"/>
  <c r="I288" i="13"/>
  <c r="I287" i="13" s="1"/>
  <c r="K288" i="13"/>
  <c r="K287" i="13" s="1"/>
  <c r="O288" i="13"/>
  <c r="O287" i="13" s="1"/>
  <c r="Q288" i="13"/>
  <c r="Q287" i="13" s="1"/>
  <c r="U288" i="13"/>
  <c r="G291" i="13"/>
  <c r="M291" i="13" s="1"/>
  <c r="I291" i="13"/>
  <c r="K291" i="13"/>
  <c r="O291" i="13"/>
  <c r="Q291" i="13"/>
  <c r="U291" i="13"/>
  <c r="G294" i="13"/>
  <c r="M294" i="13" s="1"/>
  <c r="I294" i="13"/>
  <c r="K294" i="13"/>
  <c r="O294" i="13"/>
  <c r="Q294" i="13"/>
  <c r="U294" i="13"/>
  <c r="G297" i="13"/>
  <c r="I297" i="13"/>
  <c r="K297" i="13"/>
  <c r="O297" i="13"/>
  <c r="Q297" i="13"/>
  <c r="U297" i="13"/>
  <c r="G301" i="13"/>
  <c r="M301" i="13" s="1"/>
  <c r="I301" i="13"/>
  <c r="K301" i="13"/>
  <c r="O301" i="13"/>
  <c r="Q301" i="13"/>
  <c r="U301" i="13"/>
  <c r="G303" i="13"/>
  <c r="M303" i="13" s="1"/>
  <c r="I303" i="13"/>
  <c r="K303" i="13"/>
  <c r="O303" i="13"/>
  <c r="Q303" i="13"/>
  <c r="U303" i="13"/>
  <c r="G305" i="13"/>
  <c r="M305" i="13" s="1"/>
  <c r="I305" i="13"/>
  <c r="K305" i="13"/>
  <c r="O305" i="13"/>
  <c r="Q305" i="13"/>
  <c r="U305" i="13"/>
  <c r="G308" i="13"/>
  <c r="M308" i="13" s="1"/>
  <c r="I308" i="13"/>
  <c r="K308" i="13"/>
  <c r="O308" i="13"/>
  <c r="Q308" i="13"/>
  <c r="U308" i="13"/>
  <c r="G321" i="13"/>
  <c r="M321" i="13" s="1"/>
  <c r="I321" i="13"/>
  <c r="K321" i="13"/>
  <c r="O321" i="13"/>
  <c r="Q321" i="13"/>
  <c r="U321" i="13"/>
  <c r="G324" i="13"/>
  <c r="M324" i="13" s="1"/>
  <c r="I324" i="13"/>
  <c r="K324" i="13"/>
  <c r="O324" i="13"/>
  <c r="Q324" i="13"/>
  <c r="U324" i="13"/>
  <c r="G333" i="13"/>
  <c r="I333" i="13"/>
  <c r="K333" i="13"/>
  <c r="O333" i="13"/>
  <c r="Q333" i="13"/>
  <c r="U333" i="13"/>
  <c r="G341" i="13"/>
  <c r="M341" i="13" s="1"/>
  <c r="I341" i="13"/>
  <c r="K341" i="13"/>
  <c r="O341" i="13"/>
  <c r="Q341" i="13"/>
  <c r="U341" i="13"/>
  <c r="G349" i="13"/>
  <c r="M349" i="13" s="1"/>
  <c r="I349" i="13"/>
  <c r="K349" i="13"/>
  <c r="O349" i="13"/>
  <c r="Q349" i="13"/>
  <c r="U349" i="13"/>
  <c r="U323" i="13" s="1"/>
  <c r="G350" i="13"/>
  <c r="I350" i="13"/>
  <c r="K350" i="13"/>
  <c r="M350" i="13"/>
  <c r="O350" i="13"/>
  <c r="Q350" i="13"/>
  <c r="U350" i="13"/>
  <c r="G351" i="13"/>
  <c r="M351" i="13" s="1"/>
  <c r="I351" i="13"/>
  <c r="K351" i="13"/>
  <c r="O351" i="13"/>
  <c r="Q351" i="13"/>
  <c r="U351" i="13"/>
  <c r="G363" i="13"/>
  <c r="M363" i="13" s="1"/>
  <c r="I363" i="13"/>
  <c r="K363" i="13"/>
  <c r="O363" i="13"/>
  <c r="Q363" i="13"/>
  <c r="U363" i="13"/>
  <c r="G366" i="13"/>
  <c r="M366" i="13" s="1"/>
  <c r="I366" i="13"/>
  <c r="K366" i="13"/>
  <c r="O366" i="13"/>
  <c r="Q366" i="13"/>
  <c r="U366" i="13"/>
  <c r="G368" i="13"/>
  <c r="I368" i="13"/>
  <c r="K368" i="13"/>
  <c r="O368" i="13"/>
  <c r="Q368" i="13"/>
  <c r="U368" i="13"/>
  <c r="G370" i="13"/>
  <c r="M370" i="13" s="1"/>
  <c r="I370" i="13"/>
  <c r="K370" i="13"/>
  <c r="O370" i="13"/>
  <c r="Q370" i="13"/>
  <c r="U370" i="13"/>
  <c r="G372" i="13"/>
  <c r="M372" i="13" s="1"/>
  <c r="I372" i="13"/>
  <c r="K372" i="13"/>
  <c r="O372" i="13"/>
  <c r="Q372" i="13"/>
  <c r="U372" i="13"/>
  <c r="G374" i="13"/>
  <c r="M374" i="13" s="1"/>
  <c r="I374" i="13"/>
  <c r="K374" i="13"/>
  <c r="O374" i="13"/>
  <c r="Q374" i="13"/>
  <c r="U374" i="13"/>
  <c r="G376" i="13"/>
  <c r="M376" i="13" s="1"/>
  <c r="I376" i="13"/>
  <c r="K376" i="13"/>
  <c r="O376" i="13"/>
  <c r="Q376" i="13"/>
  <c r="U376" i="13"/>
  <c r="G378" i="13"/>
  <c r="M378" i="13" s="1"/>
  <c r="I378" i="13"/>
  <c r="K378" i="13"/>
  <c r="O378" i="13"/>
  <c r="Q378" i="13"/>
  <c r="U378" i="13"/>
  <c r="G380" i="13"/>
  <c r="M380" i="13" s="1"/>
  <c r="I380" i="13"/>
  <c r="K380" i="13"/>
  <c r="O380" i="13"/>
  <c r="Q380" i="13"/>
  <c r="U380" i="13"/>
  <c r="G382" i="13"/>
  <c r="M382" i="13" s="1"/>
  <c r="I382" i="13"/>
  <c r="K382" i="13"/>
  <c r="O382" i="13"/>
  <c r="Q382" i="13"/>
  <c r="U382" i="13"/>
  <c r="G385" i="13"/>
  <c r="M385" i="13" s="1"/>
  <c r="I385" i="13"/>
  <c r="K385" i="13"/>
  <c r="O385" i="13"/>
  <c r="Q385" i="13"/>
  <c r="U385" i="13"/>
  <c r="G387" i="13"/>
  <c r="M387" i="13" s="1"/>
  <c r="I387" i="13"/>
  <c r="K387" i="13"/>
  <c r="O387" i="13"/>
  <c r="Q387" i="13"/>
  <c r="U387" i="13"/>
  <c r="G389" i="13"/>
  <c r="M389" i="13" s="1"/>
  <c r="I389" i="13"/>
  <c r="K389" i="13"/>
  <c r="O389" i="13"/>
  <c r="Q389" i="13"/>
  <c r="U389" i="13"/>
  <c r="G391" i="13"/>
  <c r="M391" i="13" s="1"/>
  <c r="I391" i="13"/>
  <c r="K391" i="13"/>
  <c r="O391" i="13"/>
  <c r="Q391" i="13"/>
  <c r="U391" i="13"/>
  <c r="G394" i="13"/>
  <c r="M394" i="13" s="1"/>
  <c r="I394" i="13"/>
  <c r="K394" i="13"/>
  <c r="O394" i="13"/>
  <c r="Q394" i="13"/>
  <c r="U394" i="13"/>
  <c r="G395" i="13"/>
  <c r="M395" i="13" s="1"/>
  <c r="I395" i="13"/>
  <c r="K395" i="13"/>
  <c r="O395" i="13"/>
  <c r="Q395" i="13"/>
  <c r="U395" i="13"/>
  <c r="G397" i="13"/>
  <c r="M397" i="13" s="1"/>
  <c r="I397" i="13"/>
  <c r="K397" i="13"/>
  <c r="O397" i="13"/>
  <c r="Q397" i="13"/>
  <c r="U397" i="13"/>
  <c r="G398" i="13"/>
  <c r="M398" i="13" s="1"/>
  <c r="I398" i="13"/>
  <c r="K398" i="13"/>
  <c r="O398" i="13"/>
  <c r="Q398" i="13"/>
  <c r="U398" i="13"/>
  <c r="G399" i="13"/>
  <c r="M399" i="13" s="1"/>
  <c r="I399" i="13"/>
  <c r="K399" i="13"/>
  <c r="O399" i="13"/>
  <c r="Q399" i="13"/>
  <c r="U399" i="13"/>
  <c r="G400" i="13"/>
  <c r="M400" i="13" s="1"/>
  <c r="I400" i="13"/>
  <c r="K400" i="13"/>
  <c r="O400" i="13"/>
  <c r="Q400" i="13"/>
  <c r="U400" i="13"/>
  <c r="G403" i="13"/>
  <c r="M403" i="13" s="1"/>
  <c r="I403" i="13"/>
  <c r="K403" i="13"/>
  <c r="O403" i="13"/>
  <c r="Q403" i="13"/>
  <c r="U403" i="13"/>
  <c r="G405" i="13"/>
  <c r="I405" i="13"/>
  <c r="K405" i="13"/>
  <c r="O405" i="13"/>
  <c r="Q405" i="13"/>
  <c r="U405" i="13"/>
  <c r="G407" i="13"/>
  <c r="M407" i="13" s="1"/>
  <c r="I407" i="13"/>
  <c r="K407" i="13"/>
  <c r="O407" i="13"/>
  <c r="Q407" i="13"/>
  <c r="U407" i="13"/>
  <c r="G409" i="13"/>
  <c r="M409" i="13" s="1"/>
  <c r="I409" i="13"/>
  <c r="K409" i="13"/>
  <c r="O409" i="13"/>
  <c r="Q409" i="13"/>
  <c r="U409" i="13"/>
  <c r="G411" i="13"/>
  <c r="M411" i="13" s="1"/>
  <c r="I411" i="13"/>
  <c r="K411" i="13"/>
  <c r="O411" i="13"/>
  <c r="Q411" i="13"/>
  <c r="U411" i="13"/>
  <c r="G413" i="13"/>
  <c r="M413" i="13" s="1"/>
  <c r="I413" i="13"/>
  <c r="K413" i="13"/>
  <c r="O413" i="13"/>
  <c r="Q413" i="13"/>
  <c r="U413" i="13"/>
  <c r="G414" i="13"/>
  <c r="M414" i="13" s="1"/>
  <c r="I414" i="13"/>
  <c r="K414" i="13"/>
  <c r="O414" i="13"/>
  <c r="Q414" i="13"/>
  <c r="U414" i="13"/>
  <c r="G416" i="13"/>
  <c r="M416" i="13" s="1"/>
  <c r="I416" i="13"/>
  <c r="K416" i="13"/>
  <c r="O416" i="13"/>
  <c r="Q416" i="13"/>
  <c r="U416" i="13"/>
  <c r="G418" i="13"/>
  <c r="I418" i="13"/>
  <c r="K418" i="13"/>
  <c r="M418" i="13"/>
  <c r="O418" i="13"/>
  <c r="Q418" i="13"/>
  <c r="U418" i="13"/>
  <c r="G420" i="13"/>
  <c r="M420" i="13" s="1"/>
  <c r="I420" i="13"/>
  <c r="K420" i="13"/>
  <c r="O420" i="13"/>
  <c r="Q420" i="13"/>
  <c r="U420" i="13"/>
  <c r="G422" i="13"/>
  <c r="M422" i="13" s="1"/>
  <c r="I422" i="13"/>
  <c r="K422" i="13"/>
  <c r="O422" i="13"/>
  <c r="Q422" i="13"/>
  <c r="U422" i="13"/>
  <c r="G423" i="13"/>
  <c r="M423" i="13" s="1"/>
  <c r="I423" i="13"/>
  <c r="K423" i="13"/>
  <c r="O423" i="13"/>
  <c r="Q423" i="13"/>
  <c r="U423" i="13"/>
  <c r="G424" i="13"/>
  <c r="M424" i="13" s="1"/>
  <c r="I424" i="13"/>
  <c r="K424" i="13"/>
  <c r="O424" i="13"/>
  <c r="Q424" i="13"/>
  <c r="U424" i="13"/>
  <c r="G427" i="13"/>
  <c r="M427" i="13" s="1"/>
  <c r="I427" i="13"/>
  <c r="K427" i="13"/>
  <c r="O427" i="13"/>
  <c r="Q427" i="13"/>
  <c r="U427" i="13"/>
  <c r="G429" i="13"/>
  <c r="M429" i="13" s="1"/>
  <c r="I429" i="13"/>
  <c r="K429" i="13"/>
  <c r="O429" i="13"/>
  <c r="Q429" i="13"/>
  <c r="U429" i="13"/>
  <c r="G431" i="13"/>
  <c r="M431" i="13" s="1"/>
  <c r="I431" i="13"/>
  <c r="K431" i="13"/>
  <c r="O431" i="13"/>
  <c r="Q431" i="13"/>
  <c r="U431" i="13"/>
  <c r="G432" i="13"/>
  <c r="M432" i="13" s="1"/>
  <c r="I432" i="13"/>
  <c r="K432" i="13"/>
  <c r="O432" i="13"/>
  <c r="Q432" i="13"/>
  <c r="U432" i="13"/>
  <c r="G433" i="13"/>
  <c r="M433" i="13" s="1"/>
  <c r="I433" i="13"/>
  <c r="K433" i="13"/>
  <c r="O433" i="13"/>
  <c r="Q433" i="13"/>
  <c r="U433" i="13"/>
  <c r="G434" i="13"/>
  <c r="M434" i="13" s="1"/>
  <c r="I434" i="13"/>
  <c r="K434" i="13"/>
  <c r="O434" i="13"/>
  <c r="Q434" i="13"/>
  <c r="U434" i="13"/>
  <c r="G436" i="13"/>
  <c r="M436" i="13" s="1"/>
  <c r="I436" i="13"/>
  <c r="K436" i="13"/>
  <c r="O436" i="13"/>
  <c r="Q436" i="13"/>
  <c r="U436" i="13"/>
  <c r="G439" i="13"/>
  <c r="M439" i="13" s="1"/>
  <c r="I439" i="13"/>
  <c r="K439" i="13"/>
  <c r="O439" i="13"/>
  <c r="Q439" i="13"/>
  <c r="U439" i="13"/>
  <c r="G441" i="13"/>
  <c r="M441" i="13" s="1"/>
  <c r="I441" i="13"/>
  <c r="K441" i="13"/>
  <c r="O441" i="13"/>
  <c r="Q441" i="13"/>
  <c r="U441" i="13"/>
  <c r="G443" i="13"/>
  <c r="M443" i="13" s="1"/>
  <c r="I443" i="13"/>
  <c r="K443" i="13"/>
  <c r="O443" i="13"/>
  <c r="Q443" i="13"/>
  <c r="U443" i="13"/>
  <c r="G444" i="13"/>
  <c r="M444" i="13" s="1"/>
  <c r="I444" i="13"/>
  <c r="K444" i="13"/>
  <c r="O444" i="13"/>
  <c r="Q444" i="13"/>
  <c r="U444" i="13"/>
  <c r="G445" i="13"/>
  <c r="M445" i="13" s="1"/>
  <c r="I445" i="13"/>
  <c r="K445" i="13"/>
  <c r="O445" i="13"/>
  <c r="Q445" i="13"/>
  <c r="U445" i="13"/>
  <c r="G446" i="13"/>
  <c r="M446" i="13" s="1"/>
  <c r="I446" i="13"/>
  <c r="K446" i="13"/>
  <c r="O446" i="13"/>
  <c r="Q446" i="13"/>
  <c r="U446" i="13"/>
  <c r="G447" i="13"/>
  <c r="M447" i="13" s="1"/>
  <c r="I447" i="13"/>
  <c r="K447" i="13"/>
  <c r="O447" i="13"/>
  <c r="Q447" i="13"/>
  <c r="U447" i="13"/>
  <c r="G449" i="13"/>
  <c r="M449" i="13" s="1"/>
  <c r="I449" i="13"/>
  <c r="K449" i="13"/>
  <c r="O449" i="13"/>
  <c r="Q449" i="13"/>
  <c r="U449" i="13"/>
  <c r="G451" i="13"/>
  <c r="M451" i="13" s="1"/>
  <c r="I451" i="13"/>
  <c r="K451" i="13"/>
  <c r="O451" i="13"/>
  <c r="Q451" i="13"/>
  <c r="U451" i="13"/>
  <c r="G453" i="13"/>
  <c r="M453" i="13" s="1"/>
  <c r="I453" i="13"/>
  <c r="K453" i="13"/>
  <c r="O453" i="13"/>
  <c r="Q453" i="13"/>
  <c r="U453" i="13"/>
  <c r="G454" i="13"/>
  <c r="M454" i="13" s="1"/>
  <c r="I454" i="13"/>
  <c r="K454" i="13"/>
  <c r="O454" i="13"/>
  <c r="Q454" i="13"/>
  <c r="U454" i="13"/>
  <c r="G455" i="13"/>
  <c r="M455" i="13" s="1"/>
  <c r="I455" i="13"/>
  <c r="K455" i="13"/>
  <c r="O455" i="13"/>
  <c r="Q455" i="13"/>
  <c r="U455" i="13"/>
  <c r="G457" i="13"/>
  <c r="M457" i="13" s="1"/>
  <c r="I457" i="13"/>
  <c r="K457" i="13"/>
  <c r="O457" i="13"/>
  <c r="Q457" i="13"/>
  <c r="U457" i="13"/>
  <c r="G459" i="13"/>
  <c r="I459" i="13"/>
  <c r="K459" i="13"/>
  <c r="M459" i="13"/>
  <c r="O459" i="13"/>
  <c r="Q459" i="13"/>
  <c r="U459" i="13"/>
  <c r="G460" i="13"/>
  <c r="M460" i="13" s="1"/>
  <c r="I460" i="13"/>
  <c r="K460" i="13"/>
  <c r="O460" i="13"/>
  <c r="Q460" i="13"/>
  <c r="U460" i="13"/>
  <c r="G461" i="13"/>
  <c r="M461" i="13" s="1"/>
  <c r="I461" i="13"/>
  <c r="K461" i="13"/>
  <c r="O461" i="13"/>
  <c r="Q461" i="13"/>
  <c r="U461" i="13"/>
  <c r="G463" i="13"/>
  <c r="M463" i="13" s="1"/>
  <c r="I463" i="13"/>
  <c r="K463" i="13"/>
  <c r="O463" i="13"/>
  <c r="Q463" i="13"/>
  <c r="U463" i="13"/>
  <c r="G465" i="13"/>
  <c r="M465" i="13" s="1"/>
  <c r="I465" i="13"/>
  <c r="K465" i="13"/>
  <c r="O465" i="13"/>
  <c r="Q465" i="13"/>
  <c r="U465" i="13"/>
  <c r="G466" i="13"/>
  <c r="M466" i="13" s="1"/>
  <c r="I466" i="13"/>
  <c r="K466" i="13"/>
  <c r="O466" i="13"/>
  <c r="Q466" i="13"/>
  <c r="U466" i="13"/>
  <c r="G467" i="13"/>
  <c r="M467" i="13" s="1"/>
  <c r="I467" i="13"/>
  <c r="K467" i="13"/>
  <c r="O467" i="13"/>
  <c r="Q467" i="13"/>
  <c r="U467" i="13"/>
  <c r="G468" i="13"/>
  <c r="M468" i="13" s="1"/>
  <c r="I468" i="13"/>
  <c r="K468" i="13"/>
  <c r="O468" i="13"/>
  <c r="Q468" i="13"/>
  <c r="U468" i="13"/>
  <c r="G470" i="13"/>
  <c r="M470" i="13" s="1"/>
  <c r="I470" i="13"/>
  <c r="K470" i="13"/>
  <c r="O470" i="13"/>
  <c r="Q470" i="13"/>
  <c r="U470" i="13"/>
  <c r="G471" i="13"/>
  <c r="M471" i="13" s="1"/>
  <c r="I471" i="13"/>
  <c r="K471" i="13"/>
  <c r="O471" i="13"/>
  <c r="Q471" i="13"/>
  <c r="U471" i="13"/>
  <c r="G473" i="13"/>
  <c r="M473" i="13" s="1"/>
  <c r="I473" i="13"/>
  <c r="K473" i="13"/>
  <c r="O473" i="13"/>
  <c r="Q473" i="13"/>
  <c r="U473" i="13"/>
  <c r="G475" i="13"/>
  <c r="M475" i="13" s="1"/>
  <c r="I475" i="13"/>
  <c r="K475" i="13"/>
  <c r="O475" i="13"/>
  <c r="Q475" i="13"/>
  <c r="U475" i="13"/>
  <c r="G477" i="13"/>
  <c r="M477" i="13" s="1"/>
  <c r="I477" i="13"/>
  <c r="K477" i="13"/>
  <c r="O477" i="13"/>
  <c r="Q477" i="13"/>
  <c r="U477" i="13"/>
  <c r="G479" i="13"/>
  <c r="M479" i="13" s="1"/>
  <c r="I479" i="13"/>
  <c r="K479" i="13"/>
  <c r="O479" i="13"/>
  <c r="Q479" i="13"/>
  <c r="U479" i="13"/>
  <c r="G481" i="13"/>
  <c r="M481" i="13" s="1"/>
  <c r="I481" i="13"/>
  <c r="K481" i="13"/>
  <c r="O481" i="13"/>
  <c r="Q481" i="13"/>
  <c r="U481" i="13"/>
  <c r="G483" i="13"/>
  <c r="M483" i="13" s="1"/>
  <c r="I483" i="13"/>
  <c r="K483" i="13"/>
  <c r="O483" i="13"/>
  <c r="Q483" i="13"/>
  <c r="U483" i="13"/>
  <c r="G485" i="13"/>
  <c r="I485" i="13"/>
  <c r="K485" i="13"/>
  <c r="M485" i="13"/>
  <c r="O485" i="13"/>
  <c r="Q485" i="13"/>
  <c r="U485" i="13"/>
  <c r="G486" i="13"/>
  <c r="M486" i="13" s="1"/>
  <c r="I486" i="13"/>
  <c r="K486" i="13"/>
  <c r="O486" i="13"/>
  <c r="Q486" i="13"/>
  <c r="U486" i="13"/>
  <c r="G488" i="13"/>
  <c r="M488" i="13" s="1"/>
  <c r="I488" i="13"/>
  <c r="K488" i="13"/>
  <c r="O488" i="13"/>
  <c r="Q488" i="13"/>
  <c r="U488" i="13"/>
  <c r="G490" i="13"/>
  <c r="M490" i="13" s="1"/>
  <c r="I490" i="13"/>
  <c r="K490" i="13"/>
  <c r="O490" i="13"/>
  <c r="Q490" i="13"/>
  <c r="U490" i="13"/>
  <c r="G491" i="13"/>
  <c r="M491" i="13" s="1"/>
  <c r="I491" i="13"/>
  <c r="K491" i="13"/>
  <c r="O491" i="13"/>
  <c r="Q491" i="13"/>
  <c r="U491" i="13"/>
  <c r="G492" i="13"/>
  <c r="M492" i="13" s="1"/>
  <c r="I492" i="13"/>
  <c r="K492" i="13"/>
  <c r="O492" i="13"/>
  <c r="Q492" i="13"/>
  <c r="U492" i="13"/>
  <c r="G493" i="13"/>
  <c r="M493" i="13" s="1"/>
  <c r="I493" i="13"/>
  <c r="K493" i="13"/>
  <c r="O493" i="13"/>
  <c r="Q493" i="13"/>
  <c r="U493" i="13"/>
  <c r="G495" i="13"/>
  <c r="M495" i="13" s="1"/>
  <c r="I495" i="13"/>
  <c r="K495" i="13"/>
  <c r="O495" i="13"/>
  <c r="Q495" i="13"/>
  <c r="U495" i="13"/>
  <c r="G497" i="13"/>
  <c r="I497" i="13"/>
  <c r="K497" i="13"/>
  <c r="M497" i="13"/>
  <c r="O497" i="13"/>
  <c r="Q497" i="13"/>
  <c r="U497" i="13"/>
  <c r="G499" i="13"/>
  <c r="M499" i="13" s="1"/>
  <c r="I499" i="13"/>
  <c r="K499" i="13"/>
  <c r="O499" i="13"/>
  <c r="Q499" i="13"/>
  <c r="U499" i="13"/>
  <c r="G501" i="13"/>
  <c r="M501" i="13" s="1"/>
  <c r="I501" i="13"/>
  <c r="K501" i="13"/>
  <c r="O501" i="13"/>
  <c r="Q501" i="13"/>
  <c r="U501" i="13"/>
  <c r="G503" i="13"/>
  <c r="M503" i="13" s="1"/>
  <c r="I503" i="13"/>
  <c r="K503" i="13"/>
  <c r="O503" i="13"/>
  <c r="Q503" i="13"/>
  <c r="U503" i="13"/>
  <c r="G505" i="13"/>
  <c r="M505" i="13" s="1"/>
  <c r="I505" i="13"/>
  <c r="K505" i="13"/>
  <c r="O505" i="13"/>
  <c r="Q505" i="13"/>
  <c r="U505" i="13"/>
  <c r="G506" i="13"/>
  <c r="M506" i="13" s="1"/>
  <c r="I506" i="13"/>
  <c r="K506" i="13"/>
  <c r="O506" i="13"/>
  <c r="Q506" i="13"/>
  <c r="U506" i="13"/>
  <c r="G507" i="13"/>
  <c r="M507" i="13" s="1"/>
  <c r="I507" i="13"/>
  <c r="K507" i="13"/>
  <c r="O507" i="13"/>
  <c r="Q507" i="13"/>
  <c r="U507" i="13"/>
  <c r="G509" i="13"/>
  <c r="M509" i="13" s="1"/>
  <c r="I509" i="13"/>
  <c r="K509" i="13"/>
  <c r="O509" i="13"/>
  <c r="Q509" i="13"/>
  <c r="U509" i="13"/>
  <c r="G511" i="13"/>
  <c r="I511" i="13"/>
  <c r="K511" i="13"/>
  <c r="M511" i="13"/>
  <c r="O511" i="13"/>
  <c r="Q511" i="13"/>
  <c r="U511" i="13"/>
  <c r="G513" i="13"/>
  <c r="M513" i="13" s="1"/>
  <c r="I513" i="13"/>
  <c r="K513" i="13"/>
  <c r="O513" i="13"/>
  <c r="Q513" i="13"/>
  <c r="U513" i="13"/>
  <c r="G515" i="13"/>
  <c r="M515" i="13" s="1"/>
  <c r="I515" i="13"/>
  <c r="K515" i="13"/>
  <c r="O515" i="13"/>
  <c r="Q515" i="13"/>
  <c r="U515" i="13"/>
  <c r="G518" i="13"/>
  <c r="M518" i="13" s="1"/>
  <c r="I518" i="13"/>
  <c r="K518" i="13"/>
  <c r="O518" i="13"/>
  <c r="Q518" i="13"/>
  <c r="U518" i="13"/>
  <c r="G519" i="13"/>
  <c r="M519" i="13" s="1"/>
  <c r="I519" i="13"/>
  <c r="K519" i="13"/>
  <c r="O519" i="13"/>
  <c r="Q519" i="13"/>
  <c r="U519" i="13"/>
  <c r="G520" i="13"/>
  <c r="I520" i="13"/>
  <c r="K520" i="13"/>
  <c r="O520" i="13"/>
  <c r="Q520" i="13"/>
  <c r="U520" i="13"/>
  <c r="G521" i="13"/>
  <c r="M521" i="13" s="1"/>
  <c r="I521" i="13"/>
  <c r="K521" i="13"/>
  <c r="O521" i="13"/>
  <c r="Q521" i="13"/>
  <c r="U521" i="13"/>
  <c r="G522" i="13"/>
  <c r="M522" i="13" s="1"/>
  <c r="I522" i="13"/>
  <c r="K522" i="13"/>
  <c r="O522" i="13"/>
  <c r="Q522" i="13"/>
  <c r="U522" i="13"/>
  <c r="G523" i="13"/>
  <c r="M523" i="13" s="1"/>
  <c r="I523" i="13"/>
  <c r="K523" i="13"/>
  <c r="O523" i="13"/>
  <c r="Q523" i="13"/>
  <c r="U523" i="13"/>
  <c r="G525" i="13"/>
  <c r="M525" i="13" s="1"/>
  <c r="I525" i="13"/>
  <c r="K525" i="13"/>
  <c r="O525" i="13"/>
  <c r="Q525" i="13"/>
  <c r="U525" i="13"/>
  <c r="G526" i="13"/>
  <c r="M526" i="13" s="1"/>
  <c r="I526" i="13"/>
  <c r="K526" i="13"/>
  <c r="O526" i="13"/>
  <c r="Q526" i="13"/>
  <c r="U526" i="13"/>
  <c r="G527" i="13"/>
  <c r="M527" i="13" s="1"/>
  <c r="I527" i="13"/>
  <c r="K527" i="13"/>
  <c r="O527" i="13"/>
  <c r="Q527" i="13"/>
  <c r="U527" i="13"/>
  <c r="G528" i="13"/>
  <c r="M528" i="13" s="1"/>
  <c r="I528" i="13"/>
  <c r="K528" i="13"/>
  <c r="O528" i="13"/>
  <c r="Q528" i="13"/>
  <c r="U528" i="13"/>
  <c r="G529" i="13"/>
  <c r="M529" i="13" s="1"/>
  <c r="I529" i="13"/>
  <c r="K529" i="13"/>
  <c r="O529" i="13"/>
  <c r="Q529" i="13"/>
  <c r="U529" i="13"/>
  <c r="G530" i="13"/>
  <c r="M530" i="13" s="1"/>
  <c r="I530" i="13"/>
  <c r="K530" i="13"/>
  <c r="O530" i="13"/>
  <c r="Q530" i="13"/>
  <c r="U530" i="13"/>
  <c r="G531" i="13"/>
  <c r="I531" i="13"/>
  <c r="K531" i="13"/>
  <c r="M531" i="13"/>
  <c r="O531" i="13"/>
  <c r="Q531" i="13"/>
  <c r="U531" i="13"/>
  <c r="G532" i="13"/>
  <c r="M532" i="13" s="1"/>
  <c r="I532" i="13"/>
  <c r="K532" i="13"/>
  <c r="O532" i="13"/>
  <c r="Q532" i="13"/>
  <c r="U532" i="13"/>
  <c r="G533" i="13"/>
  <c r="M533" i="13" s="1"/>
  <c r="I533" i="13"/>
  <c r="K533" i="13"/>
  <c r="O533" i="13"/>
  <c r="Q533" i="13"/>
  <c r="U533" i="13"/>
  <c r="G534" i="13"/>
  <c r="M534" i="13" s="1"/>
  <c r="I534" i="13"/>
  <c r="K534" i="13"/>
  <c r="O534" i="13"/>
  <c r="Q534" i="13"/>
  <c r="U534" i="13"/>
  <c r="G535" i="13"/>
  <c r="M535" i="13" s="1"/>
  <c r="I535" i="13"/>
  <c r="K535" i="13"/>
  <c r="O535" i="13"/>
  <c r="Q535" i="13"/>
  <c r="U535" i="13"/>
  <c r="G538" i="13"/>
  <c r="M538" i="13" s="1"/>
  <c r="I538" i="13"/>
  <c r="K538" i="13"/>
  <c r="O538" i="13"/>
  <c r="Q538" i="13"/>
  <c r="U538" i="13"/>
  <c r="G539" i="13"/>
  <c r="M539" i="13" s="1"/>
  <c r="I539" i="13"/>
  <c r="K539" i="13"/>
  <c r="O539" i="13"/>
  <c r="Q539" i="13"/>
  <c r="U539" i="13"/>
  <c r="G540" i="13"/>
  <c r="M540" i="13" s="1"/>
  <c r="I540" i="13"/>
  <c r="K540" i="13"/>
  <c r="O540" i="13"/>
  <c r="Q540" i="13"/>
  <c r="U540" i="13"/>
  <c r="G542" i="13"/>
  <c r="M542" i="13" s="1"/>
  <c r="I542" i="13"/>
  <c r="K542" i="13"/>
  <c r="O542" i="13"/>
  <c r="Q542" i="13"/>
  <c r="U542" i="13"/>
  <c r="G544" i="13"/>
  <c r="M544" i="13" s="1"/>
  <c r="I544" i="13"/>
  <c r="K544" i="13"/>
  <c r="O544" i="13"/>
  <c r="Q544" i="13"/>
  <c r="U544" i="13"/>
  <c r="G546" i="13"/>
  <c r="I546" i="13"/>
  <c r="K546" i="13"/>
  <c r="M546" i="13"/>
  <c r="O546" i="13"/>
  <c r="Q546" i="13"/>
  <c r="U546" i="13"/>
  <c r="G548" i="13"/>
  <c r="M548" i="13" s="1"/>
  <c r="I548" i="13"/>
  <c r="K548" i="13"/>
  <c r="O548" i="13"/>
  <c r="Q548" i="13"/>
  <c r="U548" i="13"/>
  <c r="G549" i="13"/>
  <c r="M549" i="13" s="1"/>
  <c r="I549" i="13"/>
  <c r="K549" i="13"/>
  <c r="O549" i="13"/>
  <c r="Q549" i="13"/>
  <c r="U549" i="13"/>
  <c r="G551" i="13"/>
  <c r="I551" i="13"/>
  <c r="K551" i="13"/>
  <c r="M551" i="13"/>
  <c r="O551" i="13"/>
  <c r="Q551" i="13"/>
  <c r="U551" i="13"/>
  <c r="G553" i="13"/>
  <c r="M553" i="13" s="1"/>
  <c r="I553" i="13"/>
  <c r="K553" i="13"/>
  <c r="O553" i="13"/>
  <c r="Q553" i="13"/>
  <c r="U553" i="13"/>
  <c r="G555" i="13"/>
  <c r="I555" i="13"/>
  <c r="K555" i="13"/>
  <c r="O555" i="13"/>
  <c r="Q555" i="13"/>
  <c r="U555" i="13"/>
  <c r="G557" i="13"/>
  <c r="M557" i="13" s="1"/>
  <c r="I557" i="13"/>
  <c r="K557" i="13"/>
  <c r="O557" i="13"/>
  <c r="Q557" i="13"/>
  <c r="U557" i="13"/>
  <c r="G559" i="13"/>
  <c r="M559" i="13" s="1"/>
  <c r="I559" i="13"/>
  <c r="K559" i="13"/>
  <c r="O559" i="13"/>
  <c r="Q559" i="13"/>
  <c r="U559" i="13"/>
  <c r="G561" i="13"/>
  <c r="M561" i="13" s="1"/>
  <c r="I561" i="13"/>
  <c r="K561" i="13"/>
  <c r="O561" i="13"/>
  <c r="Q561" i="13"/>
  <c r="U561" i="13"/>
  <c r="G562" i="13"/>
  <c r="I562" i="13"/>
  <c r="K562" i="13"/>
  <c r="O562" i="13"/>
  <c r="Q562" i="13"/>
  <c r="U562" i="13"/>
  <c r="G564" i="13"/>
  <c r="M564" i="13" s="1"/>
  <c r="I564" i="13"/>
  <c r="K564" i="13"/>
  <c r="O564" i="13"/>
  <c r="Q564" i="13"/>
  <c r="U564" i="13"/>
  <c r="U563" i="13" s="1"/>
  <c r="G565" i="13"/>
  <c r="I565" i="13"/>
  <c r="K565" i="13"/>
  <c r="M565" i="13"/>
  <c r="O565" i="13"/>
  <c r="Q565" i="13"/>
  <c r="U565" i="13"/>
  <c r="G566" i="13"/>
  <c r="I566" i="13"/>
  <c r="K566" i="13"/>
  <c r="O566" i="13"/>
  <c r="Q566" i="13"/>
  <c r="U566" i="13"/>
  <c r="G567" i="13"/>
  <c r="M567" i="13" s="1"/>
  <c r="I567" i="13"/>
  <c r="K567" i="13"/>
  <c r="O567" i="13"/>
  <c r="Q567" i="13"/>
  <c r="U567" i="13"/>
  <c r="G568" i="13"/>
  <c r="M568" i="13" s="1"/>
  <c r="I568" i="13"/>
  <c r="K568" i="13"/>
  <c r="O568" i="13"/>
  <c r="Q568" i="13"/>
  <c r="U568" i="13"/>
  <c r="U569" i="13"/>
  <c r="G570" i="13"/>
  <c r="I570" i="13"/>
  <c r="I569" i="13" s="1"/>
  <c r="K570" i="13"/>
  <c r="M570" i="13"/>
  <c r="O570" i="13"/>
  <c r="Q570" i="13"/>
  <c r="U570" i="13"/>
  <c r="G572" i="13"/>
  <c r="M572" i="13" s="1"/>
  <c r="I572" i="13"/>
  <c r="K572" i="13"/>
  <c r="O572" i="13"/>
  <c r="Q572" i="13"/>
  <c r="U572" i="13"/>
  <c r="G575" i="13"/>
  <c r="I575" i="13"/>
  <c r="K575" i="13"/>
  <c r="O575" i="13"/>
  <c r="Q575" i="13"/>
  <c r="U575" i="13"/>
  <c r="G580" i="13"/>
  <c r="M580" i="13" s="1"/>
  <c r="I580" i="13"/>
  <c r="K580" i="13"/>
  <c r="O580" i="13"/>
  <c r="Q580" i="13"/>
  <c r="U580" i="13"/>
  <c r="G582" i="13"/>
  <c r="M582" i="13" s="1"/>
  <c r="I582" i="13"/>
  <c r="K582" i="13"/>
  <c r="O582" i="13"/>
  <c r="Q582" i="13"/>
  <c r="U582" i="13"/>
  <c r="G591" i="13"/>
  <c r="M591" i="13" s="1"/>
  <c r="I591" i="13"/>
  <c r="K591" i="13"/>
  <c r="O591" i="13"/>
  <c r="Q591" i="13"/>
  <c r="U591" i="13"/>
  <c r="G593" i="13"/>
  <c r="M593" i="13" s="1"/>
  <c r="I593" i="13"/>
  <c r="K593" i="13"/>
  <c r="O593" i="13"/>
  <c r="Q593" i="13"/>
  <c r="U593" i="13"/>
  <c r="G596" i="13"/>
  <c r="M596" i="13" s="1"/>
  <c r="I596" i="13"/>
  <c r="K596" i="13"/>
  <c r="O596" i="13"/>
  <c r="Q596" i="13"/>
  <c r="U596" i="13"/>
  <c r="G600" i="13"/>
  <c r="I600" i="13"/>
  <c r="K600" i="13"/>
  <c r="M600" i="13"/>
  <c r="O600" i="13"/>
  <c r="Q600" i="13"/>
  <c r="U600" i="13"/>
  <c r="G603" i="13"/>
  <c r="M603" i="13" s="1"/>
  <c r="I603" i="13"/>
  <c r="K603" i="13"/>
  <c r="O603" i="13"/>
  <c r="Q603" i="13"/>
  <c r="U603" i="13"/>
  <c r="G605" i="13"/>
  <c r="M605" i="13" s="1"/>
  <c r="I605" i="13"/>
  <c r="K605" i="13"/>
  <c r="O605" i="13"/>
  <c r="Q605" i="13"/>
  <c r="U605" i="13"/>
  <c r="G607" i="13"/>
  <c r="M607" i="13" s="1"/>
  <c r="I607" i="13"/>
  <c r="K607" i="13"/>
  <c r="O607" i="13"/>
  <c r="Q607" i="13"/>
  <c r="U607" i="13"/>
  <c r="G610" i="13"/>
  <c r="M610" i="13" s="1"/>
  <c r="I610" i="13"/>
  <c r="K610" i="13"/>
  <c r="O610" i="13"/>
  <c r="Q610" i="13"/>
  <c r="U610" i="13"/>
  <c r="G612" i="13"/>
  <c r="M612" i="13" s="1"/>
  <c r="I612" i="13"/>
  <c r="K612" i="13"/>
  <c r="O612" i="13"/>
  <c r="Q612" i="13"/>
  <c r="U612" i="13"/>
  <c r="G614" i="13"/>
  <c r="M614" i="13" s="1"/>
  <c r="I614" i="13"/>
  <c r="K614" i="13"/>
  <c r="O614" i="13"/>
  <c r="Q614" i="13"/>
  <c r="U614" i="13"/>
  <c r="G617" i="13"/>
  <c r="M617" i="13" s="1"/>
  <c r="I617" i="13"/>
  <c r="K617" i="13"/>
  <c r="O617" i="13"/>
  <c r="Q617" i="13"/>
  <c r="U617" i="13"/>
  <c r="G620" i="13"/>
  <c r="I620" i="13"/>
  <c r="K620" i="13"/>
  <c r="M620" i="13"/>
  <c r="O620" i="13"/>
  <c r="Q620" i="13"/>
  <c r="U620" i="13"/>
  <c r="G622" i="13"/>
  <c r="M622" i="13" s="1"/>
  <c r="I622" i="13"/>
  <c r="K622" i="13"/>
  <c r="O622" i="13"/>
  <c r="Q622" i="13"/>
  <c r="U622" i="13"/>
  <c r="G624" i="13"/>
  <c r="M624" i="13" s="1"/>
  <c r="I624" i="13"/>
  <c r="K624" i="13"/>
  <c r="O624" i="13"/>
  <c r="Q624" i="13"/>
  <c r="U624" i="13"/>
  <c r="G626" i="13"/>
  <c r="M626" i="13" s="1"/>
  <c r="I626" i="13"/>
  <c r="K626" i="13"/>
  <c r="O626" i="13"/>
  <c r="Q626" i="13"/>
  <c r="U626" i="13"/>
  <c r="G629" i="13"/>
  <c r="I629" i="13"/>
  <c r="K629" i="13"/>
  <c r="O629" i="13"/>
  <c r="Q629" i="13"/>
  <c r="U629" i="13"/>
  <c r="G633" i="13"/>
  <c r="M633" i="13" s="1"/>
  <c r="I633" i="13"/>
  <c r="K633" i="13"/>
  <c r="O633" i="13"/>
  <c r="Q633" i="13"/>
  <c r="U633" i="13"/>
  <c r="G635" i="13"/>
  <c r="M635" i="13" s="1"/>
  <c r="I635" i="13"/>
  <c r="K635" i="13"/>
  <c r="O635" i="13"/>
  <c r="Q635" i="13"/>
  <c r="U635" i="13"/>
  <c r="G638" i="13"/>
  <c r="M638" i="13" s="1"/>
  <c r="I638" i="13"/>
  <c r="K638" i="13"/>
  <c r="O638" i="13"/>
  <c r="Q638" i="13"/>
  <c r="U638" i="13"/>
  <c r="G640" i="13"/>
  <c r="M640" i="13" s="1"/>
  <c r="I640" i="13"/>
  <c r="K640" i="13"/>
  <c r="O640" i="13"/>
  <c r="Q640" i="13"/>
  <c r="U640" i="13"/>
  <c r="G642" i="13"/>
  <c r="M642" i="13" s="1"/>
  <c r="I642" i="13"/>
  <c r="K642" i="13"/>
  <c r="O642" i="13"/>
  <c r="Q642" i="13"/>
  <c r="U642" i="13"/>
  <c r="G644" i="13"/>
  <c r="M644" i="13" s="1"/>
  <c r="I644" i="13"/>
  <c r="K644" i="13"/>
  <c r="O644" i="13"/>
  <c r="Q644" i="13"/>
  <c r="U644" i="13"/>
  <c r="G647" i="13"/>
  <c r="I647" i="13"/>
  <c r="K647" i="13"/>
  <c r="O647" i="13"/>
  <c r="Q647" i="13"/>
  <c r="U647" i="13"/>
  <c r="G655" i="13"/>
  <c r="M655" i="13" s="1"/>
  <c r="I655" i="13"/>
  <c r="K655" i="13"/>
  <c r="O655" i="13"/>
  <c r="Q655" i="13"/>
  <c r="U655" i="13"/>
  <c r="G662" i="13"/>
  <c r="M662" i="13" s="1"/>
  <c r="I662" i="13"/>
  <c r="K662" i="13"/>
  <c r="O662" i="13"/>
  <c r="Q662" i="13"/>
  <c r="U662" i="13"/>
  <c r="G669" i="13"/>
  <c r="M669" i="13" s="1"/>
  <c r="I669" i="13"/>
  <c r="K669" i="13"/>
  <c r="O669" i="13"/>
  <c r="Q669" i="13"/>
  <c r="U669" i="13"/>
  <c r="G673" i="13"/>
  <c r="M673" i="13" s="1"/>
  <c r="I673" i="13"/>
  <c r="K673" i="13"/>
  <c r="O673" i="13"/>
  <c r="Q673" i="13"/>
  <c r="U673" i="13"/>
  <c r="G684" i="13"/>
  <c r="M684" i="13" s="1"/>
  <c r="I684" i="13"/>
  <c r="K684" i="13"/>
  <c r="O684" i="13"/>
  <c r="Q684" i="13"/>
  <c r="U684" i="13"/>
  <c r="G700" i="13"/>
  <c r="M700" i="13" s="1"/>
  <c r="I700" i="13"/>
  <c r="K700" i="13"/>
  <c r="O700" i="13"/>
  <c r="Q700" i="13"/>
  <c r="U700" i="13"/>
  <c r="G706" i="13"/>
  <c r="I706" i="13"/>
  <c r="K706" i="13"/>
  <c r="M706" i="13"/>
  <c r="O706" i="13"/>
  <c r="Q706" i="13"/>
  <c r="U706" i="13"/>
  <c r="G715" i="13"/>
  <c r="M715" i="13" s="1"/>
  <c r="I715" i="13"/>
  <c r="K715" i="13"/>
  <c r="O715" i="13"/>
  <c r="Q715" i="13"/>
  <c r="U715" i="13"/>
  <c r="G728" i="13"/>
  <c r="M728" i="13" s="1"/>
  <c r="I728" i="13"/>
  <c r="K728" i="13"/>
  <c r="O728" i="13"/>
  <c r="Q728" i="13"/>
  <c r="U728" i="13"/>
  <c r="G741" i="13"/>
  <c r="M741" i="13" s="1"/>
  <c r="I741" i="13"/>
  <c r="K741" i="13"/>
  <c r="O741" i="13"/>
  <c r="Q741" i="13"/>
  <c r="U741" i="13"/>
  <c r="G751" i="13"/>
  <c r="M751" i="13" s="1"/>
  <c r="I751" i="13"/>
  <c r="K751" i="13"/>
  <c r="O751" i="13"/>
  <c r="Q751" i="13"/>
  <c r="U751" i="13"/>
  <c r="G758" i="13"/>
  <c r="M758" i="13" s="1"/>
  <c r="I758" i="13"/>
  <c r="K758" i="13"/>
  <c r="O758" i="13"/>
  <c r="Q758" i="13"/>
  <c r="U758" i="13"/>
  <c r="G761" i="13"/>
  <c r="M761" i="13" s="1"/>
  <c r="I761" i="13"/>
  <c r="K761" i="13"/>
  <c r="O761" i="13"/>
  <c r="Q761" i="13"/>
  <c r="U761" i="13"/>
  <c r="U760" i="13" s="1"/>
  <c r="G769" i="13"/>
  <c r="I769" i="13"/>
  <c r="K769" i="13"/>
  <c r="M769" i="13"/>
  <c r="O769" i="13"/>
  <c r="Q769" i="13"/>
  <c r="U769" i="13"/>
  <c r="G777" i="13"/>
  <c r="M777" i="13" s="1"/>
  <c r="I777" i="13"/>
  <c r="K777" i="13"/>
  <c r="O777" i="13"/>
  <c r="Q777" i="13"/>
  <c r="U777" i="13"/>
  <c r="G780" i="13"/>
  <c r="M780" i="13" s="1"/>
  <c r="I780" i="13"/>
  <c r="K780" i="13"/>
  <c r="O780" i="13"/>
  <c r="Q780" i="13"/>
  <c r="U780" i="13"/>
  <c r="G797" i="13"/>
  <c r="M797" i="13" s="1"/>
  <c r="I797" i="13"/>
  <c r="K797" i="13"/>
  <c r="O797" i="13"/>
  <c r="Q797" i="13"/>
  <c r="U797" i="13"/>
  <c r="G798" i="13"/>
  <c r="M798" i="13" s="1"/>
  <c r="I798" i="13"/>
  <c r="K798" i="13"/>
  <c r="O798" i="13"/>
  <c r="Q798" i="13"/>
  <c r="U798" i="13"/>
  <c r="G799" i="13"/>
  <c r="M799" i="13" s="1"/>
  <c r="I799" i="13"/>
  <c r="K799" i="13"/>
  <c r="O799" i="13"/>
  <c r="Q799" i="13"/>
  <c r="U799" i="13"/>
  <c r="G800" i="13"/>
  <c r="M800" i="13" s="1"/>
  <c r="I800" i="13"/>
  <c r="K800" i="13"/>
  <c r="O800" i="13"/>
  <c r="Q800" i="13"/>
  <c r="U800" i="13"/>
  <c r="G808" i="13"/>
  <c r="I808" i="13"/>
  <c r="K808" i="13"/>
  <c r="M808" i="13"/>
  <c r="O808" i="13"/>
  <c r="Q808" i="13"/>
  <c r="U808" i="13"/>
  <c r="G824" i="13"/>
  <c r="M824" i="13" s="1"/>
  <c r="I824" i="13"/>
  <c r="K824" i="13"/>
  <c r="O824" i="13"/>
  <c r="Q824" i="13"/>
  <c r="U824" i="13"/>
  <c r="G841" i="13"/>
  <c r="M841" i="13" s="1"/>
  <c r="I841" i="13"/>
  <c r="K841" i="13"/>
  <c r="O841" i="13"/>
  <c r="Q841" i="13"/>
  <c r="U841" i="13"/>
  <c r="G844" i="13"/>
  <c r="M844" i="13" s="1"/>
  <c r="I844" i="13"/>
  <c r="K844" i="13"/>
  <c r="O844" i="13"/>
  <c r="Q844" i="13"/>
  <c r="U844" i="13"/>
  <c r="G861" i="13"/>
  <c r="M861" i="13" s="1"/>
  <c r="I861" i="13"/>
  <c r="K861" i="13"/>
  <c r="O861" i="13"/>
  <c r="Q861" i="13"/>
  <c r="U861" i="13"/>
  <c r="G871" i="13"/>
  <c r="M871" i="13" s="1"/>
  <c r="I871" i="13"/>
  <c r="K871" i="13"/>
  <c r="O871" i="13"/>
  <c r="Q871" i="13"/>
  <c r="U871" i="13"/>
  <c r="G879" i="13"/>
  <c r="M879" i="13" s="1"/>
  <c r="I879" i="13"/>
  <c r="K879" i="13"/>
  <c r="O879" i="13"/>
  <c r="Q879" i="13"/>
  <c r="U879" i="13"/>
  <c r="G900" i="13"/>
  <c r="M900" i="13" s="1"/>
  <c r="I900" i="13"/>
  <c r="K900" i="13"/>
  <c r="O900" i="13"/>
  <c r="Q900" i="13"/>
  <c r="U900" i="13"/>
  <c r="G921" i="13"/>
  <c r="M921" i="13" s="1"/>
  <c r="I921" i="13"/>
  <c r="K921" i="13"/>
  <c r="O921" i="13"/>
  <c r="Q921" i="13"/>
  <c r="U921" i="13"/>
  <c r="G941" i="13"/>
  <c r="M941" i="13" s="1"/>
  <c r="I941" i="13"/>
  <c r="K941" i="13"/>
  <c r="O941" i="13"/>
  <c r="Q941" i="13"/>
  <c r="U941" i="13"/>
  <c r="G961" i="13"/>
  <c r="M961" i="13" s="1"/>
  <c r="I961" i="13"/>
  <c r="K961" i="13"/>
  <c r="O961" i="13"/>
  <c r="Q961" i="13"/>
  <c r="U961" i="13"/>
  <c r="U962" i="13"/>
  <c r="G963" i="13"/>
  <c r="G962" i="13" s="1"/>
  <c r="I85" i="1" s="1"/>
  <c r="I963" i="13"/>
  <c r="I962" i="13" s="1"/>
  <c r="K963" i="13"/>
  <c r="K962" i="13" s="1"/>
  <c r="O963" i="13"/>
  <c r="O962" i="13" s="1"/>
  <c r="Q963" i="13"/>
  <c r="Q962" i="13" s="1"/>
  <c r="U963" i="13"/>
  <c r="G969" i="13"/>
  <c r="I969" i="13"/>
  <c r="K969" i="13"/>
  <c r="O969" i="13"/>
  <c r="Q969" i="13"/>
  <c r="U969" i="13"/>
  <c r="G971" i="13"/>
  <c r="M971" i="13" s="1"/>
  <c r="I971" i="13"/>
  <c r="K971" i="13"/>
  <c r="O971" i="13"/>
  <c r="Q971" i="13"/>
  <c r="U971" i="13"/>
  <c r="G1001" i="13"/>
  <c r="I1001" i="13"/>
  <c r="K1001" i="13"/>
  <c r="M1001" i="13"/>
  <c r="O1001" i="13"/>
  <c r="Q1001" i="13"/>
  <c r="U1001" i="13"/>
  <c r="G1032" i="13"/>
  <c r="I1032" i="13"/>
  <c r="K1032" i="13"/>
  <c r="M1032" i="13"/>
  <c r="O1032" i="13"/>
  <c r="Q1032" i="13"/>
  <c r="U1032" i="13"/>
  <c r="G1034" i="13"/>
  <c r="M1034" i="13" s="1"/>
  <c r="I1034" i="13"/>
  <c r="K1034" i="13"/>
  <c r="O1034" i="13"/>
  <c r="Q1034" i="13"/>
  <c r="U1034" i="13"/>
  <c r="G1036" i="13"/>
  <c r="M1036" i="13" s="1"/>
  <c r="I1036" i="13"/>
  <c r="K1036" i="13"/>
  <c r="O1036" i="13"/>
  <c r="Q1036" i="13"/>
  <c r="U1036" i="13"/>
  <c r="G1038" i="13"/>
  <c r="M1038" i="13" s="1"/>
  <c r="I1038" i="13"/>
  <c r="K1038" i="13"/>
  <c r="O1038" i="13"/>
  <c r="Q1038" i="13"/>
  <c r="U1038" i="13"/>
  <c r="G1040" i="13"/>
  <c r="M1040" i="13" s="1"/>
  <c r="I1040" i="13"/>
  <c r="K1040" i="13"/>
  <c r="O1040" i="13"/>
  <c r="Q1040" i="13"/>
  <c r="U1040" i="13"/>
  <c r="G1042" i="13"/>
  <c r="M1042" i="13" s="1"/>
  <c r="I1042" i="13"/>
  <c r="K1042" i="13"/>
  <c r="O1042" i="13"/>
  <c r="Q1042" i="13"/>
  <c r="U1042" i="13"/>
  <c r="G1044" i="13"/>
  <c r="M1044" i="13" s="1"/>
  <c r="I1044" i="13"/>
  <c r="K1044" i="13"/>
  <c r="O1044" i="13"/>
  <c r="Q1044" i="13"/>
  <c r="U1044" i="13"/>
  <c r="G1046" i="13"/>
  <c r="M1046" i="13" s="1"/>
  <c r="I1046" i="13"/>
  <c r="K1046" i="13"/>
  <c r="O1046" i="13"/>
  <c r="Q1046" i="13"/>
  <c r="U1046" i="13"/>
  <c r="G1048" i="13"/>
  <c r="M1048" i="13" s="1"/>
  <c r="I1048" i="13"/>
  <c r="K1048" i="13"/>
  <c r="O1048" i="13"/>
  <c r="Q1048" i="13"/>
  <c r="U1048" i="13"/>
  <c r="G1050" i="13"/>
  <c r="M1050" i="13" s="1"/>
  <c r="I1050" i="13"/>
  <c r="K1050" i="13"/>
  <c r="O1050" i="13"/>
  <c r="Q1050" i="13"/>
  <c r="U1050" i="13"/>
  <c r="G1052" i="13"/>
  <c r="M1052" i="13" s="1"/>
  <c r="I1052" i="13"/>
  <c r="K1052" i="13"/>
  <c r="O1052" i="13"/>
  <c r="Q1052" i="13"/>
  <c r="U1052" i="13"/>
  <c r="G1054" i="13"/>
  <c r="M1054" i="13" s="1"/>
  <c r="I1054" i="13"/>
  <c r="K1054" i="13"/>
  <c r="O1054" i="13"/>
  <c r="Q1054" i="13"/>
  <c r="U1054" i="13"/>
  <c r="G1056" i="13"/>
  <c r="M1056" i="13" s="1"/>
  <c r="I1056" i="13"/>
  <c r="K1056" i="13"/>
  <c r="O1056" i="13"/>
  <c r="Q1056" i="13"/>
  <c r="U1056" i="13"/>
  <c r="G1058" i="13"/>
  <c r="M1058" i="13" s="1"/>
  <c r="I1058" i="13"/>
  <c r="K1058" i="13"/>
  <c r="O1058" i="13"/>
  <c r="Q1058" i="13"/>
  <c r="U1058" i="13"/>
  <c r="G1061" i="13"/>
  <c r="M1061" i="13" s="1"/>
  <c r="I1061" i="13"/>
  <c r="K1061" i="13"/>
  <c r="O1061" i="13"/>
  <c r="Q1061" i="13"/>
  <c r="U1061" i="13"/>
  <c r="G1063" i="13"/>
  <c r="M1063" i="13" s="1"/>
  <c r="I1063" i="13"/>
  <c r="K1063" i="13"/>
  <c r="O1063" i="13"/>
  <c r="Q1063" i="13"/>
  <c r="U1063" i="13"/>
  <c r="G1065" i="13"/>
  <c r="I1065" i="13"/>
  <c r="K1065" i="13"/>
  <c r="M1065" i="13"/>
  <c r="O1065" i="13"/>
  <c r="Q1065" i="13"/>
  <c r="U1065" i="13"/>
  <c r="G1067" i="13"/>
  <c r="M1067" i="13" s="1"/>
  <c r="I1067" i="13"/>
  <c r="K1067" i="13"/>
  <c r="O1067" i="13"/>
  <c r="Q1067" i="13"/>
  <c r="U1067" i="13"/>
  <c r="G1069" i="13"/>
  <c r="M1069" i="13" s="1"/>
  <c r="I1069" i="13"/>
  <c r="K1069" i="13"/>
  <c r="O1069" i="13"/>
  <c r="Q1069" i="13"/>
  <c r="U1069" i="13"/>
  <c r="G1071" i="13"/>
  <c r="M1071" i="13" s="1"/>
  <c r="I1071" i="13"/>
  <c r="K1071" i="13"/>
  <c r="O1071" i="13"/>
  <c r="Q1071" i="13"/>
  <c r="U1071" i="13"/>
  <c r="G1073" i="13"/>
  <c r="M1073" i="13" s="1"/>
  <c r="I1073" i="13"/>
  <c r="K1073" i="13"/>
  <c r="O1073" i="13"/>
  <c r="Q1073" i="13"/>
  <c r="U1073" i="13"/>
  <c r="G1075" i="13"/>
  <c r="M1075" i="13" s="1"/>
  <c r="I1075" i="13"/>
  <c r="K1075" i="13"/>
  <c r="O1075" i="13"/>
  <c r="Q1075" i="13"/>
  <c r="U1075" i="13"/>
  <c r="G1077" i="13"/>
  <c r="M1077" i="13" s="1"/>
  <c r="I1077" i="13"/>
  <c r="K1077" i="13"/>
  <c r="O1077" i="13"/>
  <c r="Q1077" i="13"/>
  <c r="U1077" i="13"/>
  <c r="G1079" i="13"/>
  <c r="M1079" i="13" s="1"/>
  <c r="I1079" i="13"/>
  <c r="K1079" i="13"/>
  <c r="O1079" i="13"/>
  <c r="Q1079" i="13"/>
  <c r="U1079" i="13"/>
  <c r="G1081" i="13"/>
  <c r="M1081" i="13" s="1"/>
  <c r="I1081" i="13"/>
  <c r="K1081" i="13"/>
  <c r="O1081" i="13"/>
  <c r="Q1081" i="13"/>
  <c r="U1081" i="13"/>
  <c r="G1083" i="13"/>
  <c r="M1083" i="13" s="1"/>
  <c r="I1083" i="13"/>
  <c r="K1083" i="13"/>
  <c r="O1083" i="13"/>
  <c r="Q1083" i="13"/>
  <c r="U1083" i="13"/>
  <c r="G1085" i="13"/>
  <c r="M1085" i="13" s="1"/>
  <c r="I1085" i="13"/>
  <c r="K1085" i="13"/>
  <c r="O1085" i="13"/>
  <c r="Q1085" i="13"/>
  <c r="U1085" i="13"/>
  <c r="G1087" i="13"/>
  <c r="M1087" i="13" s="1"/>
  <c r="I1087" i="13"/>
  <c r="K1087" i="13"/>
  <c r="O1087" i="13"/>
  <c r="Q1087" i="13"/>
  <c r="U1087" i="13"/>
  <c r="G1089" i="13"/>
  <c r="M1089" i="13" s="1"/>
  <c r="I1089" i="13"/>
  <c r="K1089" i="13"/>
  <c r="O1089" i="13"/>
  <c r="Q1089" i="13"/>
  <c r="U1089" i="13"/>
  <c r="G1090" i="13"/>
  <c r="M1090" i="13" s="1"/>
  <c r="I1090" i="13"/>
  <c r="K1090" i="13"/>
  <c r="O1090" i="13"/>
  <c r="Q1090" i="13"/>
  <c r="U1090" i="13"/>
  <c r="G1091" i="13"/>
  <c r="M1091" i="13" s="1"/>
  <c r="I1091" i="13"/>
  <c r="K1091" i="13"/>
  <c r="O1091" i="13"/>
  <c r="Q1091" i="13"/>
  <c r="U1091" i="13"/>
  <c r="G1092" i="13"/>
  <c r="M1092" i="13" s="1"/>
  <c r="I1092" i="13"/>
  <c r="K1092" i="13"/>
  <c r="O1092" i="13"/>
  <c r="Q1092" i="13"/>
  <c r="U1092" i="13"/>
  <c r="G1093" i="13"/>
  <c r="I1093" i="13"/>
  <c r="K1093" i="13"/>
  <c r="M1093" i="13"/>
  <c r="O1093" i="13"/>
  <c r="Q1093" i="13"/>
  <c r="U1093" i="13"/>
  <c r="G1095" i="13"/>
  <c r="M1095" i="13" s="1"/>
  <c r="I1095" i="13"/>
  <c r="K1095" i="13"/>
  <c r="O1095" i="13"/>
  <c r="Q1095" i="13"/>
  <c r="U1095" i="13"/>
  <c r="G1097" i="13"/>
  <c r="M1097" i="13" s="1"/>
  <c r="I1097" i="13"/>
  <c r="K1097" i="13"/>
  <c r="O1097" i="13"/>
  <c r="Q1097" i="13"/>
  <c r="U1097" i="13"/>
  <c r="G1099" i="13"/>
  <c r="M1099" i="13" s="1"/>
  <c r="I1099" i="13"/>
  <c r="K1099" i="13"/>
  <c r="O1099" i="13"/>
  <c r="Q1099" i="13"/>
  <c r="U1099" i="13"/>
  <c r="G1101" i="13"/>
  <c r="M1101" i="13" s="1"/>
  <c r="I1101" i="13"/>
  <c r="K1101" i="13"/>
  <c r="O1101" i="13"/>
  <c r="Q1101" i="13"/>
  <c r="U1101" i="13"/>
  <c r="G1103" i="13"/>
  <c r="M1103" i="13" s="1"/>
  <c r="I1103" i="13"/>
  <c r="K1103" i="13"/>
  <c r="O1103" i="13"/>
  <c r="Q1103" i="13"/>
  <c r="U1103" i="13"/>
  <c r="G1105" i="13"/>
  <c r="M1105" i="13" s="1"/>
  <c r="I1105" i="13"/>
  <c r="K1105" i="13"/>
  <c r="O1105" i="13"/>
  <c r="Q1105" i="13"/>
  <c r="U1105" i="13"/>
  <c r="G1107" i="13"/>
  <c r="M1107" i="13" s="1"/>
  <c r="I1107" i="13"/>
  <c r="K1107" i="13"/>
  <c r="O1107" i="13"/>
  <c r="Q1107" i="13"/>
  <c r="U1107" i="13"/>
  <c r="G1109" i="13"/>
  <c r="M1109" i="13" s="1"/>
  <c r="I1109" i="13"/>
  <c r="K1109" i="13"/>
  <c r="O1109" i="13"/>
  <c r="Q1109" i="13"/>
  <c r="U1109" i="13"/>
  <c r="G1111" i="13"/>
  <c r="M1111" i="13" s="1"/>
  <c r="I1111" i="13"/>
  <c r="K1111" i="13"/>
  <c r="O1111" i="13"/>
  <c r="Q1111" i="13"/>
  <c r="U1111" i="13"/>
  <c r="G1113" i="13"/>
  <c r="M1113" i="13" s="1"/>
  <c r="I1113" i="13"/>
  <c r="K1113" i="13"/>
  <c r="O1113" i="13"/>
  <c r="Q1113" i="13"/>
  <c r="U1113" i="13"/>
  <c r="G1115" i="13"/>
  <c r="M1115" i="13" s="1"/>
  <c r="I1115" i="13"/>
  <c r="K1115" i="13"/>
  <c r="O1115" i="13"/>
  <c r="Q1115" i="13"/>
  <c r="U1115" i="13"/>
  <c r="G1117" i="13"/>
  <c r="M1117" i="13" s="1"/>
  <c r="I1117" i="13"/>
  <c r="K1117" i="13"/>
  <c r="O1117" i="13"/>
  <c r="Q1117" i="13"/>
  <c r="U1117" i="13"/>
  <c r="G1119" i="13"/>
  <c r="M1119" i="13" s="1"/>
  <c r="I1119" i="13"/>
  <c r="K1119" i="13"/>
  <c r="O1119" i="13"/>
  <c r="Q1119" i="13"/>
  <c r="U1119" i="13"/>
  <c r="G1121" i="13"/>
  <c r="M1121" i="13" s="1"/>
  <c r="I1121" i="13"/>
  <c r="K1121" i="13"/>
  <c r="O1121" i="13"/>
  <c r="Q1121" i="13"/>
  <c r="U1121" i="13"/>
  <c r="G1123" i="13"/>
  <c r="M1123" i="13" s="1"/>
  <c r="I1123" i="13"/>
  <c r="K1123" i="13"/>
  <c r="O1123" i="13"/>
  <c r="Q1123" i="13"/>
  <c r="U1123" i="13"/>
  <c r="G1125" i="13"/>
  <c r="I1125" i="13"/>
  <c r="K1125" i="13"/>
  <c r="M1125" i="13"/>
  <c r="O1125" i="13"/>
  <c r="Q1125" i="13"/>
  <c r="U1125" i="13"/>
  <c r="G1128" i="13"/>
  <c r="M1128" i="13" s="1"/>
  <c r="I1128" i="13"/>
  <c r="K1128" i="13"/>
  <c r="O1128" i="13"/>
  <c r="Q1128" i="13"/>
  <c r="U1128" i="13"/>
  <c r="G1131" i="13"/>
  <c r="M1131" i="13" s="1"/>
  <c r="I1131" i="13"/>
  <c r="K1131" i="13"/>
  <c r="O1131" i="13"/>
  <c r="Q1131" i="13"/>
  <c r="U1131" i="13"/>
  <c r="G1134" i="13"/>
  <c r="M1134" i="13" s="1"/>
  <c r="I1134" i="13"/>
  <c r="K1134" i="13"/>
  <c r="O1134" i="13"/>
  <c r="Q1134" i="13"/>
  <c r="U1134" i="13"/>
  <c r="G1137" i="13"/>
  <c r="M1137" i="13" s="1"/>
  <c r="I1137" i="13"/>
  <c r="K1137" i="13"/>
  <c r="O1137" i="13"/>
  <c r="Q1137" i="13"/>
  <c r="U1137" i="13"/>
  <c r="G1139" i="13"/>
  <c r="M1139" i="13" s="1"/>
  <c r="I1139" i="13"/>
  <c r="K1139" i="13"/>
  <c r="O1139" i="13"/>
  <c r="Q1139" i="13"/>
  <c r="U1139" i="13"/>
  <c r="AE1143" i="13"/>
  <c r="AZ50" i="12"/>
  <c r="AZ44" i="12"/>
  <c r="AZ41" i="12"/>
  <c r="AZ39" i="12"/>
  <c r="AZ35" i="12"/>
  <c r="AZ22" i="12"/>
  <c r="AZ15" i="12"/>
  <c r="G9" i="12"/>
  <c r="M9" i="12" s="1"/>
  <c r="I9" i="12"/>
  <c r="K9" i="12"/>
  <c r="O9" i="12"/>
  <c r="O8" i="12" s="1"/>
  <c r="Q9" i="12"/>
  <c r="U9" i="12"/>
  <c r="G18" i="12"/>
  <c r="M18" i="12" s="1"/>
  <c r="I18" i="12"/>
  <c r="K18" i="12"/>
  <c r="O18" i="12"/>
  <c r="Q18" i="12"/>
  <c r="U18" i="12"/>
  <c r="G24" i="12"/>
  <c r="M24" i="12" s="1"/>
  <c r="I24" i="12"/>
  <c r="K24" i="12"/>
  <c r="O24" i="12"/>
  <c r="Q24" i="12"/>
  <c r="U24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3" i="12"/>
  <c r="M53" i="12" s="1"/>
  <c r="I53" i="12"/>
  <c r="K53" i="12"/>
  <c r="O53" i="12"/>
  <c r="Q53" i="12"/>
  <c r="U53" i="12"/>
  <c r="AE55" i="12"/>
  <c r="K8" i="12" l="1"/>
  <c r="I8" i="14"/>
  <c r="O168" i="14"/>
  <c r="U123" i="14"/>
  <c r="K74" i="14"/>
  <c r="U62" i="14"/>
  <c r="I62" i="14"/>
  <c r="K168" i="14"/>
  <c r="U74" i="14"/>
  <c r="K186" i="13"/>
  <c r="Q186" i="13"/>
  <c r="G968" i="13"/>
  <c r="I86" i="1" s="1"/>
  <c r="K569" i="13"/>
  <c r="I537" i="13"/>
  <c r="G1031" i="13"/>
  <c r="I87" i="1" s="1"/>
  <c r="I18" i="1" s="1"/>
  <c r="O968" i="13"/>
  <c r="G628" i="13"/>
  <c r="I81" i="1" s="1"/>
  <c r="I563" i="13"/>
  <c r="K68" i="13"/>
  <c r="Q68" i="13"/>
  <c r="U968" i="13"/>
  <c r="I760" i="13"/>
  <c r="G563" i="13"/>
  <c r="I77" i="1" s="1"/>
  <c r="G646" i="13"/>
  <c r="I82" i="1" s="1"/>
  <c r="U365" i="13"/>
  <c r="U160" i="13"/>
  <c r="I33" i="12"/>
  <c r="I8" i="12"/>
  <c r="O1031" i="13"/>
  <c r="U537" i="13"/>
  <c r="K438" i="13"/>
  <c r="K290" i="13"/>
  <c r="G45" i="1"/>
  <c r="G44" i="1"/>
  <c r="G41" i="1"/>
  <c r="G39" i="1"/>
  <c r="G46" i="1" s="1"/>
  <c r="G25" i="1" s="1"/>
  <c r="A25" i="1" s="1"/>
  <c r="A26" i="1" s="1"/>
  <c r="G26" i="1" s="1"/>
  <c r="G40" i="1"/>
  <c r="K33" i="12"/>
  <c r="M969" i="13"/>
  <c r="U779" i="13"/>
  <c r="Q760" i="13"/>
  <c r="I646" i="13"/>
  <c r="O646" i="13"/>
  <c r="Q628" i="13"/>
  <c r="I628" i="13"/>
  <c r="O628" i="13"/>
  <c r="Q574" i="13"/>
  <c r="U574" i="13"/>
  <c r="O563" i="13"/>
  <c r="I550" i="13"/>
  <c r="U524" i="13"/>
  <c r="I524" i="13"/>
  <c r="O517" i="13"/>
  <c r="G517" i="13"/>
  <c r="I73" i="1" s="1"/>
  <c r="U517" i="13"/>
  <c r="K517" i="13"/>
  <c r="O448" i="13"/>
  <c r="K402" i="13"/>
  <c r="Q402" i="13"/>
  <c r="G365" i="13"/>
  <c r="I69" i="1" s="1"/>
  <c r="G323" i="13"/>
  <c r="I68" i="1" s="1"/>
  <c r="G290" i="13"/>
  <c r="I67" i="1" s="1"/>
  <c r="U290" i="13"/>
  <c r="K198" i="13"/>
  <c r="Q198" i="13"/>
  <c r="Q118" i="13"/>
  <c r="I68" i="13"/>
  <c r="Q8" i="13"/>
  <c r="G168" i="14"/>
  <c r="I80" i="1" s="1"/>
  <c r="K123" i="14"/>
  <c r="G43" i="1"/>
  <c r="G42" i="1"/>
  <c r="K574" i="13"/>
  <c r="M569" i="13"/>
  <c r="K524" i="13"/>
  <c r="I198" i="13"/>
  <c r="U186" i="13"/>
  <c r="U85" i="14"/>
  <c r="M25" i="14"/>
  <c r="AD176" i="14"/>
  <c r="G33" i="12"/>
  <c r="I89" i="1" s="1"/>
  <c r="I20" i="1" s="1"/>
  <c r="U8" i="12"/>
  <c r="K1031" i="13"/>
  <c r="Q1031" i="13"/>
  <c r="I1031" i="13"/>
  <c r="M963" i="13"/>
  <c r="M962" i="13" s="1"/>
  <c r="Q646" i="13"/>
  <c r="K646" i="13"/>
  <c r="G574" i="13"/>
  <c r="I79" i="1" s="1"/>
  <c r="M575" i="13"/>
  <c r="Q569" i="13"/>
  <c r="Q524" i="13"/>
  <c r="M520" i="13"/>
  <c r="Q517" i="13"/>
  <c r="I517" i="13"/>
  <c r="Q438" i="13"/>
  <c r="U402" i="13"/>
  <c r="I365" i="13"/>
  <c r="O365" i="13"/>
  <c r="I323" i="13"/>
  <c r="O323" i="13"/>
  <c r="I290" i="13"/>
  <c r="O290" i="13"/>
  <c r="G176" i="13"/>
  <c r="I63" i="1" s="1"/>
  <c r="I160" i="13"/>
  <c r="O160" i="13"/>
  <c r="K118" i="13"/>
  <c r="U68" i="13"/>
  <c r="O8" i="13"/>
  <c r="G62" i="14"/>
  <c r="I54" i="1" s="1"/>
  <c r="K779" i="13"/>
  <c r="Q448" i="13"/>
  <c r="O198" i="13"/>
  <c r="Q33" i="12"/>
  <c r="Q8" i="12"/>
  <c r="AD55" i="12"/>
  <c r="U33" i="12"/>
  <c r="O33" i="12"/>
  <c r="G8" i="12"/>
  <c r="U1031" i="13"/>
  <c r="K968" i="13"/>
  <c r="Q968" i="13"/>
  <c r="I968" i="13"/>
  <c r="O779" i="13"/>
  <c r="K760" i="13"/>
  <c r="U628" i="13"/>
  <c r="O537" i="13"/>
  <c r="K537" i="13"/>
  <c r="I448" i="13"/>
  <c r="I438" i="13"/>
  <c r="O438" i="13"/>
  <c r="G402" i="13"/>
  <c r="I70" i="1" s="1"/>
  <c r="Q160" i="13"/>
  <c r="G118" i="13"/>
  <c r="I60" i="1" s="1"/>
  <c r="U118" i="13"/>
  <c r="O68" i="13"/>
  <c r="Q32" i="13"/>
  <c r="I137" i="14"/>
  <c r="K85" i="14"/>
  <c r="U168" i="14"/>
  <c r="I168" i="14"/>
  <c r="K137" i="14"/>
  <c r="Q137" i="14"/>
  <c r="I123" i="14"/>
  <c r="Q85" i="14"/>
  <c r="I85" i="14"/>
  <c r="I74" i="14"/>
  <c r="O62" i="14"/>
  <c r="Q62" i="14"/>
  <c r="K8" i="14"/>
  <c r="Q8" i="14"/>
  <c r="G32" i="13"/>
  <c r="I55" i="1" s="1"/>
  <c r="U32" i="13"/>
  <c r="K32" i="13"/>
  <c r="K8" i="13"/>
  <c r="Q168" i="14"/>
  <c r="M168" i="14"/>
  <c r="U137" i="14"/>
  <c r="O137" i="14"/>
  <c r="Q123" i="14"/>
  <c r="O85" i="14"/>
  <c r="Q74" i="14"/>
  <c r="U8" i="14"/>
  <c r="Q779" i="13"/>
  <c r="I779" i="13"/>
  <c r="O760" i="13"/>
  <c r="U646" i="13"/>
  <c r="K628" i="13"/>
  <c r="I574" i="13"/>
  <c r="Q563" i="13"/>
  <c r="K563" i="13"/>
  <c r="AD1143" i="13"/>
  <c r="Q550" i="13"/>
  <c r="Q537" i="13"/>
  <c r="O524" i="13"/>
  <c r="U448" i="13"/>
  <c r="K448" i="13"/>
  <c r="U438" i="13"/>
  <c r="I402" i="13"/>
  <c r="O402" i="13"/>
  <c r="K365" i="13"/>
  <c r="Q365" i="13"/>
  <c r="K323" i="13"/>
  <c r="Q323" i="13"/>
  <c r="Q290" i="13"/>
  <c r="U198" i="13"/>
  <c r="I186" i="13"/>
  <c r="O186" i="13"/>
  <c r="G160" i="13"/>
  <c r="I61" i="1" s="1"/>
  <c r="I118" i="13"/>
  <c r="O118" i="13"/>
  <c r="I32" i="13"/>
  <c r="O32" i="13"/>
  <c r="U8" i="13"/>
  <c r="I8" i="13"/>
  <c r="O123" i="14"/>
  <c r="G123" i="14"/>
  <c r="I62" i="1" s="1"/>
  <c r="O74" i="14"/>
  <c r="K62" i="14"/>
  <c r="O8" i="14"/>
  <c r="M137" i="14"/>
  <c r="M8" i="14"/>
  <c r="M74" i="14"/>
  <c r="M123" i="14"/>
  <c r="M85" i="14"/>
  <c r="G74" i="14"/>
  <c r="I57" i="1" s="1"/>
  <c r="G137" i="14"/>
  <c r="G8" i="14"/>
  <c r="G85" i="14"/>
  <c r="I58" i="1" s="1"/>
  <c r="M67" i="14"/>
  <c r="M62" i="14" s="1"/>
  <c r="M968" i="13"/>
  <c r="M779" i="13"/>
  <c r="M1031" i="13"/>
  <c r="M760" i="13"/>
  <c r="O574" i="13"/>
  <c r="M537" i="13"/>
  <c r="G779" i="13"/>
  <c r="I84" i="1" s="1"/>
  <c r="G760" i="13"/>
  <c r="I83" i="1" s="1"/>
  <c r="M647" i="13"/>
  <c r="M646" i="13" s="1"/>
  <c r="M629" i="13"/>
  <c r="M628" i="13" s="1"/>
  <c r="M574" i="13"/>
  <c r="O569" i="13"/>
  <c r="G569" i="13"/>
  <c r="I78" i="1" s="1"/>
  <c r="M566" i="13"/>
  <c r="M563" i="13" s="1"/>
  <c r="M562" i="13"/>
  <c r="M517" i="13"/>
  <c r="M438" i="13"/>
  <c r="M198" i="13"/>
  <c r="M8" i="13"/>
  <c r="G550" i="13"/>
  <c r="I76" i="1" s="1"/>
  <c r="M555" i="13"/>
  <c r="M550" i="13" s="1"/>
  <c r="U550" i="13"/>
  <c r="K550" i="13"/>
  <c r="M448" i="13"/>
  <c r="O550" i="13"/>
  <c r="M524" i="13"/>
  <c r="M186" i="13"/>
  <c r="M68" i="13"/>
  <c r="G448" i="13"/>
  <c r="I72" i="1" s="1"/>
  <c r="G438" i="13"/>
  <c r="I71" i="1" s="1"/>
  <c r="G287" i="13"/>
  <c r="I66" i="1" s="1"/>
  <c r="G198" i="13"/>
  <c r="G186" i="13"/>
  <c r="I64" i="1" s="1"/>
  <c r="G537" i="13"/>
  <c r="I75" i="1" s="1"/>
  <c r="G524" i="13"/>
  <c r="I74" i="1" s="1"/>
  <c r="G68" i="13"/>
  <c r="I59" i="1" s="1"/>
  <c r="G8" i="13"/>
  <c r="M405" i="13"/>
  <c r="M402" i="13" s="1"/>
  <c r="M368" i="13"/>
  <c r="M365" i="13" s="1"/>
  <c r="M333" i="13"/>
  <c r="M323" i="13" s="1"/>
  <c r="M297" i="13"/>
  <c r="M290" i="13" s="1"/>
  <c r="M165" i="13"/>
  <c r="M160" i="13" s="1"/>
  <c r="M135" i="13"/>
  <c r="M118" i="13" s="1"/>
  <c r="M39" i="13"/>
  <c r="M32" i="13" s="1"/>
  <c r="M8" i="12"/>
  <c r="M40" i="12"/>
  <c r="M33" i="12" s="1"/>
  <c r="J28" i="1"/>
  <c r="J26" i="1"/>
  <c r="G38" i="1"/>
  <c r="F38" i="1"/>
  <c r="H32" i="1"/>
  <c r="J23" i="1"/>
  <c r="J24" i="1"/>
  <c r="J25" i="1"/>
  <c r="J27" i="1"/>
  <c r="E24" i="1"/>
  <c r="E26" i="1"/>
  <c r="F42" i="1" l="1"/>
  <c r="H42" i="1" s="1"/>
  <c r="I42" i="1" s="1"/>
  <c r="F43" i="1"/>
  <c r="H43" i="1" s="1"/>
  <c r="I43" i="1" s="1"/>
  <c r="I17" i="1"/>
  <c r="I53" i="1"/>
  <c r="G1143" i="13"/>
  <c r="I65" i="1"/>
  <c r="G176" i="14"/>
  <c r="F40" i="1"/>
  <c r="H40" i="1" s="1"/>
  <c r="I40" i="1" s="1"/>
  <c r="F41" i="1"/>
  <c r="H41" i="1" s="1"/>
  <c r="I41" i="1" s="1"/>
  <c r="F39" i="1"/>
  <c r="F44" i="1"/>
  <c r="H44" i="1" s="1"/>
  <c r="I44" i="1" s="1"/>
  <c r="F45" i="1"/>
  <c r="H45" i="1" s="1"/>
  <c r="I45" i="1" s="1"/>
  <c r="I88" i="1"/>
  <c r="I19" i="1" s="1"/>
  <c r="G55" i="12"/>
  <c r="I90" i="1" l="1"/>
  <c r="I16" i="1"/>
  <c r="I21" i="1" s="1"/>
  <c r="F46" i="1"/>
  <c r="H39" i="1"/>
  <c r="I39" i="1" l="1"/>
  <c r="I46" i="1" s="1"/>
  <c r="H46" i="1"/>
  <c r="G23" i="1"/>
  <c r="A23" i="1" s="1"/>
  <c r="A24" i="1" s="1"/>
  <c r="G24" i="1" s="1"/>
  <c r="A27" i="1" s="1"/>
  <c r="A29" i="1" s="1"/>
  <c r="G29" i="1" s="1"/>
  <c r="G27" i="1" s="1"/>
  <c r="G28" i="1"/>
  <c r="J89" i="1"/>
  <c r="J72" i="1"/>
  <c r="J64" i="1"/>
  <c r="J73" i="1"/>
  <c r="J74" i="1"/>
  <c r="J53" i="1"/>
  <c r="J81" i="1"/>
  <c r="J55" i="1"/>
  <c r="J71" i="1"/>
  <c r="J87" i="1"/>
  <c r="J61" i="1"/>
  <c r="J56" i="1"/>
  <c r="J60" i="1"/>
  <c r="J57" i="1"/>
  <c r="J58" i="1"/>
  <c r="J82" i="1"/>
  <c r="J69" i="1"/>
  <c r="J62" i="1"/>
  <c r="J63" i="1"/>
  <c r="J79" i="1"/>
  <c r="J84" i="1"/>
  <c r="J80" i="1"/>
  <c r="J85" i="1"/>
  <c r="J78" i="1"/>
  <c r="J54" i="1"/>
  <c r="J59" i="1"/>
  <c r="J75" i="1"/>
  <c r="J88" i="1"/>
  <c r="J68" i="1"/>
  <c r="J76" i="1"/>
  <c r="J65" i="1"/>
  <c r="J66" i="1"/>
  <c r="J86" i="1"/>
  <c r="J77" i="1"/>
  <c r="J70" i="1"/>
  <c r="J67" i="1"/>
  <c r="J83" i="1"/>
  <c r="J90" i="1" l="1"/>
  <c r="J42" i="1"/>
  <c r="J40" i="1"/>
  <c r="J45" i="1"/>
  <c r="J43" i="1"/>
  <c r="J44" i="1"/>
  <c r="J41" i="1"/>
  <c r="J39" i="1"/>
  <c r="J46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<sst xmlns="http://schemas.openxmlformats.org/spreadsheetml/2006/main" count="4544" uniqueCount="1346">
  <si>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</si>
  <si>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</si>
  <si>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</si>
  <si>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</si>
  <si>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</si>
  <si>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</si>
  <si>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</si>
  <si>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</si>
  <si>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</si>
  <si>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</si>
  <si>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</si>
  <si>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</si>
  <si>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</si>
  <si>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</si>
  <si>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</si>
  <si>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</si>
  <si>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</si>
  <si>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</si>
  <si>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</si>
  <si>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</si>
  <si>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</si>
  <si>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</si>
  <si>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</si>
  <si>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</si>
  <si>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</si>
  <si>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</si>
  <si>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</si>
  <si>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</si>
  <si>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</si>
  <si>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</si>
  <si>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</si>
  <si>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</si>
  <si>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</si>
  <si>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</si>
  <si>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</si>
  <si>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</si>
  <si>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</si>
  <si>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</si>
  <si>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</si>
  <si>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</si>
  <si>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</si>
  <si>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</si>
  <si>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</si>
  <si>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80517</t>
  </si>
  <si>
    <t>Transformace DNR lokalita Tkalcovská,Svitavy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</si>
  <si>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</si>
  <si>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</si>
  <si>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</si>
  <si>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</si>
  <si>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</si>
  <si>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</si>
  <si>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Bačovský Lubomír, Ing.</t>
  </si>
  <si>
    <t>Antonína Slavíčka 649/23</t>
  </si>
  <si>
    <t>Svitavy-Lány</t>
  </si>
  <si>
    <t>56802</t>
  </si>
  <si>
    <t>11106921</t>
  </si>
  <si>
    <t>Stavba</t>
  </si>
  <si>
    <t>01</t>
  </si>
  <si>
    <t>Ostatní a vedlejší náklady</t>
  </si>
  <si>
    <t>1</t>
  </si>
  <si>
    <t>SO-01 Terapeutická dílna</t>
  </si>
  <si>
    <t>Terapeutická dílna</t>
  </si>
  <si>
    <t>2</t>
  </si>
  <si>
    <t>SO-02 Komunikační plochy</t>
  </si>
  <si>
    <t>Chodníky,rampa,parkovací stání</t>
  </si>
  <si>
    <t>Celkem za stavbu</t>
  </si>
  <si>
    <t>CZK</t>
  </si>
  <si>
    <t>Rekapitulace dílů</t>
  </si>
  <si>
    <t>Typ dílu</t>
  </si>
  <si>
    <t>Zemní práce</t>
  </si>
  <si>
    <t>181d</t>
  </si>
  <si>
    <t>VÝSADBA KEŘŮ, TRVALEK, TRAV A CIBULOVIN</t>
  </si>
  <si>
    <t>34</t>
  </si>
  <si>
    <t>Stěny a příčky</t>
  </si>
  <si>
    <t>342</t>
  </si>
  <si>
    <t>Sádrokartonové konstrukce</t>
  </si>
  <si>
    <t>433</t>
  </si>
  <si>
    <t>Rampy</t>
  </si>
  <si>
    <t>5</t>
  </si>
  <si>
    <t>Komunikace</t>
  </si>
  <si>
    <t>61</t>
  </si>
  <si>
    <t>Upravy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</si>
  <si>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</si>
  <si>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</si>
  <si>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</si>
  <si>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</si>
  <si>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</si>
  <si>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</si>
  <si>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</si>
  <si>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</si>
  <si>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</si>
  <si>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</si>
  <si>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</si>
  <si>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</si>
  <si>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</si>
  <si>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</si>
  <si>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</si>
  <si>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</si>
  <si>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</si>
  <si>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</si>
  <si>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</si>
  <si>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</si>
  <si>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</si>
  <si>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</si>
  <si>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</si>
  <si>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</si>
  <si>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</si>
  <si>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</si>
  <si>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</si>
  <si>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</si>
  <si>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</si>
  <si>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</si>
  <si>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</si>
  <si>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</si>
  <si>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</si>
  <si>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</si>
  <si>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</si>
  <si>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</si>
  <si>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</si>
  <si>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</si>
  <si>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</si>
  <si>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</si>
  <si>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</si>
  <si>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</si>
  <si>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</si>
  <si>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</si>
  <si>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</si>
  <si>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</si>
  <si>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</si>
  <si>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</si>
  <si>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</si>
  <si>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</si>
  <si>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</si>
  <si>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</si>
  <si>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</si>
  <si>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</si>
  <si>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</si>
  <si>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</si>
  <si>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</si>
  <si>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</si>
  <si>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</si>
  <si>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</si>
  <si>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</si>
  <si>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</si>
  <si>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</si>
  <si>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</si>
  <si>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</si>
  <si>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</si>
  <si>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</si>
  <si>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</si>
  <si>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</si>
  <si>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</si>
  <si>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</si>
  <si>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</si>
  <si>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</si>
  <si>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</si>
  <si>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</si>
  <si>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</si>
  <si>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</si>
  <si>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</si>
  <si>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</si>
  <si>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</si>
  <si>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Nhod / MJ</t>
  </si>
  <si>
    <t>Nhod celk.</t>
  </si>
  <si>
    <t>Dodavatel</t>
  </si>
  <si>
    <t>Díl:</t>
  </si>
  <si>
    <t>DIL</t>
  </si>
  <si>
    <t>005121011R</t>
  </si>
  <si>
    <t>Vybudování zařízení staveniště pro JKSO 801 až 803</t>
  </si>
  <si>
    <t>Soubor</t>
  </si>
  <si>
    <t>RTS 17/I</t>
  </si>
  <si>
    <t>POL99_8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</si>
  <si>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</si>
  <si>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</si>
  <si>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</si>
  <si>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</si>
  <si>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</si>
  <si>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</si>
  <si>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</si>
  <si>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</si>
  <si>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</si>
  <si>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</si>
  <si>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</si>
  <si>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</si>
  <si>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</si>
  <si>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</si>
  <si>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</si>
  <si>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</si>
  <si>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</si>
  <si>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</si>
  <si>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</si>
  <si>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</si>
  <si>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</si>
  <si>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</si>
  <si>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</si>
  <si>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</si>
  <si>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</si>
  <si>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</si>
  <si>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005241010R</t>
  </si>
  <si>
    <t xml:space="preserve">Dokumentace skutečného provedení 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</si>
  <si>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</si>
  <si>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</si>
  <si>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</si>
  <si>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</si>
  <si>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</si>
  <si>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</si>
  <si>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</si>
  <si>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</si>
  <si>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</si>
  <si>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</si>
  <si>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</si>
  <si>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 Dodávka a montáž stálé pamětní desky z odolného a trvalého materiálu o velikosti 300 x 400 mm.</t>
  </si>
  <si>
    <t>005111022T</t>
  </si>
  <si>
    <t xml:space="preserve">Vytyčení inženýrských sítí,ochrana stávajících vedení a zařízení před poškozením </t>
  </si>
  <si>
    <t>Vlastní</t>
  </si>
  <si>
    <t>Zaměření a vytýčení stávajících inženýrských sítí v místě stavby z hlediska jejich ochrany při provádění stavby.</t>
  </si>
  <si>
    <t>005211010R</t>
  </si>
  <si>
    <t>Předání a převzetí staveniště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</si>
  <si>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</si>
  <si>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</si>
  <si>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</si>
  <si>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</si>
  <si>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</si>
  <si>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</si>
  <si>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</si>
  <si>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</si>
  <si>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SUM</t>
  </si>
  <si>
    <t>Náklady spojené s publicitou projektu: </t>
  </si>
  <si>
    <t>Dodávka a montáž dočasného billboardu k označení staveniště, 5100 x 2400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</si>
  <si>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END</t>
  </si>
  <si>
    <t>Položkový soupis prací a dodávek</t>
  </si>
  <si>
    <t>139711101R00</t>
  </si>
  <si>
    <t>Vykopávka v uzavřených prostorách v hornině 1-4</t>
  </si>
  <si>
    <t>m3</t>
  </si>
  <si>
    <t>800-1</t>
  </si>
  <si>
    <t>POL1_</t>
  </si>
  <si>
    <t>s naložením výkopku na dopravní prostředek</t>
  </si>
  <si>
    <t>SPI</t>
  </si>
  <si>
    <t>pro ZTI : 16,5*0,5*0,6</t>
  </si>
  <si>
    <t>VV</t>
  </si>
  <si>
    <t>162701105R00</t>
  </si>
  <si>
    <t>Vodorovné přemístění výkopku z horniny 1 až 4, na vzdálenost přes 9 000  do 10 000 m</t>
  </si>
  <si>
    <t>POL1_1</t>
  </si>
  <si>
    <t>po suchu, bez ohledu na druh dopravního prostředku, bez naložení výkopku, avšak se složením bez rozhrnutí,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</si>
  <si>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</si>
  <si>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162701109R00</t>
  </si>
  <si>
    <t>Vodorovné přemístění výkopku příplatek k ceně za každých dalších i započatých 1 000 m přes 10 000 m_x000D_
 z horniny 1 až 4</t>
  </si>
  <si>
    <t>pro ZTI : 16,5*0,5*0,6*15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</si>
  <si>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</si>
  <si>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</si>
  <si>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</si>
  <si>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171201201R00</t>
  </si>
  <si>
    <t>Uložení sypaniny na dočasnou skládku tak, že na 1 m2 plochy připadá přes 2 m3 výkopku nebo ornice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</si>
  <si>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</si>
  <si>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</si>
  <si>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</si>
  <si>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pro ZTI : 16,5*0,5*0,5</t>
  </si>
  <si>
    <t>199000002R00</t>
  </si>
  <si>
    <t>Poplatky za skládku horniny 1- 4</t>
  </si>
  <si>
    <t>451572111R00</t>
  </si>
  <si>
    <t>Lože pod potrubí, stoky a drobné objekty z kameniva drobného těženého 0÷4 mm</t>
  </si>
  <si>
    <t>827-1</t>
  </si>
  <si>
    <t>v otevřeném výkopu,</t>
  </si>
  <si>
    <t>pro ZTI : 16,5*0,5*0,1</t>
  </si>
  <si>
    <t>317121151R00</t>
  </si>
  <si>
    <t>Montáž ŽB překladů dodatečně do připravených rýh o světlosti otvoru do 1050 mm</t>
  </si>
  <si>
    <t>kus</t>
  </si>
  <si>
    <t>801-4</t>
  </si>
  <si>
    <t>z pomocného pracovního lešení o výšce podlahy do 1900 mm a pro zatížení do 1,5 kPa,</t>
  </si>
  <si>
    <t>1.03 : 3</t>
  </si>
  <si>
    <t>317121251R00</t>
  </si>
  <si>
    <t>Montáž ŽB překladů dodatečně do připravených rýh o světlosti otvoru přes 1050 mm do 1800 mm</t>
  </si>
  <si>
    <t>317121047RT2</t>
  </si>
  <si>
    <t>Překlady porobetonové nenosné délky 1240, šířky 100 mm, výšky 249 mm</t>
  </si>
  <si>
    <t>801-1</t>
  </si>
  <si>
    <t>1.03 : 4</t>
  </si>
  <si>
    <t>342255024RT1</t>
  </si>
  <si>
    <t>Příčky z cihel a tvárnic nepálených příčky z příčkovek pórobetonových tloušťky 100 mm</t>
  </si>
  <si>
    <t>m2</t>
  </si>
  <si>
    <t>včetně pomocného lešení</t>
  </si>
  <si>
    <t>1.03 : (2,8+3,15+0,9)*2,3</t>
  </si>
  <si>
    <t>-0,6*2</t>
  </si>
  <si>
    <t>(2,65+1,3+0,6)*3,2</t>
  </si>
  <si>
    <t>-0,7*2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</si>
  <si>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</si>
  <si>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</si>
  <si>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</si>
  <si>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1.03 : 0,45*2,5*2</t>
  </si>
  <si>
    <t>0,45*2,1*2</t>
  </si>
  <si>
    <t>349231821RT2</t>
  </si>
  <si>
    <t>Přizdívka ostění s ozubem  přes 150 do 300 mm</t>
  </si>
  <si>
    <t>1.03 : 0,45*0,8</t>
  </si>
  <si>
    <t>59321100R</t>
  </si>
  <si>
    <t>překlad nosný železobetonový; RZP; l = 119,0 cm; š = 14,0 cm; h = 14,0 cm; qd = 4,488 kN/m</t>
  </si>
  <si>
    <t>SPCM</t>
  </si>
  <si>
    <t>POL3_</t>
  </si>
  <si>
    <t>1.03 : 3*1,01</t>
  </si>
  <si>
    <t>59321101R</t>
  </si>
  <si>
    <t>překlad nosný železobetonový; RZP; l = 149,0 cm; š = 14,0 cm; h = 14,0 cm; qd = 4,488 kN/m</t>
  </si>
  <si>
    <t>416026126R00</t>
  </si>
  <si>
    <t>Podhledy na kovové konstrukci opláštěné deskami sádrokartonovými dvouúrovňový křížový rošt z profilů CD zavěšený 1x deska, tloušťky 15 mm, protipožární, požární odolnost REI 60</t>
  </si>
  <si>
    <t>1.03,1.05  -m.č.101 : 10,5</t>
  </si>
  <si>
    <t>102 : 39,5</t>
  </si>
  <si>
    <t>103 : 5,4</t>
  </si>
  <si>
    <t>104 : 1,6</t>
  </si>
  <si>
    <t>105 : 1,2</t>
  </si>
  <si>
    <t>106 : 6,2</t>
  </si>
  <si>
    <t>107 : 1,6</t>
  </si>
  <si>
    <t>108 : 1,6</t>
  </si>
  <si>
    <t>602011141RT3</t>
  </si>
  <si>
    <t xml:space="preserve">Omítky stěn z hotových směsí vrstva štuková, vápenná,  , tloušťka vrstvy 4 mm,  </t>
  </si>
  <si>
    <t>po jednotlivých vrstvách</t>
  </si>
  <si>
    <t>1.03  102 : (5,45+7,15)*2*3</t>
  </si>
  <si>
    <t>-1,1*2,5</t>
  </si>
  <si>
    <t>-1,4*1,6*2</t>
  </si>
  <si>
    <t>-0,8*2*2</t>
  </si>
  <si>
    <t>(1,1+2,5*2)*0,2</t>
  </si>
  <si>
    <t>(1,4+1,6*2)*0,2*2</t>
  </si>
  <si>
    <t>(1+2*2)*0,15</t>
  </si>
  <si>
    <t>602011191R00</t>
  </si>
  <si>
    <t>Omítky stěn z hotových směsí Doplňkové práce pro omítky stěn z hotových směsí_x000D_
 podkladní nátěr pod tenkovrstvé omítky</t>
  </si>
  <si>
    <t>612421615R00</t>
  </si>
  <si>
    <t>Omítky vnitřní stěn vápenné nebo vápenocementové v podlaží i ve schodišti hrubé zatřené</t>
  </si>
  <si>
    <t>1.03  -m.č.102 pod obklady : 2,6*0,5</t>
  </si>
  <si>
    <t>1,8*1,5</t>
  </si>
  <si>
    <t>103 : (3,15+1,7)*2*2</t>
  </si>
  <si>
    <t>104 : (1,75+0,9)*2*2</t>
  </si>
  <si>
    <t>105 : (1,3+0,9)*2*2</t>
  </si>
  <si>
    <t>106 : (2,8+2,2)*2*2</t>
  </si>
  <si>
    <t>-0,8*2</t>
  </si>
  <si>
    <t>107,108 : (2,55+1,3)*2*2</t>
  </si>
  <si>
    <t>(0,6*2+0,1)*2</t>
  </si>
  <si>
    <t>612421637R00</t>
  </si>
  <si>
    <t>Omítky vnitřní stěn vápenné nebo vápenocementové v podlaží i ve schodišti štukové</t>
  </si>
  <si>
    <t>1.03  -m.č.101 : (2,5+5,45)*2*3</t>
  </si>
  <si>
    <t>(0,1+0,6*2)*3</t>
  </si>
  <si>
    <t>-1,2*2</t>
  </si>
  <si>
    <t>-0,7*0,6*2</t>
  </si>
  <si>
    <t>(0,7+0,6*2)*0,2*2</t>
  </si>
  <si>
    <t>(1,2+2*2,5)*0,2</t>
  </si>
  <si>
    <t>103 : (3,15+1,7)*2*1</t>
  </si>
  <si>
    <t>104 : (1,75+0,9)*2*1</t>
  </si>
  <si>
    <t>105 : (1,3+0,9)*2*1</t>
  </si>
  <si>
    <t>106 : (2,8+2,2)*2*1</t>
  </si>
  <si>
    <t>107,108 : (2,55+1,3)*2*1</t>
  </si>
  <si>
    <t>(0,6*2+0,1)*1</t>
  </si>
  <si>
    <t>631312611R00</t>
  </si>
  <si>
    <t>Mazanina z betonu prostého tl. přes 50 do 80 mm třídy C 16/20</t>
  </si>
  <si>
    <t>(z kameniva) hlazená dřevěným hladítkem</t>
  </si>
  <si>
    <t>Začátek provozního součtu</t>
  </si>
  <si>
    <t xml:space="preserve">  1.03  -m.č.101 : 10,5</t>
  </si>
  <si>
    <t xml:space="preserve">  103 : 5,4</t>
  </si>
  <si>
    <t xml:space="preserve">  104 : 1,6</t>
  </si>
  <si>
    <t xml:space="preserve">  105 : 1,2</t>
  </si>
  <si>
    <t xml:space="preserve">  106 : 6,2</t>
  </si>
  <si>
    <t xml:space="preserve">  107 : 1,6</t>
  </si>
  <si>
    <t xml:space="preserve">  108 : 1,6</t>
  </si>
  <si>
    <t xml:space="preserve">  Mezisoučet</t>
  </si>
  <si>
    <t>Konec provozního součtu</t>
  </si>
  <si>
    <t>28,1*0,07</t>
  </si>
  <si>
    <t>631312141R00</t>
  </si>
  <si>
    <t>Doplnění mazanin betonem prostým rýh v dosavadních mazaninách</t>
  </si>
  <si>
    <t>prostým betonem (s dodáním hmot) bez potěru,</t>
  </si>
  <si>
    <t>pro ZTI : 16,5*0,5*0,15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</si>
  <si>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</si>
  <si>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</si>
  <si>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</si>
  <si>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631361921RT0</t>
  </si>
  <si>
    <t>Výztuž mazanin z betonů a z lehkých betonů ze svařovaných sítí průměr drátu 4 mm, velikost oka 150/150 mm</t>
  </si>
  <si>
    <t>t</t>
  </si>
  <si>
    <t>28,1*0,00135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</si>
  <si>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</si>
  <si>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</si>
  <si>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1.03 1/P : 1</t>
  </si>
  <si>
    <t>1.03 2/L : 2</t>
  </si>
  <si>
    <t>1.03 3/P : 1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</si>
  <si>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</si>
  <si>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</si>
  <si>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</si>
  <si>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1.03 5/L : 1</t>
  </si>
  <si>
    <t>553307101R</t>
  </si>
  <si>
    <t>zárubeň kovová hranatá; pro přesné zdění; š profilu 100 mm; š průchodu 600 mm; h průchodu 1 970 mm; P; závěsy kapsové</t>
  </si>
  <si>
    <t>553307110R</t>
  </si>
  <si>
    <t>zárubeň kovová hranatá; pro přesné zdění; š profilu 100 mm; š průchodu 700 mm; h průchodu 1 970 mm; L; závěsy kapsové</t>
  </si>
  <si>
    <t>553307121R</t>
  </si>
  <si>
    <t>zárubeň kovová hranatá; pro přesné zdění; š profilu 100 mm; š průchodu 800 mm; h průchodu 1 970 mm; P; závěsy kapsové</t>
  </si>
  <si>
    <t>5533300126R</t>
  </si>
  <si>
    <t>zárubeň kovová s těsněním; pro klasické zdění; š profilu 110 mm; š průchodu 800 mm; h průchodu 1 970 mm; L, P; závěsy stavitelné; požární odolnost</t>
  </si>
  <si>
    <t>941955002R00</t>
  </si>
  <si>
    <t>Lešení lehké pracovní pomocné pomocné, o výšce lešeňové podlahy přes 1,2 do 1,9 m</t>
  </si>
  <si>
    <t>800-3</t>
  </si>
  <si>
    <t>102 : 39,50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</si>
  <si>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</si>
  <si>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</si>
  <si>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1.03  -m.č.101 : 10,5</t>
  </si>
  <si>
    <t>953941312R00</t>
  </si>
  <si>
    <t>Drobné kovové předměty osazené na hmoždinky hasicí přístroj</t>
  </si>
  <si>
    <t>44984124R</t>
  </si>
  <si>
    <t>přístoj hasicí práškový; PG6PDC; výtlačný prostředek dusík; náplň 6 kg; dostřik 5 m; doba činnosti 23 s</t>
  </si>
  <si>
    <t>POL3_1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</si>
  <si>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</si>
  <si>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</si>
  <si>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801-3</t>
  </si>
  <si>
    <t>nebo vybourání otvorů průřezové plochy přes 4 m2 v příčkách, včetně pomocného lešení o výšce podlahy do 1900 mm a pro zatížení do 1,5 kPa  (150 kg/m2),</t>
  </si>
  <si>
    <t>1.04 : (2,5*2+0,9+0,3+2,73+1,2*3)*3</t>
  </si>
  <si>
    <t>963016151R00</t>
  </si>
  <si>
    <t>Demontáž sádrokartonových a sádrovláknitých podhledů z desek bez minerální izolace, na dvouúrovňovém křížovém roštu, 1x opláštěné tl. 12,5 mm</t>
  </si>
  <si>
    <t>1.04  -m.č.101 : 4,45</t>
  </si>
  <si>
    <t>102 : 2,45</t>
  </si>
  <si>
    <t>103 : 3,95</t>
  </si>
  <si>
    <t>104 : 1,1</t>
  </si>
  <si>
    <t>105 : 1,1</t>
  </si>
  <si>
    <t>106 : 10,5</t>
  </si>
  <si>
    <t>107 : 3,8</t>
  </si>
  <si>
    <t>108 : 39</t>
  </si>
  <si>
    <t>963016999R00</t>
  </si>
  <si>
    <t>Demontáž sádrokartonových a sádrovláknitých podhledů příplatek za demontáž vrstvy minerální izolace, -, tl. 200 mm</t>
  </si>
  <si>
    <t>965042241R00</t>
  </si>
  <si>
    <t>Bourání podkladů pod dlažby nebo litých celistvých dlažeb a mazanin  betonových nebo z litého asfaltu, tloušťky přes 100 mm, plochy přes 4 m2</t>
  </si>
  <si>
    <t xml:space="preserve">  1.04  -m.č.101 : 4,45</t>
  </si>
  <si>
    <t xml:space="preserve">  102 : 2,45</t>
  </si>
  <si>
    <t xml:space="preserve">  103 : 3,95</t>
  </si>
  <si>
    <t xml:space="preserve">  104 : 1,1</t>
  </si>
  <si>
    <t xml:space="preserve">  105 : 1,1</t>
  </si>
  <si>
    <t xml:space="preserve">  106 : 10,5</t>
  </si>
  <si>
    <t xml:space="preserve">  107 : 3,8</t>
  </si>
  <si>
    <t>27,35*0,15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</si>
  <si>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</si>
  <si>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</si>
  <si>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</si>
  <si>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</si>
  <si>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</si>
  <si>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</si>
  <si>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1.04 : 4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</si>
  <si>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</si>
  <si>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</si>
  <si>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</si>
  <si>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1.04 : 1,3*0,8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</si>
  <si>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</si>
  <si>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</si>
  <si>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1.04 : 0,6*2*4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</si>
  <si>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</si>
  <si>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</si>
  <si>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</si>
  <si>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1.04 : 1,1*2,5*0,45</t>
  </si>
  <si>
    <t>1*2,1*0,45</t>
  </si>
  <si>
    <t>974031664R00</t>
  </si>
  <si>
    <t>Vysekání rýh v jakémkoliv zdivu cihelném pro vtahování nosníků do zdí, před vybouráním otvorů_x000D_
 do hloubky 150 mm, při výšce nosníku do 150 mm</t>
  </si>
  <si>
    <t>m</t>
  </si>
  <si>
    <t>1.03 : 1,2*3</t>
  </si>
  <si>
    <t>1,5*3</t>
  </si>
  <si>
    <t>974042567R00</t>
  </si>
  <si>
    <t>Vysekání rýh v betonové a jiné monolitické dlažbě do hloubky 150 mm, šířky do 300 mm</t>
  </si>
  <si>
    <t>s betonovým podkladem,</t>
  </si>
  <si>
    <t>pro ZTI : 16,5</t>
  </si>
  <si>
    <t>974042569R00</t>
  </si>
  <si>
    <t>Vysekání rýh v betonové a jiné monolitické dlažbě příplatek k ceně_x000D_
 za každých dalších 100 mm šířky rýhy hloubky do 150 mm</t>
  </si>
  <si>
    <t>pro ZTI : 16,5*2</t>
  </si>
  <si>
    <t>978013191R00</t>
  </si>
  <si>
    <t>Otlučení omítek vápenných nebo vápenocementových vnitřních stěn, v rozsahu do 100 %</t>
  </si>
  <si>
    <t>1.04 : (5,45+2,8)*2*3</t>
  </si>
  <si>
    <t>(2,5+5,45)*2*3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</si>
  <si>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</si>
  <si>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</si>
  <si>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</si>
  <si>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1.04  -m.č.102 : (2,73+0,9)*2*2,15</t>
  </si>
  <si>
    <t>-0,6*2,15</t>
  </si>
  <si>
    <t>103 : (1,58+2,5)*2*2,15</t>
  </si>
  <si>
    <t>(0,3*2+0,1)*2,15</t>
  </si>
  <si>
    <t>-0,6*2,15*3</t>
  </si>
  <si>
    <t>104 : (0,9+1,2)*2*2,15</t>
  </si>
  <si>
    <t>105 : (0,9+1,2)*2*2,15</t>
  </si>
  <si>
    <t>106 : (5,45+2,8)*2*2,8</t>
  </si>
  <si>
    <t>-0,8*2,15</t>
  </si>
  <si>
    <t>(1,2*2+0,1)*1,8*3</t>
  </si>
  <si>
    <t>108 : 2,4*0,6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</si>
  <si>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</si>
  <si>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</si>
  <si>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</si>
  <si>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</si>
  <si>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</si>
  <si>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</si>
  <si>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</si>
  <si>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</si>
  <si>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979990102R00</t>
  </si>
  <si>
    <t>Poplatek za skládku směsi betonu a cihel nad 30x30 cm</t>
  </si>
  <si>
    <t>979093111R00</t>
  </si>
  <si>
    <t>Uložení suti na skládku bez zhutnění</t>
  </si>
  <si>
    <t>999281105R00</t>
  </si>
  <si>
    <t xml:space="preserve">Přesun hmot pro opravy a údržbu objektů pro opravy a údržbu dosavadních objektů včetně vnějších plášťů_x000D_
 výšky do 6 m,  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</si>
  <si>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</si>
  <si>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</si>
  <si>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</si>
  <si>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</si>
  <si>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</si>
  <si>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1.03 : 2,8*5,45</t>
  </si>
  <si>
    <t>2,5*5,45</t>
  </si>
  <si>
    <t>711141559RT1</t>
  </si>
  <si>
    <t xml:space="preserve">Provedení izolace proti zemní vlhkosti pásy přitavením vodorovná, 1 vrstva, bez dodávky izolačních pásů,  </t>
  </si>
  <si>
    <t>711212002RT6</t>
  </si>
  <si>
    <t>Izolace proti netlakové vodě - nátěry a stěrky stěrka hydroizolační  proti vlkosti a tlakové vodě</t>
  </si>
  <si>
    <t>-0,8*1</t>
  </si>
  <si>
    <t>2,8*2,2</t>
  </si>
  <si>
    <t>711212601R00</t>
  </si>
  <si>
    <t>Izolace proti netlakové vodě - nátěry a stěrky doplňky_x000D_
 těsnicí pás do spoje podlaha stěna š 120 mm</t>
  </si>
  <si>
    <t>106 : (2,8+2,2)*2</t>
  </si>
  <si>
    <t>711212602R00</t>
  </si>
  <si>
    <t>Izolace proti netlakové vodě - nátěry a stěrky doplňky_x000D_
 těsnicí roh do spoje podlaha stěna</t>
  </si>
  <si>
    <t>106 : 4</t>
  </si>
  <si>
    <t>711745567R00</t>
  </si>
  <si>
    <t>Provedení detailů pásy přitavením spojů obrácených nebo zpětných se zesílením r.š. 500_x000D_
 NAIP (natavitelný asfaltový izolační pás)</t>
  </si>
  <si>
    <t>1.03 : (2,8+5,45)*2</t>
  </si>
  <si>
    <t>(2,5+5,45)*2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</si>
  <si>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</si>
  <si>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</si>
  <si>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 xml:space="preserve">  1.03 : 2,8*5,45</t>
  </si>
  <si>
    <t xml:space="preserve">  2,5*5,45</t>
  </si>
  <si>
    <t>28,885*1,15</t>
  </si>
  <si>
    <t xml:space="preserve">  1.03 : (2,8+5,45)*2</t>
  </si>
  <si>
    <t xml:space="preserve">  (2,5+5,45)*2</t>
  </si>
  <si>
    <t>32,4*0,5*1,15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</si>
  <si>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</si>
  <si>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</si>
  <si>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</si>
  <si>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713111221RK6</t>
  </si>
  <si>
    <t>Montáž tepelné izolace stropů parotěsná zábrana zavěšených podhledů s přelepením spojů, včetně dodávky fólie</t>
  </si>
  <si>
    <t>800-713</t>
  </si>
  <si>
    <t>713121111RT1</t>
  </si>
  <si>
    <t>Montáž tepelné izolace podlah  jednovrstvá, bez dodávky materiálu</t>
  </si>
  <si>
    <t>713121118RU1</t>
  </si>
  <si>
    <t xml:space="preserve">Izolace podlah tepelná obložení stěn dilatační páskou, tloušťky 100 mm,  </t>
  </si>
  <si>
    <t>1.03 m.č.101 : (5,45+2,5)*2</t>
  </si>
  <si>
    <t>103 : (3,15+1,7)*2</t>
  </si>
  <si>
    <t>104 : (1,75+0,9)*2</t>
  </si>
  <si>
    <t>105 : (1,3+0,9)*2</t>
  </si>
  <si>
    <t>107,108 : (2,55+1,3)*2</t>
  </si>
  <si>
    <t>722181213RT5</t>
  </si>
  <si>
    <t>Izolace vodovodního potrubí návleková trubice z pěnového polyetylenu, tloušťka stěny 13 mm, d 15 mm</t>
  </si>
  <si>
    <t>800-721</t>
  </si>
  <si>
    <t>POL1_7</t>
  </si>
  <si>
    <t>722181213RT6</t>
  </si>
  <si>
    <t>Izolace vodovodního potrubí návleková trubice z pěnového polyetylenu, tloušťka stěny 13 mm, d 18 mm</t>
  </si>
  <si>
    <t>28375854R</t>
  </si>
  <si>
    <t>deska izolační EPS 150; pěnový polystyren s grafitem; povrch hladký; rovná hrana; tl. 60,0 mm; součinitel tepelné vodivosti 0,030 W/mK; R = 2,000 m2K/W; obj. hmotnost 25,00 kg/m3</t>
  </si>
  <si>
    <t>28,1*1,02</t>
  </si>
  <si>
    <t>998713101R00</t>
  </si>
  <si>
    <t>Přesun hmot pro izolace tepelné v objektech výšky do 6 m</t>
  </si>
  <si>
    <t>50 m vodorovně</t>
  </si>
  <si>
    <t>721140916R00</t>
  </si>
  <si>
    <t>Opravy odpadního potrubí litinového propojení dosavadního potrubí , DN 125</t>
  </si>
  <si>
    <t>D 1-01.4.1.2 : 1</t>
  </si>
  <si>
    <t>721176102R00</t>
  </si>
  <si>
    <t>Potrubí z plastových trub polypropylenové potrubí PP, připojovací, D 40 mm, s 1,8 mm, DN 40</t>
  </si>
  <si>
    <t>D 1-01.4.1.2 : 2</t>
  </si>
  <si>
    <t>721176103R00</t>
  </si>
  <si>
    <t>Potrubí z plastových trub polypropylenové potrubí PP, připojovací, D 50 mm, s 1,8 mm, DN 50</t>
  </si>
  <si>
    <t>D 1-01.4.1.2 : 2,5</t>
  </si>
  <si>
    <t>721176104R00</t>
  </si>
  <si>
    <t>Potrubí z plastových trub polypropylenové potrubí PP, připojovací, D 75 mm, s 1,9 mm, DN 70</t>
  </si>
  <si>
    <t>D 1-01.4.1.2 : 11,5</t>
  </si>
  <si>
    <t>721176105R00</t>
  </si>
  <si>
    <t>Potrubí z plastových trub polypropylenové potrubí PP, připojovací, D 110 mm, s 2,7 mm, DN 100</t>
  </si>
  <si>
    <t>721176115R00</t>
  </si>
  <si>
    <t>Potrubí z plastových trub polypropylenové potrubí PP, odpadní (svislé), D 110 mm, s 2,7 mm, DN 100</t>
  </si>
  <si>
    <t>D 1-01.4.1.2 : 6</t>
  </si>
  <si>
    <t>721176222R00</t>
  </si>
  <si>
    <t>Potrubí z plastových trub polyvinylchloridové potrubí PVC, svodné (ležaté) v zemi, D 110 mm, s 3,2 mm, DN 100</t>
  </si>
  <si>
    <t>D 1-01.4.1.2 : 7,5+1,5+2+3,5+1</t>
  </si>
  <si>
    <t>721176123T00</t>
  </si>
  <si>
    <t>Potrubí HT svodné (ležaté) v zemi D 50 x 1,9 mm</t>
  </si>
  <si>
    <t>721194103R00</t>
  </si>
  <si>
    <t>Zřízení přípojek na potrubí D 32 mm, materiál ve specifikaci</t>
  </si>
  <si>
    <t>vyvedení a upevnění odpadních výpustek,</t>
  </si>
  <si>
    <t>D.1.4.1.1,D 1-01.4.1.2 : 1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</si>
  <si>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</si>
  <si>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</si>
  <si>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</si>
  <si>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</si>
  <si>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</si>
  <si>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</si>
  <si>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</si>
  <si>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</si>
  <si>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</si>
  <si>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</si>
  <si>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</si>
  <si>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721290111R00</t>
  </si>
  <si>
    <t>Zkouška těsnosti kanalizace v objektech vodou, DN 125</t>
  </si>
  <si>
    <t>15,5</t>
  </si>
  <si>
    <t>900      RT2</t>
  </si>
  <si>
    <t>HZS, Práce v tarifní třídě 5</t>
  </si>
  <si>
    <t>h</t>
  </si>
  <si>
    <t>Prav.M</t>
  </si>
  <si>
    <t>POL10_0</t>
  </si>
  <si>
    <t>900      V01</t>
  </si>
  <si>
    <t>Hzs - nezmeřitelné práce   čl.17-1a, Demontáž stávajícího zařízení</t>
  </si>
  <si>
    <t>900      V03</t>
  </si>
  <si>
    <t>Hzs - nezmeřitelné práce   čl.17-1a, Stavební výpomoc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</si>
  <si>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</si>
  <si>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</si>
  <si>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</si>
  <si>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</si>
  <si>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</si>
  <si>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D.1.4.1.1,D 1-01.4.1.2-5 : (10+2,5+8+2,5+16+3+2+2,5)/2</t>
  </si>
  <si>
    <t>722172312R00</t>
  </si>
  <si>
    <t>Potrubí z plastických hmot polypropylenové potrubí PP-R, D 25 mm, s 3,5 mm, PN 16, polyfúzně svařované, včetně zednických výpomocí</t>
  </si>
  <si>
    <t>D.1.4.1.1,D 1-01.4.1.2-5 : (8+2,5+8+2,5+2)/2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</si>
  <si>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</si>
  <si>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</si>
  <si>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</si>
  <si>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</si>
  <si>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722181213R00</t>
  </si>
  <si>
    <t>Izolace vodovodního potrubí návleková trubice z pěnového polyetylenu, tloušťka stěny 13 mm, d 6 mm</t>
  </si>
  <si>
    <t>D.1.4.1.1,D 1-01.4.1.2-5 : 46,5+23</t>
  </si>
  <si>
    <t>722190222R00</t>
  </si>
  <si>
    <t>Přípojky ke strojům a zařízením vodovodní z ocelových trubek závitových pozinkovaných běžných 11 353.0 pro pevné připojení , DN 20</t>
  </si>
  <si>
    <t>soubor</t>
  </si>
  <si>
    <t>722190401R00</t>
  </si>
  <si>
    <t>Přípojky ke strojům a zařízením vyvedení a připojení výpustek, DN 15</t>
  </si>
  <si>
    <t>D.1.4.1.1,D 1-01.4.1.2-5 : 19</t>
  </si>
  <si>
    <t>722190901R00</t>
  </si>
  <si>
    <t>Uzavření nebo otevření vodovodního potrubí při opravě</t>
  </si>
  <si>
    <t>včetně vypuštění a napuštění,</t>
  </si>
  <si>
    <t>722220111R00</t>
  </si>
  <si>
    <t>Armatury závitové s jedním závitem včetně dodávky materiálu nástěnka nátrubková mosazná pro výtokový ventil, vnitřní závit, DN 15, PN 10, mosaz</t>
  </si>
  <si>
    <t>722220121R00</t>
  </si>
  <si>
    <t>Armatury závitové s jedním závitem včetně dodávky materiálu nástěnka nátrubková mosazná pro baterii, vnitřní závit, DN 15, PN 10, mosaz</t>
  </si>
  <si>
    <t>pár</t>
  </si>
  <si>
    <t>Včetně vyvedení a upevnění výpustek.</t>
  </si>
  <si>
    <t>722235112R00</t>
  </si>
  <si>
    <t>Armatury závitové se dvěma závity včetně dodávky materiálu kulový kohout, vnitřní-vnitřní závit, DN 20, PN 25, mosaz</t>
  </si>
  <si>
    <t>722235522R00</t>
  </si>
  <si>
    <t>Armatury závitové se dvěma závity včetně dodávky materiálu filtr, vnitřní-vnitřní závit, DN 20, PN 20, mosaz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</si>
  <si>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</si>
  <si>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</si>
  <si>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</si>
  <si>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</si>
  <si>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</si>
  <si>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725819401R00</t>
  </si>
  <si>
    <t>Montáž ventilu rohového s trubičkou, G 1/2"</t>
  </si>
  <si>
    <t>D.1.4.1.1,D 1-01.4.1.2-5 : 9</t>
  </si>
  <si>
    <t>55141112R</t>
  </si>
  <si>
    <t>ventil rohový pro vodovod, sanitu; kulový, rohový; DN 15 mm; pracovní teplota do 90 ° C; médium voda; 1/2" x 3/8"</t>
  </si>
  <si>
    <t>998722102R00</t>
  </si>
  <si>
    <t>vodorovně do 50 m</t>
  </si>
  <si>
    <t>723190203R00</t>
  </si>
  <si>
    <t>Přípojky ke strojům a zařízením přípojky ke strojům a zařízením_x000D_
 DN 20</t>
  </si>
  <si>
    <t>plynovodní z ocelových trubek závitových černých spojovaných na závit, bezešvých, běžných - jakost 11 353.0,</t>
  </si>
  <si>
    <t>723190252R00</t>
  </si>
  <si>
    <t>Přípojky ke strojům a zařízením vyvedení a upevněšní plynových výpustek_x000D_
 DN 20 s vnástěnkou č. 471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</si>
  <si>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</si>
  <si>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</si>
  <si>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</si>
  <si>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</si>
  <si>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</si>
  <si>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</si>
  <si>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723235112R00</t>
  </si>
  <si>
    <t>Armatury závitové se dvěma závity včetně materiálu kulový kohout, vnitřní-vnitřní, DN 20, PN 8, mosaz</t>
  </si>
  <si>
    <t>905      R01</t>
  </si>
  <si>
    <t>Hzs-revize provoz.souboru a st.obj., Revize</t>
  </si>
  <si>
    <t>725013126R00</t>
  </si>
  <si>
    <t>Klozetové mísy kombinované pro ZTP, barevné, hluboké splachování, vodorovný odpad, včetně sedátka, šířka 360 mm, hloubka 670 mm, výška 480 mm</t>
  </si>
  <si>
    <t>D.1.4.1.1,D 1-01.4.1.2-5 : 1</t>
  </si>
  <si>
    <t>725013161R00</t>
  </si>
  <si>
    <t>Klozetové mísy kombinované, bilé, hluboké splachování, šikmý, včetně sedátka, šířka 360 mm, hloubka 630 mm, výška 400 mm</t>
  </si>
  <si>
    <t>D.1.4.1.1,D 1-01.4.1.2-5 : 2</t>
  </si>
  <si>
    <t>725017131R00</t>
  </si>
  <si>
    <t>Umyvadlo na šrouby, barevné, šířka 500 mm, hloubka 410 mm</t>
  </si>
  <si>
    <t>725017153R00</t>
  </si>
  <si>
    <t>Umyvadlo invalidní, bílé, šířka 640 mm, hloubka 550 mm</t>
  </si>
  <si>
    <t>725017138R00</t>
  </si>
  <si>
    <t>Kryt sifonu keramický bílý</t>
  </si>
  <si>
    <t>D.1.4.1.1,D 1-01.4.1.2-5 : 4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</si>
  <si>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</si>
  <si>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</si>
  <si>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</si>
  <si>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</si>
  <si>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725291112R00</t>
  </si>
  <si>
    <t>Invalidní program madlo jednoduché pevné, rozměr 400 mm, bílé</t>
  </si>
  <si>
    <t>725291114R00</t>
  </si>
  <si>
    <t>Invalidní program madlo jednoduché pevné, rozměr 600 mm, bílé</t>
  </si>
  <si>
    <t>725291117R00</t>
  </si>
  <si>
    <t>Invalidní program madlo jednoduché pevné, rozměr 800 mm, bílé</t>
  </si>
  <si>
    <t>725291146R00</t>
  </si>
  <si>
    <t>Invalidní program madlo dvojité sklopné, rozměr 813 mm, nerez</t>
  </si>
  <si>
    <t>725291171R00</t>
  </si>
  <si>
    <t>Invalidní program sedátko sklopné,  , bílé</t>
  </si>
  <si>
    <t>725319101R00</t>
  </si>
  <si>
    <t>725019101R00</t>
  </si>
  <si>
    <t>Výlevky diturvitové výlevka s plastovou mřížkou, stojící</t>
  </si>
  <si>
    <t>725823111RT1</t>
  </si>
  <si>
    <t>Baterie umyvadlové a dřezové baterie umyvadlová, stojánková, ruční ovládání bez otvírání odpadu, standardní</t>
  </si>
  <si>
    <t>725823121RT1</t>
  </si>
  <si>
    <t>Baterie umyvadlové a dřezové baterie umyvadlová, stojánková, ruční ovládání s otvíráním odpadu, standardní</t>
  </si>
  <si>
    <t>725823134RT1</t>
  </si>
  <si>
    <t>Baterie umyvadlové a dřezové baterie dřezová, stojánková, ruční ovládání s výsuvnou sprchou, standardní</t>
  </si>
  <si>
    <t>725845811RT1</t>
  </si>
  <si>
    <t>Baterie sprchové baterie sprchová nástěnná, termostatická bez příslušenství, standardní</t>
  </si>
  <si>
    <t>725849302R00</t>
  </si>
  <si>
    <t>Montáž baterií sprchových držáku sprchy</t>
  </si>
  <si>
    <t>725851007R00</t>
  </si>
  <si>
    <t xml:space="preserve">Odpadové soupravy polypropylénové HL Souprava odtoková pro 2 dřezy D 40 mm s připojovacími závity 6/4", ,  </t>
  </si>
  <si>
    <t>725860182RT2</t>
  </si>
  <si>
    <t>Zápachové uzávěrky (sifony) pro zařizovací předměty D 40/50 mm; podomítková, pro pračky/myčky; PE; příslušenství přip. koleno,mont. krabice,krycí deska nerez, montážní kryt, nástěnka mosaz, montážní des</t>
  </si>
  <si>
    <t>725860201R00</t>
  </si>
  <si>
    <t>Zápachové uzávěrky (sifony) pro zařizovací předměty D 40, 50 mm x 6/4"; pro dřezy, PP; příslušenství přípojka pro pračku/myčku</t>
  </si>
  <si>
    <t>725860212RT1</t>
  </si>
  <si>
    <t>Zápachové uzávěrky (sifony) pro zařizovací předměty D 40, 50 mm; pro umyvadla; podomítková; PP; příslušenství vyjímatelná vložka</t>
  </si>
  <si>
    <t>725860254R00</t>
  </si>
  <si>
    <t>Zápachové uzávěrky (sifony) pro zařizovací předměty zápachová uzávěrka umyvadlová, oválná; chromovaný kov</t>
  </si>
  <si>
    <t>725980122R00</t>
  </si>
  <si>
    <t>Dvířka z plastu, 200 x 300 mm</t>
  </si>
  <si>
    <t>551009T</t>
  </si>
  <si>
    <t>SLZN 46 Nerezový věšák kulatý, povrch matný</t>
  </si>
  <si>
    <t>POL12_0</t>
  </si>
  <si>
    <t>55145352R</t>
  </si>
  <si>
    <t>kombinace sprchová držák pevný; ruční sprcha d 68 mm; hadice 150 cm; povrch chrom</t>
  </si>
  <si>
    <t>55149001R</t>
  </si>
  <si>
    <t>zásobník na toaletní papír; nerez</t>
  </si>
  <si>
    <t>POL3_7</t>
  </si>
  <si>
    <t>D.1.4.1.1,D 1-01.4.1.2-5 : 3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</si>
  <si>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</si>
  <si>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</si>
  <si>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</si>
  <si>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</si>
  <si>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</si>
  <si>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</si>
  <si>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</si>
  <si>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</si>
  <si>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55149054T</t>
  </si>
  <si>
    <t>Zrcadlo bez rámu, hrana brus 1500 x 800 mm</t>
  </si>
  <si>
    <t>55149062T</t>
  </si>
  <si>
    <t>Zrcadlo nerez SLZN 30 nerozbitné 600 x 400 mm</t>
  </si>
  <si>
    <t>551674068R</t>
  </si>
  <si>
    <t>sedátko klozetové s poklopem; plast; antibakteriální; bílé; úchyty ocelové</t>
  </si>
  <si>
    <t>55230700R</t>
  </si>
  <si>
    <t>dřez kuchyňský; jednoduchý; nerez; š = 450 mm; hl. 445 mm; 275 mm; obdélníkový; s opláštěním</t>
  </si>
  <si>
    <t>55231360R</t>
  </si>
  <si>
    <t>dřez kuchyňský; jednoduchý; odkap vlevo, vpravo; nerez, lesk; š = 900 mm; hl. 600 mm; obdélníkový</t>
  </si>
  <si>
    <t>55484415.AR</t>
  </si>
  <si>
    <t>stěna sprchová pevná v = 1 850 mm; š = 900 mm; výplň plast; dezén; profily hliník, bílý lak</t>
  </si>
  <si>
    <t>998725101R00</t>
  </si>
  <si>
    <t>dod</t>
  </si>
  <si>
    <t>Ventilátor plast TD-T 250/100</t>
  </si>
  <si>
    <t>kpl</t>
  </si>
  <si>
    <t>Montáž VZT potrubí a vetńtilů, vrtání otvorů</t>
  </si>
  <si>
    <t>Výfukový kus DN 100</t>
  </si>
  <si>
    <t>ks</t>
  </si>
  <si>
    <t>POL12_1</t>
  </si>
  <si>
    <t>Odvodní plastový ventil DN 100</t>
  </si>
  <si>
    <t>trubka D 100 plast</t>
  </si>
  <si>
    <t>Odbočka plast DN 100</t>
  </si>
  <si>
    <t>731249212R00</t>
  </si>
  <si>
    <t>800-731</t>
  </si>
  <si>
    <t>731411111R00</t>
  </si>
  <si>
    <t>Odkouření odkouření pro turbo kotle, svislé koaxiální odkouření včetně střešního nástavce, systém 60/100 mm</t>
  </si>
  <si>
    <t>sada</t>
  </si>
  <si>
    <t>731411151R00</t>
  </si>
  <si>
    <t>Odkouření odkouření pro turbo kotle, prodlužovací kus odkouření 0,5 m, systém 60/100 mm</t>
  </si>
  <si>
    <t>731411153R00</t>
  </si>
  <si>
    <t>Odkouření odkouření pro turbo kotle, prodlužovací kus odkouření 2,0 m, systém 60/100 mm</t>
  </si>
  <si>
    <t>731411161R00</t>
  </si>
  <si>
    <t>Odkouření odkouření pro turbo kotle, koleno 2x45°, systém 60/100 mm</t>
  </si>
  <si>
    <t>731411171R00</t>
  </si>
  <si>
    <t>Odkouření odkouření pro turbo kotle, střešní průchodka pro šikmou střechu s olověným límcem (pro všechny typy krytin), systém 60/100 mm</t>
  </si>
  <si>
    <t>904      R02</t>
  </si>
  <si>
    <t>Hzs-zkousky v ramci montaz.praci, Topná zkouška</t>
  </si>
  <si>
    <t>904      T00</t>
  </si>
  <si>
    <t>Hzs-zkousky v ramci montaz.praci, Uvedení spotřebiče do provozu</t>
  </si>
  <si>
    <t>soub</t>
  </si>
  <si>
    <t>905      T00</t>
  </si>
  <si>
    <t>Hzs-revize provoz.souboru a st.obj., Revize komínu</t>
  </si>
  <si>
    <t>Kotel plyn kondezační 12 kW se zásobníkem 40 l, vč. čidel</t>
  </si>
  <si>
    <t>998731101R00</t>
  </si>
  <si>
    <t>Přesun hmot pro kotelny umístěné ve výšce (hloubce) do 6 m</t>
  </si>
  <si>
    <t>733113113R00</t>
  </si>
  <si>
    <t>733113114R00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</si>
  <si>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</si>
  <si>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</si>
  <si>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</si>
  <si>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</si>
  <si>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</si>
  <si>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</si>
  <si>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</si>
  <si>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733190106R00</t>
  </si>
  <si>
    <t>Tlakové zkoušky potrubí ocelových závitových, plastových, měděných do DN 32</t>
  </si>
  <si>
    <t>39,5+7,5+3</t>
  </si>
  <si>
    <t>733191111R00</t>
  </si>
  <si>
    <t>Manžety prostupové do DN 20</t>
  </si>
  <si>
    <t>998733101R00</t>
  </si>
  <si>
    <t>Přesun hmot pro rozvody potrubí v objektech výšky do 6 m</t>
  </si>
  <si>
    <t>734226122RT1</t>
  </si>
  <si>
    <t>Ventily a kohouty regulační závitové včetně dodávky materiálu termostatický ventil, jednoregulační, DN 15, rohový, bronz, bez termostatické hlavice, PN 10, vnitřní závit</t>
  </si>
  <si>
    <t>D-1-01.4.3.2 : 6</t>
  </si>
  <si>
    <t>734233112R00</t>
  </si>
  <si>
    <t>Ventily a kohouty uzavírací závitové včetně dodávky materiálu kulový kohout, DN 20, vnitřní-vnitřní, PN 25, mosaz</t>
  </si>
  <si>
    <t>D-1-01.4.3.2 : 3</t>
  </si>
  <si>
    <t>734263132R00</t>
  </si>
  <si>
    <t>Šroubení včetně dodávky materiálu regulační a uzavírací šroubení, DN 15, přímé, PN 10, mosaz</t>
  </si>
  <si>
    <t>D-1-01.4.3.2 : 1</t>
  </si>
  <si>
    <t>734266122R00</t>
  </si>
  <si>
    <t>Šroubení včetně dodávky materiálu regulační a uzavírací šroubení, DN 15, přímé, PN 10, bronz</t>
  </si>
  <si>
    <t>D-1-01.4.3.2 : 5</t>
  </si>
  <si>
    <t>734293222R00</t>
  </si>
  <si>
    <t>Ostatní armatury filtry a kohouty kulové s filtrem závitové včetně dodávky materiálu filtr, DN 20, vnitřní-vnitřní závit, PN 20, mosaz</t>
  </si>
  <si>
    <t>5513730670R</t>
  </si>
  <si>
    <t>hlavice termostatická vysoce odolná zabezpečená s vestavěným čidlem; regulační rozsah 8,0 až 26,0 °C; ovládání ruční; provedení kapalinová</t>
  </si>
  <si>
    <t>998734101R00</t>
  </si>
  <si>
    <t>Přesun hmot pro armatury v objektech výšky do 6 m</t>
  </si>
  <si>
    <t>735159111R00</t>
  </si>
  <si>
    <t>Otopná tělesa panelová Montáž otopných těles panelových bez ohledu na počet desek, délky do 1600 mm</t>
  </si>
  <si>
    <t>48457422.AR</t>
  </si>
  <si>
    <t>těleso otopné deskové ocelové; tepel.výkon 701 W; v = 600 mm; l = 700 mm; hloubka tělesa 63 mm; způsob připojení pravé spodní; čelní deska profilovaná; počet desek 1 kus; počet přídavných přestupných ploch 1</t>
  </si>
  <si>
    <t>48457503.AR</t>
  </si>
  <si>
    <t>těleso otopné deskové ocelové; tepel.výkon 773 W; v = 600 mm; l = 600 mm; hloubka tělesa 66 mm; způsob připojení pravé spodní; čelní deska profilovaná; počet desek 2 kus; počet přídavných přestupných ploch 1</t>
  </si>
  <si>
    <t>48457584.AR</t>
  </si>
  <si>
    <t>těleso otopné deskové ocelové; tepel.výkon 2 351 W; v = 600 mm; l = 1 400 mm; hloubka tělesa 100 mm; způsob připojení pravé spodní; čelní deska profilovaná; počet desek 2 kus; počet přídavných přestupných ploch 2</t>
  </si>
  <si>
    <t>998735101R00</t>
  </si>
  <si>
    <t>Přesun hmot pro otopná tělesa v objektech výšky do 6 m</t>
  </si>
  <si>
    <t>764908303RT1</t>
  </si>
  <si>
    <t>Klempířské prvky z plechu s povrchovou úpravou oplechování vnějších parapetů ocelový pozinkovaný plech s povrchovou úpravou polyester, tl. plechu 0,5 mm, RŠ 330 mm, kotvené mechanicky, v barvě hnědé a cihlově červené</t>
  </si>
  <si>
    <t>800-764</t>
  </si>
  <si>
    <t>1.03 A : 1</t>
  </si>
  <si>
    <t>998764101R00</t>
  </si>
  <si>
    <t>Přesun hmot pro konstrukce klempířské v objektech výšky do 6 m</t>
  </si>
  <si>
    <t>766661112R00</t>
  </si>
  <si>
    <t>Montáž dveřních křídel kompletizovaných otevíravých ,  , do ocelové nebo fošnové zárubně, jednokřídlových, šířky do 800 mm</t>
  </si>
  <si>
    <t>800-766</t>
  </si>
  <si>
    <t>1.03 4/L,P : 2</t>
  </si>
  <si>
    <t>766661413R00</t>
  </si>
  <si>
    <t>Montáž dveřních křídel kompletizovaných otevíravých , protipožárních bez kukátka, do ocelové nebo fošnové zárubně, jednokřídlových, šířky do 800 mm</t>
  </si>
  <si>
    <t>766670021R00</t>
  </si>
  <si>
    <t>Montáž obložkové zárubně a dveřního křídla kliky a štítku</t>
  </si>
  <si>
    <t>V ceně není zakalkulována montáž vrchního kování.</t>
  </si>
  <si>
    <t>1.03 4/P,L : 2</t>
  </si>
  <si>
    <t>1.03 6/P : 1</t>
  </si>
  <si>
    <t>1.03 7/P : 1</t>
  </si>
  <si>
    <t>767649191R00</t>
  </si>
  <si>
    <t>Montáž dveří montáž doplňků dveří samozavírače hydraulického</t>
  </si>
  <si>
    <t>800-767</t>
  </si>
  <si>
    <t>54914588R</t>
  </si>
  <si>
    <t>kování stavební - prvek: kliky se štíty mezipokojovými s ukazatelem; provedení Cr; pro dveře WC, koupelen</t>
  </si>
  <si>
    <t>54914624R</t>
  </si>
  <si>
    <t>kování interiérové kliky s kruhovými štíty pro klíč; povrch - kliky pochromované; povrch - štíty leštěná nerez</t>
  </si>
  <si>
    <t>549146421R</t>
  </si>
  <si>
    <t>kování bezpečnostní klika - klika; povrch nerez-mat</t>
  </si>
  <si>
    <t>54917025R</t>
  </si>
  <si>
    <t>zavírač dveří hydraulický hmotnost dveří 42 až 70 kg; š. dveří 1 050 mm; zlatá bronz</t>
  </si>
  <si>
    <t>54926002R</t>
  </si>
  <si>
    <t>zámek zadlabací, bezpečnostní; vložkový; s převodem, s pojistkou; dvouzápadový; levopravý; hl = 80 mm; h = 170 mm; rozteč 90 mm; protipožární</t>
  </si>
  <si>
    <t>54926047R</t>
  </si>
  <si>
    <t>zámek zadlabací; vložkový; s převodem; dvouzápadový; levopravý; hl = 80 mm; h = 170 mm; rozteč 90 mm; protipožární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</si>
  <si>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</si>
  <si>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</si>
  <si>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</si>
  <si>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</si>
  <si>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</si>
  <si>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</si>
  <si>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61165611R</t>
  </si>
  <si>
    <t>dveře speciální protipožární; vnitřní; vchodové; š = 800 mm; h = 1 970,0 mm; hladké; EI 30 min; otevíravé; počet křídel 1; plné; povrch. úprava laminát</t>
  </si>
  <si>
    <t>požární odolnost EW30DP3 C3</t>
  </si>
  <si>
    <t>61581625.7T</t>
  </si>
  <si>
    <t>Vestavěná skříń atypická montáž a dodávka dle popisu</t>
  </si>
  <si>
    <t xml:space="preserve">ks    </t>
  </si>
  <si>
    <t>1.07  7/T : 1</t>
  </si>
  <si>
    <t>61581625.8T</t>
  </si>
  <si>
    <t>Věšáková stěna atypická montáž a dodávka dle popisu</t>
  </si>
  <si>
    <t>1.07  8/T : 1</t>
  </si>
  <si>
    <t>61581625.AT</t>
  </si>
  <si>
    <t>Linka kuchyňská atypická montáž a dodávka dle popisu, parametry dle tabulky v PD</t>
  </si>
  <si>
    <t>1.07  9/T : 1</t>
  </si>
  <si>
    <t>998766101R00</t>
  </si>
  <si>
    <t>Přesun hmot pro konstrukce truhlářské v objektech výšky do 6 m</t>
  </si>
  <si>
    <t>766601229R00</t>
  </si>
  <si>
    <t>Těsnění připojovací spáry spára parapetu, interiér - fólie parotěsná šířky 50 mm samolepicí, výplň PU pěnou, exteriér - fólie paropropustná šířky 50 mm samolepicí, expanzní ...</t>
  </si>
  <si>
    <t>1.03 A : (0,98+0,78)*2</t>
  </si>
  <si>
    <t>1.03 6/P : (0,9+2,48)*2</t>
  </si>
  <si>
    <t>1.03 7/P : (1,1+2,48)*2</t>
  </si>
  <si>
    <t>766711001R00</t>
  </si>
  <si>
    <t xml:space="preserve">Montáž otvorových prvků plastových oken a balkonových dveří,  </t>
  </si>
  <si>
    <t>766711021R00</t>
  </si>
  <si>
    <t xml:space="preserve">Montáž otvorových prvků plastových vstupních dveří,  </t>
  </si>
  <si>
    <t>61143781.AT</t>
  </si>
  <si>
    <t>Dveře vchodové plast 900x2480 s nadsvětlíkem, parametry dle PD</t>
  </si>
  <si>
    <t>61143782.AT</t>
  </si>
  <si>
    <t>Dveře vchodové plast 1100x2480 s nadsvětlíkem, parametry dle PD</t>
  </si>
  <si>
    <t>61143901PCT</t>
  </si>
  <si>
    <t>Okno plastové jednokřídlé 98 x 78 cm O,S , tech.parametry viz popis v PD</t>
  </si>
  <si>
    <t>771101121R00</t>
  </si>
  <si>
    <t>Příprava podkladu před kladením dlažeb provedení penetrace podkladu</t>
  </si>
  <si>
    <t>800-771</t>
  </si>
  <si>
    <t>771130111R00</t>
  </si>
  <si>
    <t>Obklad soklíků do tmele rovných, výšky do 100 mm</t>
  </si>
  <si>
    <t>-0,7*1</t>
  </si>
  <si>
    <t>-1,2*1</t>
  </si>
  <si>
    <t>0,3*2</t>
  </si>
  <si>
    <t>102 : 0,5*2</t>
  </si>
  <si>
    <t>771212113R00</t>
  </si>
  <si>
    <t>Kladení dlažby keramické do tmele velikosti do 400 x 400 m</t>
  </si>
  <si>
    <t>do tmele, rovnoběžně se stěnou, bez skládání složitých vzorů a tvarů.</t>
  </si>
  <si>
    <t>1.03  -m.č.104 : 1,6</t>
  </si>
  <si>
    <t>771212117R00</t>
  </si>
  <si>
    <t>Kladení dlažby keramické do tmele velikosti do 600 x 600 m</t>
  </si>
  <si>
    <t>771479001R00</t>
  </si>
  <si>
    <t>Řezání dlaždic pro soklíky</t>
  </si>
  <si>
    <t xml:space="preserve">  1.03 m.č.101 : (5,45+2,5)*2</t>
  </si>
  <si>
    <t xml:space="preserve">  -0,7*1</t>
  </si>
  <si>
    <t xml:space="preserve">  -0,8*2</t>
  </si>
  <si>
    <t xml:space="preserve">  -1,2*1</t>
  </si>
  <si>
    <t xml:space="preserve">  0,3*2</t>
  </si>
  <si>
    <t xml:space="preserve">  102 : 0,5*2</t>
  </si>
  <si>
    <t>14/3</t>
  </si>
  <si>
    <t>771578011R00</t>
  </si>
  <si>
    <t>Zvláštní úpravy spár spára podlaha-stěna silikonem</t>
  </si>
  <si>
    <t>1.03  -m.č.102 : 2,6*1</t>
  </si>
  <si>
    <t>1,8*1</t>
  </si>
  <si>
    <t>-0,6*1</t>
  </si>
  <si>
    <t>771579790R00</t>
  </si>
  <si>
    <t>Příplatky k položkám montáže podlah keramických příplatek za diagonální kladení</t>
  </si>
  <si>
    <t>771579793RT3</t>
  </si>
  <si>
    <t>Příplatky k položkám montáže podlah keramických příplatek za spárovací hmotu - plošně</t>
  </si>
  <si>
    <t>sokl : 14*0,1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</si>
  <si>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</si>
  <si>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</si>
  <si>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kg</t>
  </si>
  <si>
    <t xml:space="preserve">  sokl : 14*0,1</t>
  </si>
  <si>
    <t>29,5*0,25</t>
  </si>
  <si>
    <t>58582138.AR</t>
  </si>
  <si>
    <t>tmel cementový; lepicí; pro interiér i exteriér; přilnavost k materiálům kamenina, keram. obklady, dlažby</t>
  </si>
  <si>
    <t>29,5*4,5</t>
  </si>
  <si>
    <t>597642031R</t>
  </si>
  <si>
    <t>dlažba keramická š = 300 mm; l = 300 mm; h = 9,0 mm; protiskluzová úprava; pro interiér i exteriér</t>
  </si>
  <si>
    <t xml:space="preserve">  1.03  -m.č.104 : 1,6</t>
  </si>
  <si>
    <t>12,2*1,1</t>
  </si>
  <si>
    <t>597642241T</t>
  </si>
  <si>
    <t>Dlažba slinutá 600x600x12mm ,černá protiskluznost R10, Rio Negro</t>
  </si>
  <si>
    <t>15,9*1,2</t>
  </si>
  <si>
    <t>998771101R00</t>
  </si>
  <si>
    <t>Přesun hmot pro podlahy z dlaždic v objektech výšky do 6 m</t>
  </si>
  <si>
    <t>777553010R00</t>
  </si>
  <si>
    <t>Podlahy ze stěrky silikátové s disperzí Doplňující práce pro podlahy ze stěrek silikátových penetrace savého podkladu podlah disperzí</t>
  </si>
  <si>
    <t>800-773</t>
  </si>
  <si>
    <t>777553210R00</t>
  </si>
  <si>
    <t>Podlahy ze stěrky silikátové s disperzí Doplňující práce pro podlahy ze stěrek silikátových vyrovnání podlah samonivelační hmotou na bázi cementu  tl. 2mm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</si>
  <si>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</si>
  <si>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</si>
  <si>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</si>
  <si>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</si>
  <si>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1.03  -m.č.102 : 2,6*0,5</t>
  </si>
  <si>
    <t>parapet : 1*0,2</t>
  </si>
  <si>
    <t>781111111R00</t>
  </si>
  <si>
    <t>Doplňkové práce při provádění obkladů řezání obkladaček diamantovým kotoučem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</si>
  <si>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</si>
  <si>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</si>
  <si>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</si>
  <si>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</si>
  <si>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781111121R00</t>
  </si>
  <si>
    <t>Doplňkové práce při provádění obkladů montáž lišt rohových, vanových a dilatačních</t>
  </si>
  <si>
    <t>1.03  -m.č.102 : 1,8+1,5*2+0,5*2</t>
  </si>
  <si>
    <t>103 : 1+2*4</t>
  </si>
  <si>
    <t>104 : 2*4</t>
  </si>
  <si>
    <t>105 : 2*4</t>
  </si>
  <si>
    <t>106 : 2*4</t>
  </si>
  <si>
    <t>107,108 : 2*6</t>
  </si>
  <si>
    <t>2*2</t>
  </si>
  <si>
    <t>781111151R00</t>
  </si>
  <si>
    <t>Doplňkové práce při provádění obkladů příplatek za sestavení dekoru (listela)</t>
  </si>
  <si>
    <t>781210141R00</t>
  </si>
  <si>
    <t>Obkládání stěn z obkladaček pórovinových do tmele velikosti do 330 x 600 mm</t>
  </si>
  <si>
    <t>do tmele, kladených rovnoběžně s podlahou,</t>
  </si>
  <si>
    <t>781320121R00</t>
  </si>
  <si>
    <t>Obkládání parapetů do tmele šířky přes 150 do 300 mm</t>
  </si>
  <si>
    <t>z obkladaček pórovinových, keramických, hutných i polohutných, do tmele,</t>
  </si>
  <si>
    <t>1.03  -m.č.103 : 1</t>
  </si>
  <si>
    <t>781479705RT3</t>
  </si>
  <si>
    <t>Montáž obkladů vnitřních z dlaždic keramických Příplatky k položkám montáže obkladů vnitřních stěn z dlaždic keramických příplatek za spárovací hmotu - plošně</t>
  </si>
  <si>
    <t>POL1_0</t>
  </si>
  <si>
    <t>283424183R</t>
  </si>
  <si>
    <t>profil plastový na obklad vnitřní kout 90°; rozměr 9,0 mm; l = 2 500 mm; hrana oblá, R=8 mm</t>
  </si>
  <si>
    <t xml:space="preserve">  103 : 2*4</t>
  </si>
  <si>
    <t xml:space="preserve">  104 : 2*4</t>
  </si>
  <si>
    <t xml:space="preserve">  105 : 2*4</t>
  </si>
  <si>
    <t xml:space="preserve">  106 : 2*4</t>
  </si>
  <si>
    <t xml:space="preserve">  107,108 : 2*6</t>
  </si>
  <si>
    <t>44/2,5*1,1</t>
  </si>
  <si>
    <t>5534365155R</t>
  </si>
  <si>
    <t>profil ukončovací ochrana hran, ukončení obkladu; ušlechtilá ocel; h = 9,0 mm; l = 2,5 m</t>
  </si>
  <si>
    <t xml:space="preserve">  1.03  -m.č.102 : 1,8+1,5*2+0,5*2</t>
  </si>
  <si>
    <t xml:space="preserve">  103 : 1</t>
  </si>
  <si>
    <t xml:space="preserve">  107,108 : 2*2</t>
  </si>
  <si>
    <t>58581697.AR</t>
  </si>
  <si>
    <t>hmota penetrační vodou ředitelná; disperzní; zvýšení přilnavosti, úprava savosti podkladu; pro interiér i exteriér; tekutá</t>
  </si>
  <si>
    <t xml:space="preserve">  1.03  -m.č.102 : 2,6*0,5</t>
  </si>
  <si>
    <t xml:space="preserve">  1,8*1,5</t>
  </si>
  <si>
    <t xml:space="preserve">  103 : (3,15+1,7)*2*2</t>
  </si>
  <si>
    <t xml:space="preserve">  -0,6*2</t>
  </si>
  <si>
    <t xml:space="preserve">  -0,7*2</t>
  </si>
  <si>
    <t xml:space="preserve">  -0,8*2*2</t>
  </si>
  <si>
    <t xml:space="preserve">  parapet : 1*0,2</t>
  </si>
  <si>
    <t xml:space="preserve">  104 : (1,75+0,9)*2*2</t>
  </si>
  <si>
    <t xml:space="preserve">  105 : (1,3+0,9)*2*2</t>
  </si>
  <si>
    <t xml:space="preserve">  106 : (2,8+2,2)*2*2</t>
  </si>
  <si>
    <t xml:space="preserve">  107,108 : (2,55+1,3)*2*2</t>
  </si>
  <si>
    <t xml:space="preserve">  (0,6*2+0,1)*2</t>
  </si>
  <si>
    <t>69,6*0,25</t>
  </si>
  <si>
    <t>69,6*3,5</t>
  </si>
  <si>
    <t>5978136PCT</t>
  </si>
  <si>
    <t>Listela   dle výběru investora</t>
  </si>
  <si>
    <t xml:space="preserve">  1.03  -m.č.102 : 2,6*1</t>
  </si>
  <si>
    <t xml:space="preserve">  1,8*1</t>
  </si>
  <si>
    <t xml:space="preserve">  103 : (3,15+1,7)*2</t>
  </si>
  <si>
    <t xml:space="preserve">  -0,6*1</t>
  </si>
  <si>
    <t xml:space="preserve">  104 : (1,75+0,9)*2</t>
  </si>
  <si>
    <t xml:space="preserve">  105 : (1,3+0,9)*2</t>
  </si>
  <si>
    <t xml:space="preserve">  106 : (2,8+2,2)*2</t>
  </si>
  <si>
    <t xml:space="preserve">  -0,8*1</t>
  </si>
  <si>
    <t xml:space="preserve">  107,108 : (2,55+1,3)*2</t>
  </si>
  <si>
    <t xml:space="preserve">  (0,6*2+0,1)*1</t>
  </si>
  <si>
    <t>37,1/0,3*1,1</t>
  </si>
  <si>
    <t>597813752PCT</t>
  </si>
  <si>
    <t>Obkládačka 30x60 barevné řešení dle dokumentace</t>
  </si>
  <si>
    <t>69,4*1,2</t>
  </si>
  <si>
    <t>998781101R00</t>
  </si>
  <si>
    <t>Přesun hmot pro obklady keramické v objektech výšky do 6 m</t>
  </si>
  <si>
    <t>783222100R00</t>
  </si>
  <si>
    <t xml:space="preserve">Nátěry kov.stavebních doplňk.konstrukcí syntetické dvojnásobné,  </t>
  </si>
  <si>
    <t>800-783</t>
  </si>
  <si>
    <t>1.03 1/P : 4,6*0,21*2</t>
  </si>
  <si>
    <t>1.03 2/L : 4,7*0,21*2</t>
  </si>
  <si>
    <t>1.03 3/P : 4,8*0,21*1</t>
  </si>
  <si>
    <t>1.03 5/L : 4,8*0,21*1</t>
  </si>
  <si>
    <t>784402801R00</t>
  </si>
  <si>
    <t>Odstranění maleb oškrabáním, v místnostech do 3,8 m</t>
  </si>
  <si>
    <t>800-784</t>
  </si>
  <si>
    <t>784111701R00</t>
  </si>
  <si>
    <t>Příprava povrchu Penetrace (napouštění) podkladu disperzní, jednonásobná</t>
  </si>
  <si>
    <t>784115422R00</t>
  </si>
  <si>
    <t>Malby z malířských směsí otěruvzdorných,  , barevné, dvojnásobné</t>
  </si>
  <si>
    <t>210010003RT1</t>
  </si>
  <si>
    <t>E1-4 : 5</t>
  </si>
  <si>
    <t>210010105R00</t>
  </si>
  <si>
    <t>E 1,3 : 20</t>
  </si>
  <si>
    <t>210010106R00</t>
  </si>
  <si>
    <t>E 4 : 29</t>
  </si>
  <si>
    <t>210010301R00</t>
  </si>
  <si>
    <t>POL1_9</t>
  </si>
  <si>
    <t>E1-4 : 12</t>
  </si>
  <si>
    <t>210010321R00</t>
  </si>
  <si>
    <t>E1-4 : 20</t>
  </si>
  <si>
    <t>210010322R00</t>
  </si>
  <si>
    <t>E1-4 : 3</t>
  </si>
  <si>
    <t>210100101R00</t>
  </si>
  <si>
    <t>Ukončení vodičů, soubory pro kabely ukončení drátů a lan včetně úpravy konce vodičů, odmontování krytu svorkovnice, zapojení,znovumontáže krytu svorkovnice, Al a Cu, průřez do 16 mm2</t>
  </si>
  <si>
    <t>E1-4 : 8</t>
  </si>
  <si>
    <t>210100258R00</t>
  </si>
  <si>
    <t>Ukončení vodičů, soubory pro kabely ukončení kabelů smršťovací záklopkou nebo páskou, celoplastových , do průřezu 5x4 mm2</t>
  </si>
  <si>
    <t>E1-4 : 60</t>
  </si>
  <si>
    <t>210110041RT6</t>
  </si>
  <si>
    <t>Spínací, spouštěcí a regulační ústrojí spínač zapuštěný a polozapuštěný včetně zapojení a dodávky spínače, krytu a rámečku, jednopólový , řazení 1</t>
  </si>
  <si>
    <t>E1-4 : 1</t>
  </si>
  <si>
    <t>210110043RT6</t>
  </si>
  <si>
    <t>Spínací, spouštěcí a regulační ústrojí spínač zapuštěný a polozapuštěný včetně zapojení a dodávky spínače, krytu a rámečku, sériový , řazení 5</t>
  </si>
  <si>
    <t>E1-4 : 2</t>
  </si>
  <si>
    <t>210111011R00</t>
  </si>
  <si>
    <t xml:space="preserve">Spínací, spouštěcí a regulační ústrojí zásuvka domovní zapuštěná včetně zapojení, provedení 2P+PE,  </t>
  </si>
  <si>
    <t>E1-4-přepětové ochrany : 2</t>
  </si>
  <si>
    <t>210111011RT6</t>
  </si>
  <si>
    <t>Spínací, spouštěcí a regulační ústrojí zásuvka domovní zapuštěná včetně zapojení, provedení 2P+PE, včetně dodávky zásuvky kompletní jednonásobné s ochr.kolíkem 16A/250VAC a rámečku</t>
  </si>
  <si>
    <t>E2 : 6</t>
  </si>
  <si>
    <t>210120451R00</t>
  </si>
  <si>
    <t>Ústrojí jistící vzduchový jistuč včetně zapojení třípólový do 25 A,  , bez krytu</t>
  </si>
  <si>
    <t>E4 : 1</t>
  </si>
  <si>
    <t>210190001R00</t>
  </si>
  <si>
    <t xml:space="preserve">Rozvaděče, rozvodné skříně, desky, svorkovnice montáž oceloplechových rozvodnic do váhy , 20 kg,  </t>
  </si>
  <si>
    <t>Montáž rozvaděče R1</t>
  </si>
  <si>
    <t>E5 : 1</t>
  </si>
  <si>
    <t>210200036R00</t>
  </si>
  <si>
    <t>Svítidla a osvětlovací zařízení svítidlo žárovkové, 60 W, šikmé plastové - bez skla, objímka porcelán</t>
  </si>
  <si>
    <t>E1 : 1</t>
  </si>
  <si>
    <t>210200043R00</t>
  </si>
  <si>
    <t>Svítidla a osvětlovací zařízení svítidlo žárovkové, 2x25 W, nouzové a orientační</t>
  </si>
  <si>
    <t>E1 : 2</t>
  </si>
  <si>
    <t>210201001R00</t>
  </si>
  <si>
    <t>Svítidla a osvětlovací zařízení svítidlo zářivkové, 2x40 W, stropní</t>
  </si>
  <si>
    <t>E1 : 8</t>
  </si>
  <si>
    <t>210201002R00</t>
  </si>
  <si>
    <t>Svítidla a osvětlovací zařízení svítidlo zářivkové, 4x40 W, stropní</t>
  </si>
  <si>
    <t>210201041R00</t>
  </si>
  <si>
    <t>Svítidla a osvětlovací zařízení svítidlo zářivkové, 2x20 W, stropní, vaničkové</t>
  </si>
  <si>
    <t>E1 : 3</t>
  </si>
  <si>
    <t>210800105R00</t>
  </si>
  <si>
    <t>Kabel CYKY 750 V 3x1,5 mm2 uložený pod omítkou</t>
  </si>
  <si>
    <t>E2 : 100</t>
  </si>
  <si>
    <t>210800106R00</t>
  </si>
  <si>
    <t>Kabel CYKY 750 V 3x2,5 mm2 uložený pod omítkou</t>
  </si>
  <si>
    <t>E2 : 90</t>
  </si>
  <si>
    <t>210800546RT1</t>
  </si>
  <si>
    <t>Vodiče a lana nn a vn vodiče a lana nn a vn CY, 4 mm2, pevně uložený včetně dodávky materiálu</t>
  </si>
  <si>
    <t>E2 : 40</t>
  </si>
  <si>
    <t>210810055R00</t>
  </si>
  <si>
    <t>Kabely silové kabel CYKY-m 750 V, 5 x 1,5 mm2, pevně uložený</t>
  </si>
  <si>
    <t>E1,4 : 65</t>
  </si>
  <si>
    <t>210810057R00</t>
  </si>
  <si>
    <t>Kabely silové kabel CYKY-m 750 V, 5 žil 4 až 16 mm, pevně uložený</t>
  </si>
  <si>
    <t>E4 : 35</t>
  </si>
  <si>
    <t>210100259PC</t>
  </si>
  <si>
    <t>Ukončení celoplast. kabelů zákl./pás.do 5x16 mm2</t>
  </si>
  <si>
    <t>210110062PC</t>
  </si>
  <si>
    <t>Infrapasivní spínač VZT, včetně dodávky spínače</t>
  </si>
  <si>
    <t>E1,3 : 6</t>
  </si>
  <si>
    <t>210200036PC</t>
  </si>
  <si>
    <t>Svítidlo LED 12 W, stropní</t>
  </si>
  <si>
    <t>210200037pc</t>
  </si>
  <si>
    <t>Svítidlo LED 12 W,nástěnné IP44</t>
  </si>
  <si>
    <t>904DT00</t>
  </si>
  <si>
    <t>hod</t>
  </si>
  <si>
    <t>POL10_</t>
  </si>
  <si>
    <t>900      RT3</t>
  </si>
  <si>
    <t>905      R00</t>
  </si>
  <si>
    <t>905      R02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</si>
  <si>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</si>
  <si>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</si>
  <si>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E2 : 10</t>
  </si>
  <si>
    <t>34111032R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</si>
  <si>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</si>
  <si>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</si>
  <si>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</si>
  <si>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</si>
  <si>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</si>
  <si>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</si>
  <si>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POL3_9</t>
  </si>
  <si>
    <t>34551373SP</t>
  </si>
  <si>
    <t>Zásuvka zapuštěná  jednonásob. s víčkem s přepěťovou ochranou IP20</t>
  </si>
  <si>
    <t>345704420000R</t>
  </si>
  <si>
    <t>krabice elektroinstalační pod omítku; mat. PVC samozhášivé; teplot.rozsah -5 až 60 °C; určeno pro rozvody s napětím 400 V a proudem max. 16 A; rozměry-průměr,hloubka pr.103x50 mm</t>
  </si>
  <si>
    <t>34571511R</t>
  </si>
  <si>
    <t>krabice elektroinstalační pod omítku; mat. PVC samozhášivé; teplot.rozsah -5 až 60 °C; určeno pro rozvody s napětím 400 V a proudem max. 16 A; rozměry-průměr,hloubka pr.73x30 mm</t>
  </si>
  <si>
    <t>34571521R</t>
  </si>
  <si>
    <t>krabice elektroinstalační pod omítku; mat. PVC samozhášivé; teplot.rozsah -5 až 60 °C; určeno pro rozvody s napětím 400 V a proudem max. 16 A; rozměry-průměr,hloubka pr.73x42 mm</t>
  </si>
  <si>
    <t>34572105R</t>
  </si>
  <si>
    <t>lišta elektroinstalační vkládací; mat. PVC samozhášivé; Š x V 17,7 x 13,7 mm; délka 3,00 m; bílá; stupeň hořlavosti A-C3; teplot.rozsah -5 až 60 °C</t>
  </si>
  <si>
    <t>34572178R</t>
  </si>
  <si>
    <t>lišta elektroinstalační hranatá; mat. PVC samozhášivé; Š x V 60 x 40 mm; délka 3,00 m; bílá; stupeň hořlavosti A-C3; teplot.rozsah -5 až 60 °C</t>
  </si>
  <si>
    <t>34828121.A</t>
  </si>
  <si>
    <t>Svítidlo zářivkové  4x18W/EP parabol.mřížka stropní,vč.spínače pohybu,vč.trubic</t>
  </si>
  <si>
    <t>34828121.B</t>
  </si>
  <si>
    <t>Svítidlo zářivkové  2x36W/EP parabol.mřížka stropní,vč.spínače pohybu,vč.trubic</t>
  </si>
  <si>
    <t>34828121.C</t>
  </si>
  <si>
    <t>Svítidlo zářivkové  2x18W/EP parabol.mřížka stropní,vč.spínače pohybu,vč.trubic</t>
  </si>
  <si>
    <t>34828121.D</t>
  </si>
  <si>
    <t>Svítidlo zářivkové  2x18W/EP parabol.mřížka stropní,vč.trubic</t>
  </si>
  <si>
    <t>34828436R</t>
  </si>
  <si>
    <t>svítidlo nouzové zářivkové interiérové; 1 x 11 W; osvětlení dočasné; svit cca 3 h; IP 42; typ zdroje TC-SEL; patice 2G7; tř.izolace I; napěťová soustava 230 V, 50 Hz</t>
  </si>
  <si>
    <t>34844689.AT</t>
  </si>
  <si>
    <t>Svítidlo venk. sloupové výbojkové 4462707 SHC 70W</t>
  </si>
  <si>
    <t>Svítidlo v provedení s LED zdroji shodného designu jako je svítidlo v příloze rozpočtu, kruhového půdorysu, počet LED čipů 36. Svítidlo musí mít minimální světelný tok 4850lm při funkci CF a CLO (udržování konstantního světelného toku po celou dobu životnosti svítidla – 100.000 hodin), střední příkon svítidla po dobu životnosti svítidla nesmí být větší než 36,5W, teplota chromatičnosti bílého světla 4000K, index podání barev minimálně CRI 80. Svítidlo musí být konfigurovatelné s ohledem na různé režimy svícení. Maximální pokles sv. toku 90% po dobu životnosti. Krytí svítidla IP66 a mechanická odolnost IK10. Výběr optiky svítidla pro dané umístění bude odsouhlasena zástupce výrobcem svítidla.</t>
  </si>
  <si>
    <t>34844689.p2</t>
  </si>
  <si>
    <t>Svítidlo nástěnné LED 12W, a zdroje IP44</t>
  </si>
  <si>
    <t>34844689.pc</t>
  </si>
  <si>
    <t>Svítidlo nástěnné LED 12W,vč.spínače pohybu a zdroje IP44</t>
  </si>
  <si>
    <t>34844689.pc3</t>
  </si>
  <si>
    <t>Svítidlo stropní LED 12W,vč.spínače pohybu a zdroje IP20</t>
  </si>
  <si>
    <t>35822002315R</t>
  </si>
  <si>
    <t>jistič modulární do 80 A; jmen.proud 25,00 A; charakt. B; počet pólů 3; tepl.okolí -25 do + 55 °C; IP 20</t>
  </si>
  <si>
    <t>R1</t>
  </si>
  <si>
    <t>Rozvodnice dle výkresu E5 dodávka</t>
  </si>
  <si>
    <t>POL3_0</t>
  </si>
  <si>
    <t>Schéma příloha č.D1423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</si>
  <si>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</si>
  <si>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</si>
  <si>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</si>
  <si>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2.01 : 22,6*5,4*0,25</t>
  </si>
  <si>
    <t>-8,4*3,85*0,15</t>
  </si>
  <si>
    <t>7,2*6,5*0,1</t>
  </si>
  <si>
    <t>122202209R00</t>
  </si>
  <si>
    <t>Odkopávky a prokopávky pro silnice v hornině 3 příplatek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</si>
  <si>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</si>
  <si>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</si>
  <si>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</si>
  <si>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2.02 palisády : 8,35*0,6*0,9</t>
  </si>
  <si>
    <t>162601102R00</t>
  </si>
  <si>
    <t>Vodorovné přemístění výkopku z horniny 1 až 4, na vzdálenost přes 4 000  do 5 000 m</t>
  </si>
  <si>
    <t>2.02 : (22,6+13,37)*0,5*0,3</t>
  </si>
  <si>
    <t>2.01 odkopávky : 22,6*5,4*0,25</t>
  </si>
  <si>
    <t xml:space="preserve">  2.01 odkopávky : 22,6*5,4*0,25</t>
  </si>
  <si>
    <t xml:space="preserve">  -8,4*3,85*0,15</t>
  </si>
  <si>
    <t xml:space="preserve">  7,2*6,5*0,1</t>
  </si>
  <si>
    <t xml:space="preserve">  2.02 palisády : 8,35*0,6*0,9</t>
  </si>
  <si>
    <t>34,848*15</t>
  </si>
  <si>
    <t>167101101R00</t>
  </si>
  <si>
    <t>Nakládání, skládání, překládání neulehlého výkopku nakládání výkopku_x000D_
 do 100 m3, z horniny 1 až 4</t>
  </si>
  <si>
    <t>2.02 zemina pro výsadbu : (22,6+13,37)*0,5*0,3</t>
  </si>
  <si>
    <t>174101104T00</t>
  </si>
  <si>
    <t>Zásyp ruční rýh,prefabrikátů a pod.</t>
  </si>
  <si>
    <t>181101105T01</t>
  </si>
  <si>
    <t>Úprava pláně v zářezech Úprava pláně v zářezech v hor. 1-4, se zhutněním, Edef2 30-45 MPa dle parametrů PD</t>
  </si>
  <si>
    <t>vyrovnáním výškových rozdílů, ploch vodorovných a ploch do sklonu 1 : 5.</t>
  </si>
  <si>
    <t>2.02 : 10+139,5</t>
  </si>
  <si>
    <t>2.02 : 102</t>
  </si>
  <si>
    <t>181251001T00</t>
  </si>
  <si>
    <t>Náklady spojené se získáním vhodné zeminy na ohumusování</t>
  </si>
  <si>
    <t xml:space="preserve">m3    </t>
  </si>
  <si>
    <t>184102111R00</t>
  </si>
  <si>
    <t>Výsadba dřevin s balem D do 20 cm, v rovině</t>
  </si>
  <si>
    <t>2.02 buxus : 6</t>
  </si>
  <si>
    <t>184701112R00</t>
  </si>
  <si>
    <t>Výsadba živého plotu s balem do rýhy, v rovině</t>
  </si>
  <si>
    <t>2.02 tuje : 23</t>
  </si>
  <si>
    <t>185804311R00</t>
  </si>
  <si>
    <t>Zalití rostlin vodou plochy do 20 m2</t>
  </si>
  <si>
    <t>2.02 buxus : 6*0,5</t>
  </si>
  <si>
    <t>2.02 tuje : 23*0,5</t>
  </si>
  <si>
    <t>02656008T</t>
  </si>
  <si>
    <t xml:space="preserve">Buxus sempervirens Zimostráz obecný 30-40 cm </t>
  </si>
  <si>
    <t>2.02 : 6</t>
  </si>
  <si>
    <t>02660253R</t>
  </si>
  <si>
    <t>dřevina jehličnatá Zerav západní; Thuja occidentalis; velikost 36 až 50 cm; sazenice, krytokořenná sadba pěstovaná technologií „na vzduchovém polštáři“ v sadbovačích 100–300 cm3</t>
  </si>
  <si>
    <t>338920021R00</t>
  </si>
  <si>
    <t>Osazení betonové palisády, š. do 20 cm, dl. 60 cm</t>
  </si>
  <si>
    <t>2.02 : 23*0,165</t>
  </si>
  <si>
    <t>2.02 : (14+14)*0,165</t>
  </si>
  <si>
    <t>59228480R</t>
  </si>
  <si>
    <t>palisáda beton; průřez obdélník; l = 120 mm; š = 165 mm; h = 400 mm; barva šedá</t>
  </si>
  <si>
    <t>2.02 : 14</t>
  </si>
  <si>
    <t>592284840R</t>
  </si>
  <si>
    <t>palisáda beton; průřez obdélník; l = 120 mm; š = 165 mm; h = 600 mm; barva šedá</t>
  </si>
  <si>
    <t>59228484R</t>
  </si>
  <si>
    <t>palisáda beton; průřez obdélník; l = 120 mm; š = 165 mm; h = 800 mm; barva šedá</t>
  </si>
  <si>
    <t>2.02 : 23</t>
  </si>
  <si>
    <t>434311114R00</t>
  </si>
  <si>
    <t>Stupně dusané z betonu třídy C 16/20</t>
  </si>
  <si>
    <t>na terén nebo na desku z betonu prostého nebo prokládaného kamenem, bez potěru, se zahlazením povrchu,</t>
  </si>
  <si>
    <t>2.01 dobetonávky stupňů : 1,85+1,3*2</t>
  </si>
  <si>
    <t>434351141R00</t>
  </si>
  <si>
    <t>Bednění stupňů betonovaných na podstupňové desce nebo na terénu přímočarých zřízení</t>
  </si>
  <si>
    <t>2.01 dobetonávky stupňů : (1,85+1,3*2)*0,15</t>
  </si>
  <si>
    <t>434351142R00</t>
  </si>
  <si>
    <t>Bednění stupňů betonovaných na podstupňové desce nebo na terénu přímočarých odstranění</t>
  </si>
  <si>
    <t>564811111R00</t>
  </si>
  <si>
    <t>Podklad ze štěrkodrti s rozprostřením a zhutněním tloušťka po zhutnění 50 mm</t>
  </si>
  <si>
    <t>822-1</t>
  </si>
  <si>
    <t>564831111R00</t>
  </si>
  <si>
    <t>Podklad ze štěrkodrti s rozprostřením a zhutněním tloušťka po zhutnění 100 mm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</si>
  <si>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</si>
  <si>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</si>
  <si>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</si>
  <si>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</si>
  <si>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</si>
  <si>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</si>
  <si>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</si>
  <si>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</si>
  <si>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596215048R00</t>
  </si>
  <si>
    <t>Kladení zámkové dlažby do drtě příplatek za více barev dlažby tloušťky 80 mm</t>
  </si>
  <si>
    <t>2.02 dělící pruhy včeně materiálu : 102</t>
  </si>
  <si>
    <t>596291111R00</t>
  </si>
  <si>
    <t>Řezání zámkové dlažby tloušťky 60 mm</t>
  </si>
  <si>
    <t>dodavatel je povinen v maximální míře používat půlené a dělené tvarovky</t>
  </si>
  <si>
    <t>596291113R00</t>
  </si>
  <si>
    <t>Řezání zámkové dlažby tloušťky 80 mm</t>
  </si>
  <si>
    <t>596841113T00</t>
  </si>
  <si>
    <t>Kladení dlažby z dlaždic kom.pro pěší do TM</t>
  </si>
  <si>
    <t>2.02 : 3</t>
  </si>
  <si>
    <t>59245020R</t>
  </si>
  <si>
    <t>dlažba betonová zámková, dvouvrstvá; kost; šedá; l = 200 mm; š = 165 mm; tl. 60,0 mm</t>
  </si>
  <si>
    <t>2.02 : 139,5*1,01</t>
  </si>
  <si>
    <t>59245021R</t>
  </si>
  <si>
    <t>dlažba betonová zámková, dvouvrstvá; kost; červená; l = 200 mm; š = 165 mm; tl. 60,0 mm</t>
  </si>
  <si>
    <t>2.02 : 10*1,01</t>
  </si>
  <si>
    <t>59245031R</t>
  </si>
  <si>
    <t>dlažba betonová zámková, dvouvrstvá; kost; červená; l = 200 mm; š = 165 mm; tl. 80,0 mm</t>
  </si>
  <si>
    <t>2.02 : 102*1,01</t>
  </si>
  <si>
    <t>5924798321R</t>
  </si>
  <si>
    <t>dlažba betonová plošná; čtverec; povrch tryskaný; písková, červená, hnědá, karamel, černá; l = 400 mm; š = 400 mm; tl. 50,0 mm</t>
  </si>
  <si>
    <t>2.02 : 3*1,01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</si>
  <si>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</si>
  <si>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</si>
  <si>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</si>
  <si>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2.02 : 37,6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</si>
  <si>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</si>
  <si>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</si>
  <si>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</si>
  <si>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2.02 silniční : 41,1</t>
  </si>
  <si>
    <t>nájezdový : 20,3</t>
  </si>
  <si>
    <t>59217012R</t>
  </si>
  <si>
    <t>obrubník silniční materiál beton; l = 1000,0 mm; š = 150,0 mm; h = 300,0 mm; barva přírodní</t>
  </si>
  <si>
    <t>2.02 silniční : 42</t>
  </si>
  <si>
    <t>59217335R</t>
  </si>
  <si>
    <t>obrubník zahradní materiál beton; l = 1000,0 mm; š = 50,0 mm; h = 250,0 mm; barva šedá</t>
  </si>
  <si>
    <t>2.02 : 37,6*1,01</t>
  </si>
  <si>
    <t>59217476R</t>
  </si>
  <si>
    <t>obrubník silniční nájezdový; materiál beton; l = 1000,0 mm; š = 150,0 mm; h = 150,0 mm; barva šedá</t>
  </si>
  <si>
    <t>2.02 nájezdový : 21</t>
  </si>
  <si>
    <t>113106231R00</t>
  </si>
  <si>
    <t>Rozebrání dlažeb, panelů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</si>
  <si>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</si>
  <si>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2.01 : 10,5+19</t>
  </si>
  <si>
    <t>1,5*1,5</t>
  </si>
  <si>
    <t>113107315R00</t>
  </si>
  <si>
    <t>Odstranění podkladů nebo krytů z kameniva těženého, v ploše jednotlivě do 50 m2, tloušťka vrstvy 150 mm</t>
  </si>
  <si>
    <t>113108325R00</t>
  </si>
  <si>
    <t>Odstranění podkladů nebo krytů živičných, v ploše jednotlivě do 50 m2, tloušťka vrstvy 250 mm</t>
  </si>
  <si>
    <t>2.01 : 55+19+10</t>
  </si>
  <si>
    <t>pro obrubníky : (13,1+13,37+7,2)*0,25</t>
  </si>
  <si>
    <t>pro palisády : 8,35*0,6</t>
  </si>
  <si>
    <t>pro výsadbu : 13,37*0,75</t>
  </si>
  <si>
    <t>113109315R00</t>
  </si>
  <si>
    <t>Odstranění podkladů nebo krytů z betonu prostého, v ploše jednotlivě do 50 m2, tloušťka vrstvy 150 mm</t>
  </si>
  <si>
    <t>2.01 : 8,4*3,85</t>
  </si>
  <si>
    <t>7,2*6,5</t>
  </si>
  <si>
    <t>3,5*2,5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</si>
  <si>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</si>
  <si>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</si>
  <si>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</si>
  <si>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2.01 : 15,4</t>
  </si>
  <si>
    <t>967043111R00</t>
  </si>
  <si>
    <t>Odsekání vrstvy betonu na konstrukci tl. do 15 cm</t>
  </si>
  <si>
    <t>2.01 : 0,9*1,3</t>
  </si>
  <si>
    <t>979990113R00</t>
  </si>
  <si>
    <t xml:space="preserve">Poplatek za skládku obalovaný asfalt </t>
  </si>
  <si>
    <t>998223011R00</t>
  </si>
  <si>
    <t>Přesun hmot pozemních komunikací, kryt dlážděný jakékoliv délky objektu</t>
  </si>
  <si>
    <t>vodorovně do 200 m</t>
  </si>
  <si>
    <t>767995103R00</t>
  </si>
  <si>
    <t>Výroba a montáž atypických kovovových doplňků staveb hmotnosti přes 10 do 20 kg</t>
  </si>
  <si>
    <t>2.02 1/Z : 31,3+46,4+15,7</t>
  </si>
  <si>
    <t>2/Z : 26,2</t>
  </si>
  <si>
    <t>76720012</t>
  </si>
  <si>
    <t>Zábradlí rampové provedení bezbariérové dle vyhl.398/2009 Sb-dodávka,vč.veškerého kotevního materiál</t>
  </si>
  <si>
    <t>POL2_</t>
  </si>
  <si>
    <t>trubka ohebná, PVC, uložená pod omítku, průměr 23 mm, mech.pevnost 125 N/5 cm, včetně dodávky materiálu</t>
  </si>
  <si>
    <t>lišta elektroinstalační, materiál PVC, šířky do 40 mm, uložená pevně šroubováním</t>
  </si>
  <si>
    <t>lišta elektroinstalační, materiál PVC, šířky do 80 mm, uložená pevně šroubováním</t>
  </si>
  <si>
    <t>Montáž plastové krabice -přístrojová, kruhová,bez zapojení</t>
  </si>
  <si>
    <t>Montáž plastové krabice- univerzální, kruhová, se zapojením</t>
  </si>
  <si>
    <t>Montáž plastové krabice - rozvodná, kruhová, se zapojením</t>
  </si>
  <si>
    <t>Transformace DNR Svitavy, lokalita Tkalcovská</t>
  </si>
  <si>
    <t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dokumentace skutečného provedení bude i aktualizace PENB dle skutečného provedení.</t>
  </si>
  <si>
    <t>Přesun hmot pro vnitřní vodovod v objektech výšky do 12 m vodorovně do 50 m</t>
  </si>
  <si>
    <t>Dřezy jednoduché montáž_x000D_ dřezů jednoduchých</t>
  </si>
  <si>
    <t>Přesun hmot pro zařizovací předměty v objektech výšky do 6 m vodorovně do 50 m</t>
  </si>
  <si>
    <t>Montáž ocelových kotlů do 50 kW (100 kW) rychlovyhřívacích agregátů plynových_x000D_ s TUV</t>
  </si>
  <si>
    <t>Potrubí z trubek závitových příplatek k ceně za zhotovení přípojky z ocelových trubek závitových, DN 15</t>
  </si>
  <si>
    <t>Potrubí z trubek závitových příplatek k ceně za zhotovení přípojky z ocelových trubek závitových, DN 20</t>
  </si>
  <si>
    <t>Revize provoz. souboru a st. obj.</t>
  </si>
  <si>
    <t>Revize provoz.souboru a st. obj., úprava stávajácáho rozvaděče</t>
  </si>
  <si>
    <t>Demontáž stávající el. Instalace - 5ks zářivek, 6ks žárovkových svítidel, 4 zásuvky, 15 vypínačů, 150m kabelů</t>
  </si>
  <si>
    <t>HZS, Práce v tarifní třídě 6 , řezání drážek, sekání pro krabice a další nespecifikované zednické výpomoci, vč.lešení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</si>
</sst>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0" fillId="5" borderId="21" xfId="0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Lwn5brlfwn0qel3ZI414xjlfZBSgoPQHnQmoD1lkq6Gw6uPJouV1pmO/uyqLVkGx5hIVOA7nvlulD43udUUVWA==" saltValue="x/UxlmNUfj82L6A57LZyt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G19" sqref="G19:H1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9" t="s">
        <v>36</v>
      </c>
      <c r="B1" s="219" t="s">
        <v>41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5">
      <c r="A2" s="3"/>
      <c r="B2" s="75" t="s">
        <v>22</v>
      </c>
      <c r="C2" s="76"/>
      <c r="D2" s="77" t="s">
        <v>43</v>
      </c>
      <c r="E2" s="225" t="s">
        <v>1334</v>
      </c>
      <c r="F2" s="226"/>
      <c r="G2" s="226"/>
      <c r="H2" s="226"/>
      <c r="I2" s="226"/>
      <c r="J2" s="227"/>
      <c r="O2" s="2"/>
    </row>
    <row r="3" spans="1:15" ht="27" hidden="1" customHeight="1" x14ac:dyDescent="0.25">
      <c r="A3" s="3"/>
      <c r="B3" s="78"/>
      <c r="C3" s="76"/>
      <c r="D3" s="79"/>
      <c r="E3" s="228"/>
      <c r="F3" s="229"/>
      <c r="G3" s="229"/>
      <c r="H3" s="229"/>
      <c r="I3" s="229"/>
      <c r="J3" s="230"/>
    </row>
    <row r="4" spans="1:15" ht="23.25" customHeight="1" x14ac:dyDescent="0.25">
      <c r="A4" s="3"/>
      <c r="B4" s="80"/>
      <c r="C4" s="81"/>
      <c r="D4" s="82"/>
      <c r="E4" s="217"/>
      <c r="F4" s="217"/>
      <c r="G4" s="217"/>
      <c r="H4" s="217"/>
      <c r="I4" s="217"/>
      <c r="J4" s="218"/>
    </row>
    <row r="5" spans="1:15" ht="24" customHeight="1" x14ac:dyDescent="0.25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 x14ac:dyDescent="0.25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 x14ac:dyDescent="0.25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5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55</v>
      </c>
      <c r="J8" s="10"/>
    </row>
    <row r="9" spans="1:15" ht="15.75" hidden="1" customHeight="1" x14ac:dyDescent="0.25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5">
      <c r="A10" s="3"/>
      <c r="B10" s="48"/>
      <c r="C10" s="85" t="s">
        <v>54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5">
      <c r="A11" s="3"/>
      <c r="B11" s="43" t="s">
        <v>19</v>
      </c>
      <c r="C11" s="4"/>
      <c r="D11" s="232"/>
      <c r="E11" s="232"/>
      <c r="F11" s="232"/>
      <c r="G11" s="232"/>
      <c r="H11" s="26" t="s">
        <v>40</v>
      </c>
      <c r="I11" s="89"/>
      <c r="J11" s="10"/>
    </row>
    <row r="12" spans="1:15" ht="15.75" customHeight="1" x14ac:dyDescent="0.25">
      <c r="A12" s="3"/>
      <c r="B12" s="38"/>
      <c r="C12" s="25"/>
      <c r="D12" s="215"/>
      <c r="E12" s="215"/>
      <c r="F12" s="215"/>
      <c r="G12" s="215"/>
      <c r="H12" s="26" t="s">
        <v>34</v>
      </c>
      <c r="I12" s="89"/>
      <c r="J12" s="10"/>
    </row>
    <row r="13" spans="1:15" ht="15.75" customHeight="1" x14ac:dyDescent="0.25">
      <c r="A13" s="3"/>
      <c r="B13" s="39"/>
      <c r="C13" s="88"/>
      <c r="D13" s="216"/>
      <c r="E13" s="216"/>
      <c r="F13" s="216"/>
      <c r="G13" s="216"/>
      <c r="H13" s="27"/>
      <c r="I13" s="32"/>
      <c r="J13" s="47"/>
    </row>
    <row r="14" spans="1:15" ht="24" hidden="1" customHeight="1" x14ac:dyDescent="0.25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5">
      <c r="A15" s="3"/>
      <c r="B15" s="48" t="s">
        <v>32</v>
      </c>
      <c r="C15" s="68"/>
      <c r="D15" s="49"/>
      <c r="E15" s="231"/>
      <c r="F15" s="231"/>
      <c r="G15" s="233"/>
      <c r="H15" s="233"/>
      <c r="I15" s="233" t="s">
        <v>29</v>
      </c>
      <c r="J15" s="234"/>
    </row>
    <row r="16" spans="1:15" ht="23.25" customHeight="1" x14ac:dyDescent="0.25">
      <c r="A16" s="141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SUMIF(F53:F89,A16,I53:I89)+SUMIF(F53:F89,"PSU",I53:I89)</f>
        <v>0</v>
      </c>
      <c r="J16" s="210"/>
    </row>
    <row r="17" spans="1:10" ht="23.25" customHeight="1" x14ac:dyDescent="0.25">
      <c r="A17" s="141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SUMIF(F53:F89,A17,I53:I89)</f>
        <v>0</v>
      </c>
      <c r="J17" s="210"/>
    </row>
    <row r="18" spans="1:10" ht="23.25" customHeight="1" x14ac:dyDescent="0.25">
      <c r="A18" s="141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SUMIF(F53:F89,A18,I53:I89)</f>
        <v>0</v>
      </c>
      <c r="J18" s="210"/>
    </row>
    <row r="19" spans="1:10" ht="23.25" customHeight="1" x14ac:dyDescent="0.25">
      <c r="A19" s="141" t="s">
        <v>138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SUMIF(F53:F89,A19,I53:I89)</f>
        <v>0</v>
      </c>
      <c r="J19" s="210"/>
    </row>
    <row r="20" spans="1:10" ht="23.25" customHeight="1" x14ac:dyDescent="0.25">
      <c r="A20" s="141" t="s">
        <v>139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SUMIF(F53:F89,A20,I53:I89)</f>
        <v>0</v>
      </c>
      <c r="J20" s="210"/>
    </row>
    <row r="21" spans="1:10" ht="23.25" customHeight="1" x14ac:dyDescent="0.25">
      <c r="A21" s="3"/>
      <c r="B21" s="70" t="s">
        <v>29</v>
      </c>
      <c r="C21" s="71"/>
      <c r="D21" s="72"/>
      <c r="E21" s="211"/>
      <c r="F21" s="235"/>
      <c r="G21" s="211"/>
      <c r="H21" s="235"/>
      <c r="I21" s="211">
        <f>SUM(I16:J20)</f>
        <v>0</v>
      </c>
      <c r="J21" s="212"/>
    </row>
    <row r="22" spans="1:10" ht="33" customHeight="1" x14ac:dyDescent="0.25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5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6">
        <f>ZakladDPHSniVypocet</f>
        <v>0</v>
      </c>
      <c r="H23" s="207"/>
      <c r="I23" s="207"/>
      <c r="J23" s="58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04">
        <f>IF(A24&gt;50, ROUNDUP(A23, 0), ROUNDDOWN(A23, 0))</f>
        <v>0</v>
      </c>
      <c r="H24" s="205"/>
      <c r="I24" s="205"/>
      <c r="J24" s="58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6">
        <f>ZakladDPHZaklVypocet</f>
        <v>0</v>
      </c>
      <c r="H25" s="207"/>
      <c r="I25" s="207"/>
      <c r="J25" s="58" t="str">
        <f t="shared" si="0"/>
        <v>CZK</v>
      </c>
    </row>
    <row r="26" spans="1:10" ht="23.25" customHeight="1" x14ac:dyDescent="0.25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2">
        <f>IF(A26&gt;50, ROUNDUP(A25, 0), ROUNDDOWN(A25, 0))</f>
        <v>0</v>
      </c>
      <c r="H26" s="223"/>
      <c r="I26" s="223"/>
      <c r="J26" s="52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4">
        <f>CenaCelkem-(ZakladDPHSni+DPHSni+ZakladDPHZakl+DPHZakl)</f>
        <v>0</v>
      </c>
      <c r="H27" s="224"/>
      <c r="I27" s="224"/>
      <c r="J27" s="59" t="str">
        <f t="shared" si="0"/>
        <v>CZK</v>
      </c>
    </row>
    <row r="28" spans="1:10" ht="27.75" hidden="1" customHeight="1" thickBot="1" x14ac:dyDescent="0.3">
      <c r="A28" s="3"/>
      <c r="B28" s="118" t="s">
        <v>23</v>
      </c>
      <c r="C28" s="119"/>
      <c r="D28" s="119"/>
      <c r="E28" s="120"/>
      <c r="F28" s="121"/>
      <c r="G28" s="213">
        <f>ZakladDPHSniVypocet+ZakladDPHZaklVypocet</f>
        <v>0</v>
      </c>
      <c r="H28" s="214"/>
      <c r="I28" s="214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3">
        <f>IF(A29&gt;50, ROUNDUP(A27, 0), ROUNDDOWN(A27, 0))</f>
        <v>0</v>
      </c>
      <c r="H29" s="213"/>
      <c r="I29" s="213"/>
      <c r="J29" s="124" t="s">
        <v>66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43259</v>
      </c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5">
      <c r="A35" s="3"/>
      <c r="B35" s="3"/>
      <c r="C35" s="4"/>
      <c r="D35" s="203" t="s">
        <v>2</v>
      </c>
      <c r="E35" s="203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5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56</v>
      </c>
      <c r="C39" s="198"/>
      <c r="D39" s="199"/>
      <c r="E39" s="199"/>
      <c r="F39" s="105">
        <f>'01 1 Naklady'!AD55+'1 1 Pol'!AD1143+'2 1 Pol'!AD176</f>
        <v>0</v>
      </c>
      <c r="G39" s="106">
        <f>'01 1 Naklady'!AE55+'1 1 Pol'!AE1143+'2 1 Pol'!AE176</f>
        <v>0</v>
      </c>
      <c r="H39" s="107">
        <f t="shared" ref="H39:H45" si="1">(F39*SazbaDPH1/100)+(G39*SazbaDPH2/100)</f>
        <v>0</v>
      </c>
      <c r="I39" s="107">
        <f t="shared" ref="I39:I45" si="2">F39+G39+H39</f>
        <v>0</v>
      </c>
      <c r="J39" s="108" t="str">
        <f t="shared" ref="J39:J45" si="3">IF(CenaCelkemVypocet=0,"",I39/CenaCelkemVypocet*100)</f>
        <v/>
      </c>
    </row>
    <row r="40" spans="1:10" ht="25.5" customHeight="1" x14ac:dyDescent="0.25">
      <c r="A40" s="94">
        <v>2</v>
      </c>
      <c r="B40" s="109" t="s">
        <v>57</v>
      </c>
      <c r="C40" s="196" t="s">
        <v>58</v>
      </c>
      <c r="D40" s="197"/>
      <c r="E40" s="197"/>
      <c r="F40" s="110">
        <f>'01 1 Naklady'!AD55</f>
        <v>0</v>
      </c>
      <c r="G40" s="111">
        <f>'01 1 Naklady'!AE55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5">
      <c r="A41" s="94">
        <v>3</v>
      </c>
      <c r="B41" s="113" t="s">
        <v>59</v>
      </c>
      <c r="C41" s="198" t="s">
        <v>58</v>
      </c>
      <c r="D41" s="199"/>
      <c r="E41" s="199"/>
      <c r="F41" s="114">
        <f>'01 1 Naklady'!AD55</f>
        <v>0</v>
      </c>
      <c r="G41" s="107">
        <f>'01 1 Naklady'!AE55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5">
      <c r="A42" s="94">
        <v>2</v>
      </c>
      <c r="B42" s="109" t="s">
        <v>59</v>
      </c>
      <c r="C42" s="196" t="s">
        <v>60</v>
      </c>
      <c r="D42" s="197"/>
      <c r="E42" s="197"/>
      <c r="F42" s="110">
        <f>'1 1 Pol'!AD1143</f>
        <v>0</v>
      </c>
      <c r="G42" s="111">
        <f>'1 1 Pol'!AE1143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5">
      <c r="A43" s="94">
        <v>3</v>
      </c>
      <c r="B43" s="113" t="s">
        <v>59</v>
      </c>
      <c r="C43" s="198" t="s">
        <v>61</v>
      </c>
      <c r="D43" s="199"/>
      <c r="E43" s="199"/>
      <c r="F43" s="114">
        <f>'1 1 Pol'!AD1143</f>
        <v>0</v>
      </c>
      <c r="G43" s="107">
        <f>'1 1 Pol'!AE1143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5">
      <c r="A44" s="94">
        <v>2</v>
      </c>
      <c r="B44" s="109" t="s">
        <v>62</v>
      </c>
      <c r="C44" s="196" t="s">
        <v>63</v>
      </c>
      <c r="D44" s="197"/>
      <c r="E44" s="197"/>
      <c r="F44" s="110">
        <f>'2 1 Pol'!AD176</f>
        <v>0</v>
      </c>
      <c r="G44" s="111">
        <f>'2 1 Pol'!AE176</f>
        <v>0</v>
      </c>
      <c r="H44" s="111">
        <f t="shared" si="1"/>
        <v>0</v>
      </c>
      <c r="I44" s="111">
        <f t="shared" si="2"/>
        <v>0</v>
      </c>
      <c r="J44" s="112" t="str">
        <f t="shared" si="3"/>
        <v/>
      </c>
    </row>
    <row r="45" spans="1:10" ht="25.5" customHeight="1" x14ac:dyDescent="0.25">
      <c r="A45" s="94">
        <v>3</v>
      </c>
      <c r="B45" s="113" t="s">
        <v>59</v>
      </c>
      <c r="C45" s="198" t="s">
        <v>64</v>
      </c>
      <c r="D45" s="199"/>
      <c r="E45" s="199"/>
      <c r="F45" s="114">
        <f>'2 1 Pol'!AD176</f>
        <v>0</v>
      </c>
      <c r="G45" s="107">
        <f>'2 1 Pol'!AE176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5">
      <c r="A46" s="94"/>
      <c r="B46" s="200" t="s">
        <v>65</v>
      </c>
      <c r="C46" s="201"/>
      <c r="D46" s="201"/>
      <c r="E46" s="202"/>
      <c r="F46" s="115">
        <f>SUMIF(A39:A45,"=1",F39:F45)</f>
        <v>0</v>
      </c>
      <c r="G46" s="116">
        <f>SUMIF(A39:A45,"=1",G39:G45)</f>
        <v>0</v>
      </c>
      <c r="H46" s="116">
        <f>SUMIF(A39:A45,"=1",H39:H45)</f>
        <v>0</v>
      </c>
      <c r="I46" s="116">
        <f>SUMIF(A39:A45,"=1",I39:I45)</f>
        <v>0</v>
      </c>
      <c r="J46" s="117">
        <f>SUMIF(A39:A45,"=1",J39:J45)</f>
        <v>0</v>
      </c>
    </row>
    <row r="50" spans="1:10" ht="15.6" x14ac:dyDescent="0.3">
      <c r="B50" s="125" t="s">
        <v>67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68</v>
      </c>
      <c r="G52" s="131"/>
      <c r="H52" s="131"/>
      <c r="I52" s="131" t="s">
        <v>29</v>
      </c>
      <c r="J52" s="131" t="s">
        <v>0</v>
      </c>
    </row>
    <row r="53" spans="1:10" ht="25.5" customHeight="1" x14ac:dyDescent="0.25">
      <c r="A53" s="127"/>
      <c r="B53" s="132" t="s">
        <v>59</v>
      </c>
      <c r="C53" s="194" t="s">
        <v>69</v>
      </c>
      <c r="D53" s="195"/>
      <c r="E53" s="195"/>
      <c r="F53" s="139" t="s">
        <v>24</v>
      </c>
      <c r="G53" s="133"/>
      <c r="H53" s="133"/>
      <c r="I53" s="133">
        <f>'1 1 Pol'!G8+'2 1 Pol'!G8</f>
        <v>0</v>
      </c>
      <c r="J53" s="137" t="str">
        <f>IF(I90=0,"",I53/I90*100)</f>
        <v/>
      </c>
    </row>
    <row r="54" spans="1:10" ht="25.5" customHeight="1" x14ac:dyDescent="0.25">
      <c r="A54" s="127"/>
      <c r="B54" s="132" t="s">
        <v>70</v>
      </c>
      <c r="C54" s="194" t="s">
        <v>71</v>
      </c>
      <c r="D54" s="195"/>
      <c r="E54" s="195"/>
      <c r="F54" s="139" t="s">
        <v>24</v>
      </c>
      <c r="G54" s="133"/>
      <c r="H54" s="133"/>
      <c r="I54" s="133">
        <f>'2 1 Pol'!G62</f>
        <v>0</v>
      </c>
      <c r="J54" s="137" t="str">
        <f>IF(I90=0,"",I54/I90*100)</f>
        <v/>
      </c>
    </row>
    <row r="55" spans="1:10" ht="25.5" customHeight="1" x14ac:dyDescent="0.25">
      <c r="A55" s="127"/>
      <c r="B55" s="132" t="s">
        <v>72</v>
      </c>
      <c r="C55" s="194" t="s">
        <v>73</v>
      </c>
      <c r="D55" s="195"/>
      <c r="E55" s="195"/>
      <c r="F55" s="139" t="s">
        <v>24</v>
      </c>
      <c r="G55" s="133"/>
      <c r="H55" s="133"/>
      <c r="I55" s="133">
        <f>'1 1 Pol'!G32</f>
        <v>0</v>
      </c>
      <c r="J55" s="137" t="str">
        <f>IF(I90=0,"",I55/I90*100)</f>
        <v/>
      </c>
    </row>
    <row r="56" spans="1:10" ht="25.5" customHeight="1" x14ac:dyDescent="0.25">
      <c r="A56" s="127"/>
      <c r="B56" s="132" t="s">
        <v>74</v>
      </c>
      <c r="C56" s="194" t="s">
        <v>75</v>
      </c>
      <c r="D56" s="195"/>
      <c r="E56" s="195"/>
      <c r="F56" s="139" t="s">
        <v>24</v>
      </c>
      <c r="G56" s="133"/>
      <c r="H56" s="133"/>
      <c r="I56" s="133">
        <f>'1 1 Pol'!G58</f>
        <v>0</v>
      </c>
      <c r="J56" s="137" t="str">
        <f>IF(I90=0,"",I56/I90*100)</f>
        <v/>
      </c>
    </row>
    <row r="57" spans="1:10" ht="25.5" customHeight="1" x14ac:dyDescent="0.25">
      <c r="A57" s="127"/>
      <c r="B57" s="132" t="s">
        <v>76</v>
      </c>
      <c r="C57" s="194" t="s">
        <v>77</v>
      </c>
      <c r="D57" s="195"/>
      <c r="E57" s="195"/>
      <c r="F57" s="139" t="s">
        <v>24</v>
      </c>
      <c r="G57" s="133"/>
      <c r="H57" s="133"/>
      <c r="I57" s="133">
        <f>'2 1 Pol'!G74</f>
        <v>0</v>
      </c>
      <c r="J57" s="137" t="str">
        <f>IF(I90=0,"",I57/I90*100)</f>
        <v/>
      </c>
    </row>
    <row r="58" spans="1:10" ht="25.5" customHeight="1" x14ac:dyDescent="0.25">
      <c r="A58" s="127"/>
      <c r="B58" s="132" t="s">
        <v>78</v>
      </c>
      <c r="C58" s="194" t="s">
        <v>79</v>
      </c>
      <c r="D58" s="195"/>
      <c r="E58" s="195"/>
      <c r="F58" s="139" t="s">
        <v>24</v>
      </c>
      <c r="G58" s="133"/>
      <c r="H58" s="133"/>
      <c r="I58" s="133">
        <f>'2 1 Pol'!G85</f>
        <v>0</v>
      </c>
      <c r="J58" s="137" t="str">
        <f>IF(I90=0,"",I58/I90*100)</f>
        <v/>
      </c>
    </row>
    <row r="59" spans="1:10" ht="25.5" customHeight="1" x14ac:dyDescent="0.25">
      <c r="A59" s="127"/>
      <c r="B59" s="132" t="s">
        <v>80</v>
      </c>
      <c r="C59" s="194" t="s">
        <v>81</v>
      </c>
      <c r="D59" s="195"/>
      <c r="E59" s="195"/>
      <c r="F59" s="139" t="s">
        <v>24</v>
      </c>
      <c r="G59" s="133"/>
      <c r="H59" s="133"/>
      <c r="I59" s="133">
        <f>'1 1 Pol'!G68</f>
        <v>0</v>
      </c>
      <c r="J59" s="137" t="str">
        <f>IF(I90=0,"",I59/I90*100)</f>
        <v/>
      </c>
    </row>
    <row r="60" spans="1:10" ht="25.5" customHeight="1" x14ac:dyDescent="0.25">
      <c r="A60" s="127"/>
      <c r="B60" s="132" t="s">
        <v>82</v>
      </c>
      <c r="C60" s="194" t="s">
        <v>83</v>
      </c>
      <c r="D60" s="195"/>
      <c r="E60" s="195"/>
      <c r="F60" s="139" t="s">
        <v>24</v>
      </c>
      <c r="G60" s="133"/>
      <c r="H60" s="133"/>
      <c r="I60" s="133">
        <f>'1 1 Pol'!G118</f>
        <v>0</v>
      </c>
      <c r="J60" s="137" t="str">
        <f>IF(I90=0,"",I60/I90*100)</f>
        <v/>
      </c>
    </row>
    <row r="61" spans="1:10" ht="25.5" customHeight="1" x14ac:dyDescent="0.25">
      <c r="A61" s="127"/>
      <c r="B61" s="132" t="s">
        <v>84</v>
      </c>
      <c r="C61" s="194" t="s">
        <v>85</v>
      </c>
      <c r="D61" s="195"/>
      <c r="E61" s="195"/>
      <c r="F61" s="139" t="s">
        <v>24</v>
      </c>
      <c r="G61" s="133"/>
      <c r="H61" s="133"/>
      <c r="I61" s="133">
        <f>'1 1 Pol'!G160</f>
        <v>0</v>
      </c>
      <c r="J61" s="137" t="str">
        <f>IF(I90=0,"",I61/I90*100)</f>
        <v/>
      </c>
    </row>
    <row r="62" spans="1:10" ht="25.5" customHeight="1" x14ac:dyDescent="0.25">
      <c r="A62" s="127"/>
      <c r="B62" s="132" t="s">
        <v>86</v>
      </c>
      <c r="C62" s="194" t="s">
        <v>87</v>
      </c>
      <c r="D62" s="195"/>
      <c r="E62" s="195"/>
      <c r="F62" s="139" t="s">
        <v>24</v>
      </c>
      <c r="G62" s="133"/>
      <c r="H62" s="133"/>
      <c r="I62" s="133">
        <f>'2 1 Pol'!G123</f>
        <v>0</v>
      </c>
      <c r="J62" s="137" t="str">
        <f>IF(I90=0,"",I62/I90*100)</f>
        <v/>
      </c>
    </row>
    <row r="63" spans="1:10" ht="25.5" customHeight="1" x14ac:dyDescent="0.25">
      <c r="A63" s="127"/>
      <c r="B63" s="132" t="s">
        <v>88</v>
      </c>
      <c r="C63" s="194" t="s">
        <v>89</v>
      </c>
      <c r="D63" s="195"/>
      <c r="E63" s="195"/>
      <c r="F63" s="139" t="s">
        <v>24</v>
      </c>
      <c r="G63" s="133"/>
      <c r="H63" s="133"/>
      <c r="I63" s="133">
        <f>'1 1 Pol'!G176</f>
        <v>0</v>
      </c>
      <c r="J63" s="137" t="str">
        <f>IF(I90=0,"",I63/I90*100)</f>
        <v/>
      </c>
    </row>
    <row r="64" spans="1:10" ht="25.5" customHeight="1" x14ac:dyDescent="0.25">
      <c r="A64" s="127"/>
      <c r="B64" s="132" t="s">
        <v>90</v>
      </c>
      <c r="C64" s="194" t="s">
        <v>91</v>
      </c>
      <c r="D64" s="195"/>
      <c r="E64" s="195"/>
      <c r="F64" s="139" t="s">
        <v>24</v>
      </c>
      <c r="G64" s="133"/>
      <c r="H64" s="133"/>
      <c r="I64" s="133">
        <f>'1 1 Pol'!G186</f>
        <v>0</v>
      </c>
      <c r="J64" s="137" t="str">
        <f>IF(I90=0,"",I64/I90*100)</f>
        <v/>
      </c>
    </row>
    <row r="65" spans="1:10" ht="25.5" customHeight="1" x14ac:dyDescent="0.25">
      <c r="A65" s="127"/>
      <c r="B65" s="132" t="s">
        <v>92</v>
      </c>
      <c r="C65" s="194" t="s">
        <v>93</v>
      </c>
      <c r="D65" s="195"/>
      <c r="E65" s="195"/>
      <c r="F65" s="139" t="s">
        <v>24</v>
      </c>
      <c r="G65" s="133"/>
      <c r="H65" s="133"/>
      <c r="I65" s="133">
        <f>'1 1 Pol'!G198+'2 1 Pol'!G137</f>
        <v>0</v>
      </c>
      <c r="J65" s="137" t="str">
        <f>IF(I90=0,"",I65/I90*100)</f>
        <v/>
      </c>
    </row>
    <row r="66" spans="1:10" ht="25.5" customHeight="1" x14ac:dyDescent="0.25">
      <c r="A66" s="127"/>
      <c r="B66" s="132" t="s">
        <v>94</v>
      </c>
      <c r="C66" s="194" t="s">
        <v>95</v>
      </c>
      <c r="D66" s="195"/>
      <c r="E66" s="195"/>
      <c r="F66" s="139" t="s">
        <v>24</v>
      </c>
      <c r="G66" s="133"/>
      <c r="H66" s="133"/>
      <c r="I66" s="133">
        <f>'1 1 Pol'!G287+'2 1 Pol'!G165</f>
        <v>0</v>
      </c>
      <c r="J66" s="137" t="str">
        <f>IF(I90=0,"",I66/I90*100)</f>
        <v/>
      </c>
    </row>
    <row r="67" spans="1:10" ht="25.5" customHeight="1" x14ac:dyDescent="0.25">
      <c r="A67" s="127"/>
      <c r="B67" s="132" t="s">
        <v>96</v>
      </c>
      <c r="C67" s="194" t="s">
        <v>97</v>
      </c>
      <c r="D67" s="195"/>
      <c r="E67" s="195"/>
      <c r="F67" s="139" t="s">
        <v>25</v>
      </c>
      <c r="G67" s="133"/>
      <c r="H67" s="133"/>
      <c r="I67" s="133">
        <f>'1 1 Pol'!G290</f>
        <v>0</v>
      </c>
      <c r="J67" s="137" t="str">
        <f>IF(I90=0,"",I67/I90*100)</f>
        <v/>
      </c>
    </row>
    <row r="68" spans="1:10" ht="25.5" customHeight="1" x14ac:dyDescent="0.25">
      <c r="A68" s="127"/>
      <c r="B68" s="132" t="s">
        <v>98</v>
      </c>
      <c r="C68" s="194" t="s">
        <v>99</v>
      </c>
      <c r="D68" s="195"/>
      <c r="E68" s="195"/>
      <c r="F68" s="139" t="s">
        <v>25</v>
      </c>
      <c r="G68" s="133"/>
      <c r="H68" s="133"/>
      <c r="I68" s="133">
        <f>'1 1 Pol'!G323</f>
        <v>0</v>
      </c>
      <c r="J68" s="137" t="str">
        <f>IF(I90=0,"",I68/I90*100)</f>
        <v/>
      </c>
    </row>
    <row r="69" spans="1:10" ht="25.5" customHeight="1" x14ac:dyDescent="0.25">
      <c r="A69" s="127"/>
      <c r="B69" s="132" t="s">
        <v>100</v>
      </c>
      <c r="C69" s="194" t="s">
        <v>101</v>
      </c>
      <c r="D69" s="195"/>
      <c r="E69" s="195"/>
      <c r="F69" s="139" t="s">
        <v>25</v>
      </c>
      <c r="G69" s="133"/>
      <c r="H69" s="133"/>
      <c r="I69" s="133">
        <f>'1 1 Pol'!G365</f>
        <v>0</v>
      </c>
      <c r="J69" s="137" t="str">
        <f>IF(I90=0,"",I69/I90*100)</f>
        <v/>
      </c>
    </row>
    <row r="70" spans="1:10" ht="25.5" customHeight="1" x14ac:dyDescent="0.25">
      <c r="A70" s="127"/>
      <c r="B70" s="132" t="s">
        <v>102</v>
      </c>
      <c r="C70" s="194" t="s">
        <v>103</v>
      </c>
      <c r="D70" s="195"/>
      <c r="E70" s="195"/>
      <c r="F70" s="139" t="s">
        <v>25</v>
      </c>
      <c r="G70" s="133"/>
      <c r="H70" s="133"/>
      <c r="I70" s="133">
        <f>'1 1 Pol'!G402</f>
        <v>0</v>
      </c>
      <c r="J70" s="137" t="str">
        <f>IF(I90=0,"",I70/I90*100)</f>
        <v/>
      </c>
    </row>
    <row r="71" spans="1:10" ht="25.5" customHeight="1" x14ac:dyDescent="0.25">
      <c r="A71" s="127"/>
      <c r="B71" s="132" t="s">
        <v>104</v>
      </c>
      <c r="C71" s="194" t="s">
        <v>105</v>
      </c>
      <c r="D71" s="195"/>
      <c r="E71" s="195"/>
      <c r="F71" s="139" t="s">
        <v>25</v>
      </c>
      <c r="G71" s="133"/>
      <c r="H71" s="133"/>
      <c r="I71" s="133">
        <f>'1 1 Pol'!G438</f>
        <v>0</v>
      </c>
      <c r="J71" s="137" t="str">
        <f>IF(I90=0,"",I71/I90*100)</f>
        <v/>
      </c>
    </row>
    <row r="72" spans="1:10" ht="25.5" customHeight="1" x14ac:dyDescent="0.25">
      <c r="A72" s="127"/>
      <c r="B72" s="132" t="s">
        <v>106</v>
      </c>
      <c r="C72" s="194" t="s">
        <v>107</v>
      </c>
      <c r="D72" s="195"/>
      <c r="E72" s="195"/>
      <c r="F72" s="139" t="s">
        <v>25</v>
      </c>
      <c r="G72" s="133"/>
      <c r="H72" s="133"/>
      <c r="I72" s="133">
        <f>'1 1 Pol'!G448</f>
        <v>0</v>
      </c>
      <c r="J72" s="137" t="str">
        <f>IF(I90=0,"",I72/I90*100)</f>
        <v/>
      </c>
    </row>
    <row r="73" spans="1:10" ht="25.5" customHeight="1" x14ac:dyDescent="0.25">
      <c r="A73" s="127"/>
      <c r="B73" s="132" t="s">
        <v>108</v>
      </c>
      <c r="C73" s="194" t="s">
        <v>109</v>
      </c>
      <c r="D73" s="195"/>
      <c r="E73" s="195"/>
      <c r="F73" s="139" t="s">
        <v>25</v>
      </c>
      <c r="G73" s="133"/>
      <c r="H73" s="133"/>
      <c r="I73" s="133">
        <f>'1 1 Pol'!G517</f>
        <v>0</v>
      </c>
      <c r="J73" s="137" t="str">
        <f>IF(I90=0,"",I73/I90*100)</f>
        <v/>
      </c>
    </row>
    <row r="74" spans="1:10" ht="25.5" customHeight="1" x14ac:dyDescent="0.25">
      <c r="A74" s="127"/>
      <c r="B74" s="132" t="s">
        <v>110</v>
      </c>
      <c r="C74" s="194" t="s">
        <v>111</v>
      </c>
      <c r="D74" s="195"/>
      <c r="E74" s="195"/>
      <c r="F74" s="139" t="s">
        <v>25</v>
      </c>
      <c r="G74" s="133"/>
      <c r="H74" s="133"/>
      <c r="I74" s="133">
        <f>'1 1 Pol'!G524</f>
        <v>0</v>
      </c>
      <c r="J74" s="137" t="str">
        <f>IF(I90=0,"",I74/I90*100)</f>
        <v/>
      </c>
    </row>
    <row r="75" spans="1:10" ht="25.5" customHeight="1" x14ac:dyDescent="0.25">
      <c r="A75" s="127"/>
      <c r="B75" s="132" t="s">
        <v>112</v>
      </c>
      <c r="C75" s="194" t="s">
        <v>113</v>
      </c>
      <c r="D75" s="195"/>
      <c r="E75" s="195"/>
      <c r="F75" s="139" t="s">
        <v>25</v>
      </c>
      <c r="G75" s="133"/>
      <c r="H75" s="133"/>
      <c r="I75" s="133">
        <f>'1 1 Pol'!G537</f>
        <v>0</v>
      </c>
      <c r="J75" s="137" t="str">
        <f>IF(I90=0,"",I75/I90*100)</f>
        <v/>
      </c>
    </row>
    <row r="76" spans="1:10" ht="25.5" customHeight="1" x14ac:dyDescent="0.25">
      <c r="A76" s="127"/>
      <c r="B76" s="132" t="s">
        <v>114</v>
      </c>
      <c r="C76" s="194" t="s">
        <v>115</v>
      </c>
      <c r="D76" s="195"/>
      <c r="E76" s="195"/>
      <c r="F76" s="139" t="s">
        <v>25</v>
      </c>
      <c r="G76" s="133"/>
      <c r="H76" s="133"/>
      <c r="I76" s="133">
        <f>'1 1 Pol'!G550</f>
        <v>0</v>
      </c>
      <c r="J76" s="137" t="str">
        <f>IF(I90=0,"",I76/I90*100)</f>
        <v/>
      </c>
    </row>
    <row r="77" spans="1:10" ht="25.5" customHeight="1" x14ac:dyDescent="0.25">
      <c r="A77" s="127"/>
      <c r="B77" s="132" t="s">
        <v>116</v>
      </c>
      <c r="C77" s="194" t="s">
        <v>117</v>
      </c>
      <c r="D77" s="195"/>
      <c r="E77" s="195"/>
      <c r="F77" s="139" t="s">
        <v>25</v>
      </c>
      <c r="G77" s="133"/>
      <c r="H77" s="133"/>
      <c r="I77" s="133">
        <f>'1 1 Pol'!G563</f>
        <v>0</v>
      </c>
      <c r="J77" s="137" t="str">
        <f>IF(I90=0,"",I77/I90*100)</f>
        <v/>
      </c>
    </row>
    <row r="78" spans="1:10" ht="25.5" customHeight="1" x14ac:dyDescent="0.25">
      <c r="A78" s="127"/>
      <c r="B78" s="132" t="s">
        <v>118</v>
      </c>
      <c r="C78" s="194" t="s">
        <v>119</v>
      </c>
      <c r="D78" s="195"/>
      <c r="E78" s="195"/>
      <c r="F78" s="139" t="s">
        <v>25</v>
      </c>
      <c r="G78" s="133"/>
      <c r="H78" s="133"/>
      <c r="I78" s="133">
        <f>'1 1 Pol'!G569</f>
        <v>0</v>
      </c>
      <c r="J78" s="137" t="str">
        <f>IF(I90=0,"",I78/I90*100)</f>
        <v/>
      </c>
    </row>
    <row r="79" spans="1:10" ht="25.5" customHeight="1" x14ac:dyDescent="0.25">
      <c r="A79" s="127"/>
      <c r="B79" s="132" t="s">
        <v>120</v>
      </c>
      <c r="C79" s="194" t="s">
        <v>121</v>
      </c>
      <c r="D79" s="195"/>
      <c r="E79" s="195"/>
      <c r="F79" s="139" t="s">
        <v>25</v>
      </c>
      <c r="G79" s="133"/>
      <c r="H79" s="133"/>
      <c r="I79" s="133">
        <f>'1 1 Pol'!G574</f>
        <v>0</v>
      </c>
      <c r="J79" s="137" t="str">
        <f>IF(I90=0,"",I79/I90*100)</f>
        <v/>
      </c>
    </row>
    <row r="80" spans="1:10" ht="25.5" customHeight="1" x14ac:dyDescent="0.25">
      <c r="A80" s="127"/>
      <c r="B80" s="132" t="s">
        <v>122</v>
      </c>
      <c r="C80" s="194" t="s">
        <v>123</v>
      </c>
      <c r="D80" s="195"/>
      <c r="E80" s="195"/>
      <c r="F80" s="139" t="s">
        <v>25</v>
      </c>
      <c r="G80" s="133"/>
      <c r="H80" s="133"/>
      <c r="I80" s="133">
        <f>'2 1 Pol'!G168</f>
        <v>0</v>
      </c>
      <c r="J80" s="137" t="str">
        <f>IF(I90=0,"",I80/I90*100)</f>
        <v/>
      </c>
    </row>
    <row r="81" spans="1:10" ht="25.5" customHeight="1" x14ac:dyDescent="0.25">
      <c r="A81" s="127"/>
      <c r="B81" s="132" t="s">
        <v>124</v>
      </c>
      <c r="C81" s="194" t="s">
        <v>125</v>
      </c>
      <c r="D81" s="195"/>
      <c r="E81" s="195"/>
      <c r="F81" s="139" t="s">
        <v>25</v>
      </c>
      <c r="G81" s="133"/>
      <c r="H81" s="133"/>
      <c r="I81" s="133">
        <f>'1 1 Pol'!G628</f>
        <v>0</v>
      </c>
      <c r="J81" s="137" t="str">
        <f>IF(I90=0,"",I81/I90*100)</f>
        <v/>
      </c>
    </row>
    <row r="82" spans="1:10" ht="25.5" customHeight="1" x14ac:dyDescent="0.25">
      <c r="A82" s="127"/>
      <c r="B82" s="132" t="s">
        <v>126</v>
      </c>
      <c r="C82" s="194" t="s">
        <v>127</v>
      </c>
      <c r="D82" s="195"/>
      <c r="E82" s="195"/>
      <c r="F82" s="139" t="s">
        <v>25</v>
      </c>
      <c r="G82" s="133"/>
      <c r="H82" s="133"/>
      <c r="I82" s="133">
        <f>'1 1 Pol'!G646</f>
        <v>0</v>
      </c>
      <c r="J82" s="137" t="str">
        <f>IF(I90=0,"",I82/I90*100)</f>
        <v/>
      </c>
    </row>
    <row r="83" spans="1:10" ht="25.5" customHeight="1" x14ac:dyDescent="0.25">
      <c r="A83" s="127"/>
      <c r="B83" s="132" t="s">
        <v>128</v>
      </c>
      <c r="C83" s="194" t="s">
        <v>129</v>
      </c>
      <c r="D83" s="195"/>
      <c r="E83" s="195"/>
      <c r="F83" s="139" t="s">
        <v>25</v>
      </c>
      <c r="G83" s="133"/>
      <c r="H83" s="133"/>
      <c r="I83" s="133">
        <f>'1 1 Pol'!G760</f>
        <v>0</v>
      </c>
      <c r="J83" s="137" t="str">
        <f>IF(I90=0,"",I83/I90*100)</f>
        <v/>
      </c>
    </row>
    <row r="84" spans="1:10" ht="25.5" customHeight="1" x14ac:dyDescent="0.25">
      <c r="A84" s="127"/>
      <c r="B84" s="132" t="s">
        <v>130</v>
      </c>
      <c r="C84" s="194" t="s">
        <v>131</v>
      </c>
      <c r="D84" s="195"/>
      <c r="E84" s="195"/>
      <c r="F84" s="139" t="s">
        <v>25</v>
      </c>
      <c r="G84" s="133"/>
      <c r="H84" s="133"/>
      <c r="I84" s="133">
        <f>'1 1 Pol'!G779</f>
        <v>0</v>
      </c>
      <c r="J84" s="137" t="str">
        <f>IF(I90=0,"",I84/I90*100)</f>
        <v/>
      </c>
    </row>
    <row r="85" spans="1:10" ht="25.5" customHeight="1" x14ac:dyDescent="0.25">
      <c r="A85" s="127"/>
      <c r="B85" s="132" t="s">
        <v>132</v>
      </c>
      <c r="C85" s="194" t="s">
        <v>133</v>
      </c>
      <c r="D85" s="195"/>
      <c r="E85" s="195"/>
      <c r="F85" s="139" t="s">
        <v>25</v>
      </c>
      <c r="G85" s="133"/>
      <c r="H85" s="133"/>
      <c r="I85" s="133">
        <f>'1 1 Pol'!G962</f>
        <v>0</v>
      </c>
      <c r="J85" s="137" t="str">
        <f>IF(I90=0,"",I85/I90*100)</f>
        <v/>
      </c>
    </row>
    <row r="86" spans="1:10" ht="25.5" customHeight="1" x14ac:dyDescent="0.25">
      <c r="A86" s="127"/>
      <c r="B86" s="132" t="s">
        <v>134</v>
      </c>
      <c r="C86" s="194" t="s">
        <v>135</v>
      </c>
      <c r="D86" s="195"/>
      <c r="E86" s="195"/>
      <c r="F86" s="139" t="s">
        <v>25</v>
      </c>
      <c r="G86" s="133"/>
      <c r="H86" s="133"/>
      <c r="I86" s="133">
        <f>'1 1 Pol'!G968</f>
        <v>0</v>
      </c>
      <c r="J86" s="137" t="str">
        <f>IF(I90=0,"",I86/I90*100)</f>
        <v/>
      </c>
    </row>
    <row r="87" spans="1:10" ht="25.5" customHeight="1" x14ac:dyDescent="0.25">
      <c r="A87" s="127"/>
      <c r="B87" s="132" t="s">
        <v>136</v>
      </c>
      <c r="C87" s="194" t="s">
        <v>137</v>
      </c>
      <c r="D87" s="195"/>
      <c r="E87" s="195"/>
      <c r="F87" s="139" t="s">
        <v>26</v>
      </c>
      <c r="G87" s="133"/>
      <c r="H87" s="133"/>
      <c r="I87" s="133">
        <f>'1 1 Pol'!G1031</f>
        <v>0</v>
      </c>
      <c r="J87" s="137" t="str">
        <f>IF(I90=0,"",I87/I90*100)</f>
        <v/>
      </c>
    </row>
    <row r="88" spans="1:10" ht="25.5" customHeight="1" x14ac:dyDescent="0.25">
      <c r="A88" s="127"/>
      <c r="B88" s="132" t="s">
        <v>138</v>
      </c>
      <c r="C88" s="194" t="s">
        <v>27</v>
      </c>
      <c r="D88" s="195"/>
      <c r="E88" s="195"/>
      <c r="F88" s="139" t="s">
        <v>138</v>
      </c>
      <c r="G88" s="133"/>
      <c r="H88" s="133"/>
      <c r="I88" s="133">
        <f>'01 1 Naklady'!G8</f>
        <v>0</v>
      </c>
      <c r="J88" s="137" t="str">
        <f>IF(I90=0,"",I88/I90*100)</f>
        <v/>
      </c>
    </row>
    <row r="89" spans="1:10" ht="25.5" customHeight="1" x14ac:dyDescent="0.25">
      <c r="A89" s="127"/>
      <c r="B89" s="132" t="s">
        <v>139</v>
      </c>
      <c r="C89" s="194" t="s">
        <v>28</v>
      </c>
      <c r="D89" s="195"/>
      <c r="E89" s="195"/>
      <c r="F89" s="139" t="s">
        <v>139</v>
      </c>
      <c r="G89" s="133"/>
      <c r="H89" s="133"/>
      <c r="I89" s="133">
        <f>'01 1 Naklady'!G33</f>
        <v>0</v>
      </c>
      <c r="J89" s="137" t="str">
        <f>IF(I90=0,"",I89/I90*100)</f>
        <v/>
      </c>
    </row>
    <row r="90" spans="1:10" ht="25.5" customHeight="1" x14ac:dyDescent="0.25">
      <c r="A90" s="128"/>
      <c r="B90" s="134" t="s">
        <v>1</v>
      </c>
      <c r="C90" s="134"/>
      <c r="D90" s="135"/>
      <c r="E90" s="135"/>
      <c r="F90" s="140"/>
      <c r="G90" s="136"/>
      <c r="H90" s="136"/>
      <c r="I90" s="136">
        <f>SUM(I53:I89)</f>
        <v>0</v>
      </c>
      <c r="J90" s="138">
        <f>SUM(J53:J89)</f>
        <v>0</v>
      </c>
    </row>
    <row r="91" spans="1:10" x14ac:dyDescent="0.25">
      <c r="F91" s="92"/>
      <c r="G91" s="91"/>
      <c r="H91" s="92"/>
      <c r="I91" s="91"/>
      <c r="J91" s="93"/>
    </row>
    <row r="92" spans="1:10" x14ac:dyDescent="0.25">
      <c r="F92" s="92"/>
      <c r="G92" s="91"/>
      <c r="H92" s="92"/>
      <c r="I92" s="91"/>
      <c r="J92" s="93"/>
    </row>
    <row r="93" spans="1:10" x14ac:dyDescent="0.25">
      <c r="F93" s="92"/>
      <c r="G93" s="91"/>
      <c r="H93" s="92"/>
      <c r="I93" s="91"/>
      <c r="J93" s="93"/>
    </row>
  </sheetData>
  <sheetProtection algorithmName="SHA-512" hashValue="AQXPUGLJSYAYxMzQxIbEIfdKhgbI5FhV7naOueDC9L+wXUgnDChVR4bYUkvovwaybeU1yVuienQ7a4GPth+CNw==" saltValue="HwNGLKAdLjK/x4p5fAZTO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74" t="s">
        <v>7</v>
      </c>
      <c r="B2" s="73"/>
      <c r="C2" s="238"/>
      <c r="D2" s="238"/>
      <c r="E2" s="238"/>
      <c r="F2" s="238"/>
      <c r="G2" s="239"/>
    </row>
    <row r="3" spans="1:7" ht="24.9" customHeight="1" x14ac:dyDescent="0.25">
      <c r="A3" s="74" t="s">
        <v>8</v>
      </c>
      <c r="B3" s="73"/>
      <c r="C3" s="238"/>
      <c r="D3" s="238"/>
      <c r="E3" s="238"/>
      <c r="F3" s="238"/>
      <c r="G3" s="239"/>
    </row>
    <row r="4" spans="1:7" ht="24.9" customHeight="1" x14ac:dyDescent="0.25">
      <c r="A4" s="74" t="s">
        <v>9</v>
      </c>
      <c r="B4" s="73"/>
      <c r="C4" s="238"/>
      <c r="D4" s="238"/>
      <c r="E4" s="238"/>
      <c r="F4" s="238"/>
      <c r="G4" s="239"/>
    </row>
    <row r="5" spans="1:7" x14ac:dyDescent="0.25">
      <c r="B5" s="6"/>
      <c r="C5" s="7"/>
      <c r="D5" s="8"/>
    </row>
  </sheetData>
  <sheetProtection algorithmName="SHA-512" hashValue="9iuK8cKXDF4tuQvYCu/LpxHi/JU3WFElR//04ZfQtjh6gCDx7dkmGBU9MV+931gYVZWuS4QxsAZTVUcZBg/V4Q==" saltValue="5SdaQOKi6Ua8M9aHwnTKv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17" activePane="bottomLeft" state="frozen"/>
      <selection pane="bottomLeft" activeCell="C22" sqref="C22:G22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65.44140625" style="90" customWidth="1"/>
    <col min="4" max="4" width="6.2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2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244" t="s">
        <v>140</v>
      </c>
      <c r="B1" s="244"/>
      <c r="C1" s="244"/>
      <c r="D1" s="244"/>
      <c r="E1" s="244"/>
      <c r="F1" s="244"/>
      <c r="G1" s="244"/>
      <c r="AF1" t="s">
        <v>141</v>
      </c>
    </row>
    <row r="2" spans="1:59" ht="24.9" customHeight="1" x14ac:dyDescent="0.25">
      <c r="A2" s="143" t="s">
        <v>7</v>
      </c>
      <c r="B2" s="73" t="s">
        <v>43</v>
      </c>
      <c r="C2" s="245" t="s">
        <v>44</v>
      </c>
      <c r="D2" s="246"/>
      <c r="E2" s="246"/>
      <c r="F2" s="246"/>
      <c r="G2" s="247"/>
      <c r="AF2" t="s">
        <v>142</v>
      </c>
    </row>
    <row r="3" spans="1:59" ht="24.9" customHeight="1" x14ac:dyDescent="0.25">
      <c r="A3" s="143" t="s">
        <v>8</v>
      </c>
      <c r="B3" s="73" t="s">
        <v>57</v>
      </c>
      <c r="C3" s="245" t="s">
        <v>58</v>
      </c>
      <c r="D3" s="246"/>
      <c r="E3" s="246"/>
      <c r="F3" s="246"/>
      <c r="G3" s="247"/>
      <c r="AB3" s="90" t="s">
        <v>143</v>
      </c>
      <c r="AF3" t="s">
        <v>144</v>
      </c>
    </row>
    <row r="4" spans="1:59" ht="24.9" customHeight="1" x14ac:dyDescent="0.25">
      <c r="A4" s="144" t="s">
        <v>9</v>
      </c>
      <c r="B4" s="145" t="s">
        <v>59</v>
      </c>
      <c r="C4" s="248" t="s">
        <v>58</v>
      </c>
      <c r="D4" s="249"/>
      <c r="E4" s="249"/>
      <c r="F4" s="249"/>
      <c r="G4" s="250"/>
      <c r="AF4" t="s">
        <v>145</v>
      </c>
    </row>
    <row r="5" spans="1:59" x14ac:dyDescent="0.25">
      <c r="D5" s="142"/>
    </row>
    <row r="6" spans="1:59" ht="39.6" x14ac:dyDescent="0.25">
      <c r="A6" s="253" t="s">
        <v>146</v>
      </c>
      <c r="B6" s="254" t="s">
        <v>147</v>
      </c>
      <c r="C6" s="254" t="s">
        <v>148</v>
      </c>
      <c r="D6" s="255" t="s">
        <v>149</v>
      </c>
      <c r="E6" s="255" t="s">
        <v>150</v>
      </c>
      <c r="F6" s="256" t="s">
        <v>151</v>
      </c>
      <c r="G6" s="255" t="s">
        <v>29</v>
      </c>
      <c r="H6" s="257" t="s">
        <v>30</v>
      </c>
      <c r="I6" s="257" t="s">
        <v>152</v>
      </c>
      <c r="J6" s="257" t="s">
        <v>31</v>
      </c>
      <c r="K6" s="257" t="s">
        <v>153</v>
      </c>
      <c r="L6" s="257" t="s">
        <v>154</v>
      </c>
      <c r="M6" s="257" t="s">
        <v>155</v>
      </c>
      <c r="N6" s="257" t="s">
        <v>156</v>
      </c>
      <c r="O6" s="257" t="s">
        <v>157</v>
      </c>
      <c r="P6" s="257" t="s">
        <v>158</v>
      </c>
      <c r="Q6" s="257" t="s">
        <v>159</v>
      </c>
      <c r="R6" s="257" t="s">
        <v>160</v>
      </c>
      <c r="S6" s="257" t="s">
        <v>161</v>
      </c>
      <c r="T6" s="146" t="s">
        <v>162</v>
      </c>
      <c r="U6" s="146" t="s">
        <v>163</v>
      </c>
      <c r="V6" s="146" t="s">
        <v>164</v>
      </c>
    </row>
    <row r="7" spans="1:59" hidden="1" x14ac:dyDescent="0.25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9" x14ac:dyDescent="0.25">
      <c r="A8" s="158" t="s">
        <v>165</v>
      </c>
      <c r="B8" s="159" t="s">
        <v>138</v>
      </c>
      <c r="C8" s="177" t="s">
        <v>27</v>
      </c>
      <c r="D8" s="160"/>
      <c r="E8" s="161"/>
      <c r="F8" s="162"/>
      <c r="G8" s="162">
        <f>SUMIF(AF9:AF32,"&lt;&gt;NOR",G9:G32)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2"/>
      <c r="O8" s="162">
        <f>SUM(O9:O32)</f>
        <v>0</v>
      </c>
      <c r="P8" s="162"/>
      <c r="Q8" s="162">
        <f>SUM(Q9:Q32)</f>
        <v>0</v>
      </c>
      <c r="R8" s="162"/>
      <c r="S8" s="162"/>
      <c r="T8" s="157"/>
      <c r="U8" s="157">
        <f>SUM(U9:U32)</f>
        <v>0</v>
      </c>
      <c r="V8" s="157"/>
      <c r="AF8" t="s">
        <v>166</v>
      </c>
    </row>
    <row r="9" spans="1:59" outlineLevel="1" x14ac:dyDescent="0.25">
      <c r="A9" s="163">
        <v>1</v>
      </c>
      <c r="B9" s="164" t="s">
        <v>167</v>
      </c>
      <c r="C9" s="178" t="s">
        <v>168</v>
      </c>
      <c r="D9" s="165" t="s">
        <v>169</v>
      </c>
      <c r="E9" s="166">
        <v>1</v>
      </c>
      <c r="F9" s="167">
        <v>0</v>
      </c>
      <c r="G9" s="168">
        <f>ROUND(E9*F9,2)</f>
        <v>0</v>
      </c>
      <c r="H9" s="167">
        <v>0</v>
      </c>
      <c r="I9" s="168">
        <f>ROUND(E9*H9,2)</f>
        <v>0</v>
      </c>
      <c r="J9" s="167">
        <v>0</v>
      </c>
      <c r="K9" s="168">
        <f>ROUND(E9*J9,2)</f>
        <v>0</v>
      </c>
      <c r="L9" s="168">
        <v>15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170</v>
      </c>
      <c r="T9" s="156">
        <v>0</v>
      </c>
      <c r="U9" s="156">
        <f>ROUND(E9*T9,2)</f>
        <v>0</v>
      </c>
      <c r="V9" s="156"/>
      <c r="W9" s="147"/>
      <c r="X9" s="147"/>
      <c r="Y9" s="147"/>
      <c r="Z9" s="147"/>
      <c r="AA9" s="147"/>
      <c r="AB9" s="147"/>
      <c r="AC9" s="147"/>
      <c r="AD9" s="147"/>
      <c r="AE9" s="147"/>
      <c r="AF9" s="147" t="s">
        <v>171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42" t="s">
        <v>172</v>
      </c>
      <c r="D10" s="243"/>
      <c r="E10" s="243"/>
      <c r="F10" s="243"/>
      <c r="G10" s="24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/>
      <c r="AF10" s="147" t="s">
        <v>173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240" t="s">
        <v>174</v>
      </c>
      <c r="D11" s="241"/>
      <c r="E11" s="241"/>
      <c r="F11" s="241"/>
      <c r="G11" s="241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47"/>
      <c r="X11" s="147"/>
      <c r="Y11" s="147"/>
      <c r="Z11" s="147"/>
      <c r="AA11" s="147"/>
      <c r="AB11" s="147"/>
      <c r="AC11" s="147"/>
      <c r="AD11" s="147"/>
      <c r="AE11" s="147"/>
      <c r="AF11" s="147" t="s">
        <v>173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54"/>
      <c r="B12" s="155"/>
      <c r="C12" s="240" t="s">
        <v>175</v>
      </c>
      <c r="D12" s="241"/>
      <c r="E12" s="241"/>
      <c r="F12" s="241"/>
      <c r="G12" s="24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/>
      <c r="AF12" s="147" t="s">
        <v>173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240" t="s">
        <v>176</v>
      </c>
      <c r="D13" s="241"/>
      <c r="E13" s="241"/>
      <c r="F13" s="241"/>
      <c r="G13" s="24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47"/>
      <c r="X13" s="147"/>
      <c r="Y13" s="147"/>
      <c r="Z13" s="147"/>
      <c r="AA13" s="147"/>
      <c r="AB13" s="147"/>
      <c r="AC13" s="147"/>
      <c r="AD13" s="147"/>
      <c r="AE13" s="147"/>
      <c r="AF13" s="147" t="s">
        <v>173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54"/>
      <c r="B14" s="155"/>
      <c r="C14" s="240" t="s">
        <v>177</v>
      </c>
      <c r="D14" s="241"/>
      <c r="E14" s="241"/>
      <c r="F14" s="241"/>
      <c r="G14" s="24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47"/>
      <c r="X14" s="147"/>
      <c r="Y14" s="147"/>
      <c r="Z14" s="147"/>
      <c r="AA14" s="147"/>
      <c r="AB14" s="147"/>
      <c r="AC14" s="147"/>
      <c r="AD14" s="147"/>
      <c r="AE14" s="147"/>
      <c r="AF14" s="147" t="s">
        <v>173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21" outlineLevel="1" x14ac:dyDescent="0.25">
      <c r="A15" s="154"/>
      <c r="B15" s="155"/>
      <c r="C15" s="240" t="s">
        <v>178</v>
      </c>
      <c r="D15" s="241"/>
      <c r="E15" s="241"/>
      <c r="F15" s="241"/>
      <c r="G15" s="241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/>
      <c r="AF15" s="147" t="s">
        <v>173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69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54"/>
      <c r="B16" s="155"/>
      <c r="C16" s="240" t="s">
        <v>179</v>
      </c>
      <c r="D16" s="241"/>
      <c r="E16" s="241"/>
      <c r="F16" s="241"/>
      <c r="G16" s="24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47"/>
      <c r="X16" s="147"/>
      <c r="Y16" s="147"/>
      <c r="Z16" s="147"/>
      <c r="AA16" s="147"/>
      <c r="AB16" s="147"/>
      <c r="AC16" s="147"/>
      <c r="AD16" s="147"/>
      <c r="AE16" s="147"/>
      <c r="AF16" s="147" t="s">
        <v>173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240" t="s">
        <v>180</v>
      </c>
      <c r="D17" s="241"/>
      <c r="E17" s="241"/>
      <c r="F17" s="241"/>
      <c r="G17" s="241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/>
      <c r="AF17" s="147" t="s">
        <v>173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63">
        <v>2</v>
      </c>
      <c r="B18" s="164" t="s">
        <v>181</v>
      </c>
      <c r="C18" s="178" t="s">
        <v>182</v>
      </c>
      <c r="D18" s="165" t="s">
        <v>169</v>
      </c>
      <c r="E18" s="166">
        <v>1</v>
      </c>
      <c r="F18" s="167">
        <v>0</v>
      </c>
      <c r="G18" s="168">
        <f>ROUND(E18*F18,2)</f>
        <v>0</v>
      </c>
      <c r="H18" s="167">
        <v>0</v>
      </c>
      <c r="I18" s="168">
        <f>ROUND(E18*H18,2)</f>
        <v>0</v>
      </c>
      <c r="J18" s="167">
        <v>0</v>
      </c>
      <c r="K18" s="168">
        <f>ROUND(E18*J18,2)</f>
        <v>0</v>
      </c>
      <c r="L18" s="168">
        <v>15</v>
      </c>
      <c r="M18" s="168">
        <f>G18*(1+L18/100)</f>
        <v>0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170</v>
      </c>
      <c r="T18" s="156">
        <v>0</v>
      </c>
      <c r="U18" s="156">
        <f>ROUND(E18*T18,2)</f>
        <v>0</v>
      </c>
      <c r="V18" s="156"/>
      <c r="W18" s="147"/>
      <c r="X18" s="147"/>
      <c r="Y18" s="147"/>
      <c r="Z18" s="147"/>
      <c r="AA18" s="147"/>
      <c r="AB18" s="147"/>
      <c r="AC18" s="147"/>
      <c r="AD18" s="147"/>
      <c r="AE18" s="147"/>
      <c r="AF18" s="147" t="s">
        <v>171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54"/>
      <c r="B19" s="155"/>
      <c r="C19" s="242" t="s">
        <v>183</v>
      </c>
      <c r="D19" s="243"/>
      <c r="E19" s="243"/>
      <c r="F19" s="243"/>
      <c r="G19" s="24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47"/>
      <c r="X19" s="147"/>
      <c r="Y19" s="147"/>
      <c r="Z19" s="147"/>
      <c r="AA19" s="147"/>
      <c r="AB19" s="147"/>
      <c r="AC19" s="147"/>
      <c r="AD19" s="147"/>
      <c r="AE19" s="147"/>
      <c r="AF19" s="147" t="s">
        <v>173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54"/>
      <c r="B20" s="155"/>
      <c r="C20" s="240" t="s">
        <v>184</v>
      </c>
      <c r="D20" s="241"/>
      <c r="E20" s="241"/>
      <c r="F20" s="241"/>
      <c r="G20" s="241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/>
      <c r="AF20" s="147" t="s">
        <v>173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240" t="s">
        <v>185</v>
      </c>
      <c r="D21" s="241"/>
      <c r="E21" s="241"/>
      <c r="F21" s="241"/>
      <c r="G21" s="241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/>
      <c r="AF21" s="147" t="s">
        <v>173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21" outlineLevel="1" x14ac:dyDescent="0.25">
      <c r="A22" s="154"/>
      <c r="B22" s="155"/>
      <c r="C22" s="240" t="s">
        <v>186</v>
      </c>
      <c r="D22" s="241"/>
      <c r="E22" s="241"/>
      <c r="F22" s="241"/>
      <c r="G22" s="24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47"/>
      <c r="X22" s="147"/>
      <c r="Y22" s="147"/>
      <c r="Z22" s="147"/>
      <c r="AA22" s="147"/>
      <c r="AB22" s="147"/>
      <c r="AC22" s="147"/>
      <c r="AD22" s="147"/>
      <c r="AE22" s="147"/>
      <c r="AF22" s="147" t="s">
        <v>173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69" t="str">
        <f>C22</f>
        <v>Spotřeba vody a elektrické energie pro potřebu sociálních zařízení a kanceláří stavby. Pronájem, opotřebení a spotřeba pohonných hmot náhradního zdroje elektrické energie.</v>
      </c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54"/>
      <c r="B23" s="155"/>
      <c r="C23" s="240" t="s">
        <v>187</v>
      </c>
      <c r="D23" s="241"/>
      <c r="E23" s="241"/>
      <c r="F23" s="241"/>
      <c r="G23" s="24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/>
      <c r="AF23" s="147" t="s">
        <v>173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63">
        <v>3</v>
      </c>
      <c r="B24" s="164" t="s">
        <v>188</v>
      </c>
      <c r="C24" s="178" t="s">
        <v>189</v>
      </c>
      <c r="D24" s="165" t="s">
        <v>169</v>
      </c>
      <c r="E24" s="166">
        <v>1</v>
      </c>
      <c r="F24" s="167">
        <v>0</v>
      </c>
      <c r="G24" s="168">
        <f>ROUND(E24*F24,2)</f>
        <v>0</v>
      </c>
      <c r="H24" s="167">
        <v>0</v>
      </c>
      <c r="I24" s="168">
        <f>ROUND(E24*H24,2)</f>
        <v>0</v>
      </c>
      <c r="J24" s="167">
        <v>0</v>
      </c>
      <c r="K24" s="168">
        <f>ROUND(E24*J24,2)</f>
        <v>0</v>
      </c>
      <c r="L24" s="168">
        <v>15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170</v>
      </c>
      <c r="T24" s="156">
        <v>0</v>
      </c>
      <c r="U24" s="156">
        <f>ROUND(E24*T24,2)</f>
        <v>0</v>
      </c>
      <c r="V24" s="156"/>
      <c r="W24" s="147"/>
      <c r="X24" s="147"/>
      <c r="Y24" s="147"/>
      <c r="Z24" s="147"/>
      <c r="AA24" s="147"/>
      <c r="AB24" s="147"/>
      <c r="AC24" s="147"/>
      <c r="AD24" s="147"/>
      <c r="AE24" s="147"/>
      <c r="AF24" s="147" t="s">
        <v>171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 x14ac:dyDescent="0.25">
      <c r="A25" s="154"/>
      <c r="B25" s="155"/>
      <c r="C25" s="242" t="s">
        <v>190</v>
      </c>
      <c r="D25" s="243"/>
      <c r="E25" s="243"/>
      <c r="F25" s="243"/>
      <c r="G25" s="24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47"/>
      <c r="X25" s="147"/>
      <c r="Y25" s="147"/>
      <c r="Z25" s="147"/>
      <c r="AA25" s="147"/>
      <c r="AB25" s="147"/>
      <c r="AC25" s="147"/>
      <c r="AD25" s="147"/>
      <c r="AE25" s="147"/>
      <c r="AF25" s="147" t="s">
        <v>173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54"/>
      <c r="B26" s="155"/>
      <c r="C26" s="240" t="s">
        <v>191</v>
      </c>
      <c r="D26" s="241"/>
      <c r="E26" s="241"/>
      <c r="F26" s="241"/>
      <c r="G26" s="24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47"/>
      <c r="X26" s="147"/>
      <c r="Y26" s="147"/>
      <c r="Z26" s="147"/>
      <c r="AA26" s="147"/>
      <c r="AB26" s="147"/>
      <c r="AC26" s="147"/>
      <c r="AD26" s="147"/>
      <c r="AE26" s="147"/>
      <c r="AF26" s="147" t="s">
        <v>173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 x14ac:dyDescent="0.25">
      <c r="A27" s="154"/>
      <c r="B27" s="155"/>
      <c r="C27" s="240" t="s">
        <v>192</v>
      </c>
      <c r="D27" s="241"/>
      <c r="E27" s="241"/>
      <c r="F27" s="241"/>
      <c r="G27" s="24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47"/>
      <c r="X27" s="147"/>
      <c r="Y27" s="147"/>
      <c r="Z27" s="147"/>
      <c r="AA27" s="147"/>
      <c r="AB27" s="147"/>
      <c r="AC27" s="147"/>
      <c r="AD27" s="147"/>
      <c r="AE27" s="147"/>
      <c r="AF27" s="147" t="s">
        <v>173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54"/>
      <c r="B28" s="155"/>
      <c r="C28" s="240" t="s">
        <v>193</v>
      </c>
      <c r="D28" s="241"/>
      <c r="E28" s="241"/>
      <c r="F28" s="241"/>
      <c r="G28" s="24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47"/>
      <c r="X28" s="147"/>
      <c r="Y28" s="147"/>
      <c r="Z28" s="147"/>
      <c r="AA28" s="147"/>
      <c r="AB28" s="147"/>
      <c r="AC28" s="147"/>
      <c r="AD28" s="147"/>
      <c r="AE28" s="147"/>
      <c r="AF28" s="147" t="s">
        <v>173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54"/>
      <c r="B29" s="155"/>
      <c r="C29" s="240" t="s">
        <v>194</v>
      </c>
      <c r="D29" s="241"/>
      <c r="E29" s="241"/>
      <c r="F29" s="241"/>
      <c r="G29" s="24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47"/>
      <c r="X29" s="147"/>
      <c r="Y29" s="147"/>
      <c r="Z29" s="147"/>
      <c r="AA29" s="147"/>
      <c r="AB29" s="147"/>
      <c r="AC29" s="147"/>
      <c r="AD29" s="147"/>
      <c r="AE29" s="147"/>
      <c r="AF29" s="147" t="s">
        <v>173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54"/>
      <c r="B30" s="155"/>
      <c r="C30" s="240" t="s">
        <v>195</v>
      </c>
      <c r="D30" s="241"/>
      <c r="E30" s="241"/>
      <c r="F30" s="241"/>
      <c r="G30" s="241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/>
      <c r="AF30" s="147" t="s">
        <v>173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54"/>
      <c r="B31" s="155"/>
      <c r="C31" s="240" t="s">
        <v>196</v>
      </c>
      <c r="D31" s="241"/>
      <c r="E31" s="241"/>
      <c r="F31" s="241"/>
      <c r="G31" s="24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47"/>
      <c r="X31" s="147"/>
      <c r="Y31" s="147"/>
      <c r="Z31" s="147"/>
      <c r="AA31" s="147"/>
      <c r="AB31" s="147"/>
      <c r="AC31" s="147"/>
      <c r="AD31" s="147"/>
      <c r="AE31" s="147"/>
      <c r="AF31" s="147" t="s">
        <v>173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5">
      <c r="A32" s="154"/>
      <c r="B32" s="155"/>
      <c r="C32" s="240" t="s">
        <v>197</v>
      </c>
      <c r="D32" s="241"/>
      <c r="E32" s="241"/>
      <c r="F32" s="241"/>
      <c r="G32" s="241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47"/>
      <c r="X32" s="147"/>
      <c r="Y32" s="147"/>
      <c r="Z32" s="147"/>
      <c r="AA32" s="147"/>
      <c r="AB32" s="147"/>
      <c r="AC32" s="147"/>
      <c r="AD32" s="147"/>
      <c r="AE32" s="147"/>
      <c r="AF32" s="147" t="s">
        <v>173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x14ac:dyDescent="0.25">
      <c r="A33" s="158" t="s">
        <v>165</v>
      </c>
      <c r="B33" s="159" t="s">
        <v>139</v>
      </c>
      <c r="C33" s="177" t="s">
        <v>28</v>
      </c>
      <c r="D33" s="160"/>
      <c r="E33" s="161"/>
      <c r="F33" s="162"/>
      <c r="G33" s="162">
        <f>SUMIF(AF34:AF53,"&lt;&gt;NOR",G34:G53)</f>
        <v>0</v>
      </c>
      <c r="H33" s="162"/>
      <c r="I33" s="162">
        <f>SUM(I34:I53)</f>
        <v>0</v>
      </c>
      <c r="J33" s="162"/>
      <c r="K33" s="162">
        <f>SUM(K34:K53)</f>
        <v>0</v>
      </c>
      <c r="L33" s="162"/>
      <c r="M33" s="162">
        <f>SUM(M34:M53)</f>
        <v>0</v>
      </c>
      <c r="N33" s="162"/>
      <c r="O33" s="162">
        <f>SUM(O34:O53)</f>
        <v>0</v>
      </c>
      <c r="P33" s="162"/>
      <c r="Q33" s="162">
        <f>SUM(Q34:Q53)</f>
        <v>0</v>
      </c>
      <c r="R33" s="162"/>
      <c r="S33" s="162"/>
      <c r="T33" s="157"/>
      <c r="U33" s="157">
        <f>SUM(U34:U53)</f>
        <v>0</v>
      </c>
      <c r="V33" s="157"/>
      <c r="AF33" t="s">
        <v>166</v>
      </c>
    </row>
    <row r="34" spans="1:59" outlineLevel="1" x14ac:dyDescent="0.25">
      <c r="A34" s="163">
        <v>4</v>
      </c>
      <c r="B34" s="164" t="s">
        <v>198</v>
      </c>
      <c r="C34" s="178" t="s">
        <v>199</v>
      </c>
      <c r="D34" s="165" t="s">
        <v>169</v>
      </c>
      <c r="E34" s="166">
        <v>1</v>
      </c>
      <c r="F34" s="167">
        <v>0</v>
      </c>
      <c r="G34" s="168">
        <f>ROUND(E34*F34,2)</f>
        <v>0</v>
      </c>
      <c r="H34" s="167">
        <v>0</v>
      </c>
      <c r="I34" s="168">
        <f>ROUND(E34*H34,2)</f>
        <v>0</v>
      </c>
      <c r="J34" s="167">
        <v>0</v>
      </c>
      <c r="K34" s="168">
        <f>ROUND(E34*J34,2)</f>
        <v>0</v>
      </c>
      <c r="L34" s="168">
        <v>15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/>
      <c r="S34" s="168" t="s">
        <v>170</v>
      </c>
      <c r="T34" s="156">
        <v>0</v>
      </c>
      <c r="U34" s="156">
        <f>ROUND(E34*T34,2)</f>
        <v>0</v>
      </c>
      <c r="V34" s="156"/>
      <c r="W34" s="147"/>
      <c r="X34" s="147"/>
      <c r="Y34" s="147"/>
      <c r="Z34" s="147"/>
      <c r="AA34" s="147"/>
      <c r="AB34" s="147"/>
      <c r="AC34" s="147"/>
      <c r="AD34" s="147"/>
      <c r="AE34" s="147"/>
      <c r="AF34" s="147" t="s">
        <v>171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31.2" outlineLevel="1" x14ac:dyDescent="0.25">
      <c r="A35" s="154"/>
      <c r="B35" s="155"/>
      <c r="C35" s="242" t="s">
        <v>1335</v>
      </c>
      <c r="D35" s="243"/>
      <c r="E35" s="243"/>
      <c r="F35" s="243"/>
      <c r="G35" s="243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47"/>
      <c r="X35" s="147"/>
      <c r="Y35" s="147"/>
      <c r="Z35" s="147"/>
      <c r="AA35" s="147"/>
      <c r="AB35" s="147"/>
      <c r="AC35" s="147"/>
      <c r="AD35" s="147"/>
      <c r="AE35" s="147"/>
      <c r="AF35" s="147" t="s">
        <v>173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69" t="str">
        <f>C35</f>
        <v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dokumentace skutečného provedení bude i aktualizace PENB dle skutečného provedení.</v>
      </c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63">
        <v>5</v>
      </c>
      <c r="B36" s="164" t="s">
        <v>200</v>
      </c>
      <c r="C36" s="178" t="s">
        <v>201</v>
      </c>
      <c r="D36" s="165" t="s">
        <v>169</v>
      </c>
      <c r="E36" s="166">
        <v>1</v>
      </c>
      <c r="F36" s="167">
        <v>0</v>
      </c>
      <c r="G36" s="168">
        <f>ROUND(E36*F36,2)</f>
        <v>0</v>
      </c>
      <c r="H36" s="167">
        <v>0</v>
      </c>
      <c r="I36" s="168">
        <f>ROUND(E36*H36,2)</f>
        <v>0</v>
      </c>
      <c r="J36" s="167">
        <v>0</v>
      </c>
      <c r="K36" s="168">
        <f>ROUND(E36*J36,2)</f>
        <v>0</v>
      </c>
      <c r="L36" s="168">
        <v>15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 t="s">
        <v>170</v>
      </c>
      <c r="T36" s="156">
        <v>0</v>
      </c>
      <c r="U36" s="156">
        <f>ROUND(E36*T36,2)</f>
        <v>0</v>
      </c>
      <c r="V36" s="156"/>
      <c r="W36" s="147"/>
      <c r="X36" s="147"/>
      <c r="Y36" s="147"/>
      <c r="Z36" s="147"/>
      <c r="AA36" s="147"/>
      <c r="AB36" s="147"/>
      <c r="AC36" s="147"/>
      <c r="AD36" s="147"/>
      <c r="AE36" s="147"/>
      <c r="AF36" s="147" t="s">
        <v>171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54"/>
      <c r="B37" s="155"/>
      <c r="C37" s="242" t="s">
        <v>202</v>
      </c>
      <c r="D37" s="243"/>
      <c r="E37" s="243"/>
      <c r="F37" s="243"/>
      <c r="G37" s="24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47"/>
      <c r="X37" s="147"/>
      <c r="Y37" s="147"/>
      <c r="Z37" s="147"/>
      <c r="AA37" s="147"/>
      <c r="AB37" s="147"/>
      <c r="AC37" s="147"/>
      <c r="AD37" s="147"/>
      <c r="AE37" s="147"/>
      <c r="AF37" s="147" t="s">
        <v>173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63">
        <v>6</v>
      </c>
      <c r="B38" s="164" t="s">
        <v>203</v>
      </c>
      <c r="C38" s="178" t="s">
        <v>204</v>
      </c>
      <c r="D38" s="165" t="s">
        <v>169</v>
      </c>
      <c r="E38" s="166">
        <v>1</v>
      </c>
      <c r="F38" s="167">
        <v>0</v>
      </c>
      <c r="G38" s="168">
        <f>ROUND(E38*F38,2)</f>
        <v>0</v>
      </c>
      <c r="H38" s="167">
        <v>0</v>
      </c>
      <c r="I38" s="168">
        <f>ROUND(E38*H38,2)</f>
        <v>0</v>
      </c>
      <c r="J38" s="167">
        <v>0</v>
      </c>
      <c r="K38" s="168">
        <f>ROUND(E38*J38,2)</f>
        <v>0</v>
      </c>
      <c r="L38" s="168">
        <v>15</v>
      </c>
      <c r="M38" s="168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68"/>
      <c r="S38" s="168" t="s">
        <v>170</v>
      </c>
      <c r="T38" s="156">
        <v>0</v>
      </c>
      <c r="U38" s="156">
        <f>ROUND(E38*T38,2)</f>
        <v>0</v>
      </c>
      <c r="V38" s="156"/>
      <c r="W38" s="147"/>
      <c r="X38" s="147"/>
      <c r="Y38" s="147"/>
      <c r="Z38" s="147"/>
      <c r="AA38" s="147"/>
      <c r="AB38" s="147"/>
      <c r="AC38" s="147"/>
      <c r="AD38" s="147"/>
      <c r="AE38" s="147"/>
      <c r="AF38" s="147" t="s">
        <v>171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21" outlineLevel="1" x14ac:dyDescent="0.25">
      <c r="A39" s="154"/>
      <c r="B39" s="155"/>
      <c r="C39" s="242" t="s">
        <v>205</v>
      </c>
      <c r="D39" s="243"/>
      <c r="E39" s="243"/>
      <c r="F39" s="243"/>
      <c r="G39" s="243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47"/>
      <c r="X39" s="147"/>
      <c r="Y39" s="147"/>
      <c r="Z39" s="147"/>
      <c r="AA39" s="147"/>
      <c r="AB39" s="147"/>
      <c r="AC39" s="147"/>
      <c r="AD39" s="147"/>
      <c r="AE39" s="147"/>
      <c r="AF39" s="147" t="s">
        <v>173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69" t="str">
        <f>C39</f>
        <v>Náklady zhotovitele spojené se zabezpečením a poskytnutím zajišťovacích bankovních záruk za řádné provedení díla, pokud je zadavatel požaduje v obchodních podmínkách.</v>
      </c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63">
        <v>7</v>
      </c>
      <c r="B40" s="164" t="s">
        <v>206</v>
      </c>
      <c r="C40" s="178" t="s">
        <v>207</v>
      </c>
      <c r="D40" s="165" t="s">
        <v>169</v>
      </c>
      <c r="E40" s="166">
        <v>1</v>
      </c>
      <c r="F40" s="167">
        <v>0</v>
      </c>
      <c r="G40" s="168">
        <f>ROUND(E40*F40,2)</f>
        <v>0</v>
      </c>
      <c r="H40" s="167">
        <v>0</v>
      </c>
      <c r="I40" s="168">
        <f>ROUND(E40*H40,2)</f>
        <v>0</v>
      </c>
      <c r="J40" s="167">
        <v>0</v>
      </c>
      <c r="K40" s="168">
        <f>ROUND(E40*J40,2)</f>
        <v>0</v>
      </c>
      <c r="L40" s="168">
        <v>15</v>
      </c>
      <c r="M40" s="168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68"/>
      <c r="S40" s="168" t="s">
        <v>170</v>
      </c>
      <c r="T40" s="156">
        <v>0</v>
      </c>
      <c r="U40" s="156">
        <f>ROUND(E40*T40,2)</f>
        <v>0</v>
      </c>
      <c r="V40" s="156"/>
      <c r="W40" s="147"/>
      <c r="X40" s="147"/>
      <c r="Y40" s="147"/>
      <c r="Z40" s="147"/>
      <c r="AA40" s="147"/>
      <c r="AB40" s="147"/>
      <c r="AC40" s="147"/>
      <c r="AD40" s="147"/>
      <c r="AE40" s="147"/>
      <c r="AF40" s="147" t="s">
        <v>171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21" outlineLevel="1" x14ac:dyDescent="0.25">
      <c r="A41" s="154"/>
      <c r="B41" s="155"/>
      <c r="C41" s="242" t="s">
        <v>208</v>
      </c>
      <c r="D41" s="243"/>
      <c r="E41" s="243"/>
      <c r="F41" s="243"/>
      <c r="G41" s="24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47"/>
      <c r="X41" s="147"/>
      <c r="Y41" s="147"/>
      <c r="Z41" s="147"/>
      <c r="AA41" s="147"/>
      <c r="AB41" s="147"/>
      <c r="AC41" s="147"/>
      <c r="AD41" s="147"/>
      <c r="AE41" s="147"/>
      <c r="AF41" s="147" t="s">
        <v>173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69" t="str">
        <f>C41</f>
        <v>Náklady zhotovitele spojené se zabezpečením a poskytnutím zajišťovacích bankovních záruk za splnění záručních podmínek, pokud je zadavatel požaduje v obchodních podmínkách.</v>
      </c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63">
        <v>8</v>
      </c>
      <c r="B42" s="164" t="s">
        <v>209</v>
      </c>
      <c r="C42" s="178" t="s">
        <v>210</v>
      </c>
      <c r="D42" s="165" t="s">
        <v>169</v>
      </c>
      <c r="E42" s="166">
        <v>1</v>
      </c>
      <c r="F42" s="167">
        <v>0</v>
      </c>
      <c r="G42" s="168">
        <f>ROUND(E42*F42,2)</f>
        <v>0</v>
      </c>
      <c r="H42" s="167">
        <v>0</v>
      </c>
      <c r="I42" s="168">
        <f>ROUND(E42*H42,2)</f>
        <v>0</v>
      </c>
      <c r="J42" s="167">
        <v>0</v>
      </c>
      <c r="K42" s="168">
        <f>ROUND(E42*J42,2)</f>
        <v>0</v>
      </c>
      <c r="L42" s="168">
        <v>15</v>
      </c>
      <c r="M42" s="168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68"/>
      <c r="S42" s="168" t="s">
        <v>170</v>
      </c>
      <c r="T42" s="156">
        <v>0</v>
      </c>
      <c r="U42" s="156">
        <f>ROUND(E42*T42,2)</f>
        <v>0</v>
      </c>
      <c r="V42" s="156"/>
      <c r="W42" s="147"/>
      <c r="X42" s="147"/>
      <c r="Y42" s="147"/>
      <c r="Z42" s="147"/>
      <c r="AA42" s="147"/>
      <c r="AB42" s="147"/>
      <c r="AC42" s="147"/>
      <c r="AD42" s="147"/>
      <c r="AE42" s="147"/>
      <c r="AF42" s="147" t="s">
        <v>171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242" t="s">
        <v>227</v>
      </c>
      <c r="D43" s="243"/>
      <c r="E43" s="243"/>
      <c r="F43" s="243"/>
      <c r="G43" s="24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47"/>
      <c r="X43" s="147"/>
      <c r="Y43" s="147"/>
      <c r="Z43" s="147"/>
      <c r="AA43" s="147"/>
      <c r="AB43" s="147"/>
      <c r="AC43" s="147"/>
      <c r="AD43" s="147"/>
      <c r="AE43" s="147"/>
      <c r="AF43" s="147" t="s">
        <v>173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21" outlineLevel="1" x14ac:dyDescent="0.25">
      <c r="A44" s="154"/>
      <c r="B44" s="155"/>
      <c r="C44" s="240" t="s">
        <v>228</v>
      </c>
      <c r="D44" s="241"/>
      <c r="E44" s="241"/>
      <c r="F44" s="241"/>
      <c r="G44" s="241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47"/>
      <c r="X44" s="147"/>
      <c r="Y44" s="147"/>
      <c r="Z44" s="147"/>
      <c r="AA44" s="147"/>
      <c r="AB44" s="147"/>
      <c r="AC44" s="147"/>
      <c r="AD44" s="147"/>
      <c r="AE44" s="147"/>
      <c r="AF44" s="147" t="s">
        <v>173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69" t="str">
        <f>C44</f>
        <v>Dodávka a montáž dočasného billboardu k označení staveniště, 5100 x 2400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v>
      </c>
      <c r="BA44" s="147"/>
      <c r="BB44" s="147"/>
      <c r="BC44" s="147"/>
      <c r="BD44" s="147"/>
      <c r="BE44" s="147"/>
      <c r="BF44" s="147"/>
      <c r="BG44" s="147"/>
    </row>
    <row r="45" spans="1:59" outlineLevel="1" x14ac:dyDescent="0.25">
      <c r="A45" s="154"/>
      <c r="B45" s="155"/>
      <c r="C45" s="240" t="s">
        <v>211</v>
      </c>
      <c r="D45" s="241"/>
      <c r="E45" s="241"/>
      <c r="F45" s="241"/>
      <c r="G45" s="24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47"/>
      <c r="X45" s="147"/>
      <c r="Y45" s="147"/>
      <c r="Z45" s="147"/>
      <c r="AA45" s="147"/>
      <c r="AB45" s="147"/>
      <c r="AC45" s="147"/>
      <c r="AD45" s="147"/>
      <c r="AE45" s="147"/>
      <c r="AF45" s="147" t="s">
        <v>173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63">
        <v>9</v>
      </c>
      <c r="B46" s="164" t="s">
        <v>212</v>
      </c>
      <c r="C46" s="178" t="s">
        <v>213</v>
      </c>
      <c r="D46" s="165" t="s">
        <v>169</v>
      </c>
      <c r="E46" s="166">
        <v>1</v>
      </c>
      <c r="F46" s="167">
        <v>0</v>
      </c>
      <c r="G46" s="168">
        <f>ROUND(E46*F46,2)</f>
        <v>0</v>
      </c>
      <c r="H46" s="167">
        <v>0</v>
      </c>
      <c r="I46" s="168">
        <f>ROUND(E46*H46,2)</f>
        <v>0</v>
      </c>
      <c r="J46" s="167">
        <v>0</v>
      </c>
      <c r="K46" s="168">
        <f>ROUND(E46*J46,2)</f>
        <v>0</v>
      </c>
      <c r="L46" s="168">
        <v>15</v>
      </c>
      <c r="M46" s="168">
        <f>G46*(1+L46/100)</f>
        <v>0</v>
      </c>
      <c r="N46" s="168">
        <v>0</v>
      </c>
      <c r="O46" s="168">
        <f>ROUND(E46*N46,2)</f>
        <v>0</v>
      </c>
      <c r="P46" s="168">
        <v>0</v>
      </c>
      <c r="Q46" s="168">
        <f>ROUND(E46*P46,2)</f>
        <v>0</v>
      </c>
      <c r="R46" s="168"/>
      <c r="S46" s="168" t="s">
        <v>214</v>
      </c>
      <c r="T46" s="156">
        <v>0</v>
      </c>
      <c r="U46" s="156">
        <f>ROUND(E46*T46,2)</f>
        <v>0</v>
      </c>
      <c r="V46" s="156"/>
      <c r="W46" s="147"/>
      <c r="X46" s="147"/>
      <c r="Y46" s="147"/>
      <c r="Z46" s="147"/>
      <c r="AA46" s="147"/>
      <c r="AB46" s="147"/>
      <c r="AC46" s="147"/>
      <c r="AD46" s="147"/>
      <c r="AE46" s="147"/>
      <c r="AF46" s="147" t="s">
        <v>171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54"/>
      <c r="B47" s="155"/>
      <c r="C47" s="242" t="s">
        <v>215</v>
      </c>
      <c r="D47" s="243"/>
      <c r="E47" s="243"/>
      <c r="F47" s="243"/>
      <c r="G47" s="24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47"/>
      <c r="X47" s="147"/>
      <c r="Y47" s="147"/>
      <c r="Z47" s="147"/>
      <c r="AA47" s="147"/>
      <c r="AB47" s="147"/>
      <c r="AC47" s="147"/>
      <c r="AD47" s="147"/>
      <c r="AE47" s="147"/>
      <c r="AF47" s="147" t="s">
        <v>173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 x14ac:dyDescent="0.25">
      <c r="A48" s="170">
        <v>10</v>
      </c>
      <c r="B48" s="171" t="s">
        <v>216</v>
      </c>
      <c r="C48" s="179" t="s">
        <v>217</v>
      </c>
      <c r="D48" s="172" t="s">
        <v>169</v>
      </c>
      <c r="E48" s="173">
        <v>1</v>
      </c>
      <c r="F48" s="174">
        <v>0</v>
      </c>
      <c r="G48" s="175">
        <f>ROUND(E48*F48,2)</f>
        <v>0</v>
      </c>
      <c r="H48" s="174">
        <v>0</v>
      </c>
      <c r="I48" s="175">
        <f>ROUND(E48*H48,2)</f>
        <v>0</v>
      </c>
      <c r="J48" s="174">
        <v>0</v>
      </c>
      <c r="K48" s="175">
        <f>ROUND(E48*J48,2)</f>
        <v>0</v>
      </c>
      <c r="L48" s="175">
        <v>15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170</v>
      </c>
      <c r="T48" s="156">
        <v>0</v>
      </c>
      <c r="U48" s="156">
        <f>ROUND(E48*T48,2)</f>
        <v>0</v>
      </c>
      <c r="V48" s="156"/>
      <c r="W48" s="147"/>
      <c r="X48" s="147"/>
      <c r="Y48" s="147"/>
      <c r="Z48" s="147"/>
      <c r="AA48" s="147"/>
      <c r="AB48" s="147"/>
      <c r="AC48" s="147"/>
      <c r="AD48" s="147"/>
      <c r="AE48" s="147"/>
      <c r="AF48" s="147" t="s">
        <v>171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5">
      <c r="A49" s="163">
        <v>11</v>
      </c>
      <c r="B49" s="164" t="s">
        <v>218</v>
      </c>
      <c r="C49" s="178" t="s">
        <v>219</v>
      </c>
      <c r="D49" s="165" t="s">
        <v>169</v>
      </c>
      <c r="E49" s="166">
        <v>1</v>
      </c>
      <c r="F49" s="167">
        <v>0</v>
      </c>
      <c r="G49" s="168">
        <f>ROUND(E49*F49,2)</f>
        <v>0</v>
      </c>
      <c r="H49" s="167">
        <v>0</v>
      </c>
      <c r="I49" s="168">
        <f>ROUND(E49*H49,2)</f>
        <v>0</v>
      </c>
      <c r="J49" s="167">
        <v>0</v>
      </c>
      <c r="K49" s="168">
        <f>ROUND(E49*J49,2)</f>
        <v>0</v>
      </c>
      <c r="L49" s="168">
        <v>15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170</v>
      </c>
      <c r="T49" s="156">
        <v>0</v>
      </c>
      <c r="U49" s="156">
        <f>ROUND(E49*T49,2)</f>
        <v>0</v>
      </c>
      <c r="V49" s="156"/>
      <c r="W49" s="147"/>
      <c r="X49" s="147"/>
      <c r="Y49" s="147"/>
      <c r="Z49" s="147"/>
      <c r="AA49" s="147"/>
      <c r="AB49" s="147"/>
      <c r="AC49" s="147"/>
      <c r="AD49" s="147"/>
      <c r="AE49" s="147"/>
      <c r="AF49" s="147" t="s">
        <v>171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31.2" outlineLevel="1" x14ac:dyDescent="0.25">
      <c r="A50" s="154"/>
      <c r="B50" s="155"/>
      <c r="C50" s="242" t="s">
        <v>220</v>
      </c>
      <c r="D50" s="243"/>
      <c r="E50" s="243"/>
      <c r="F50" s="243"/>
      <c r="G50" s="24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47"/>
      <c r="X50" s="147"/>
      <c r="Y50" s="147"/>
      <c r="Z50" s="147"/>
      <c r="AA50" s="147"/>
      <c r="AB50" s="147"/>
      <c r="AC50" s="147"/>
      <c r="AD50" s="147"/>
      <c r="AE50" s="147"/>
      <c r="AF50" s="147" t="s">
        <v>173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69" t="str">
        <f>C50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50" s="147"/>
      <c r="BB50" s="147"/>
      <c r="BC50" s="147"/>
      <c r="BD50" s="147"/>
      <c r="BE50" s="147"/>
      <c r="BF50" s="147"/>
      <c r="BG50" s="147"/>
    </row>
    <row r="51" spans="1:59" outlineLevel="1" x14ac:dyDescent="0.25">
      <c r="A51" s="163">
        <v>12</v>
      </c>
      <c r="B51" s="164" t="s">
        <v>221</v>
      </c>
      <c r="C51" s="178" t="s">
        <v>222</v>
      </c>
      <c r="D51" s="165" t="s">
        <v>169</v>
      </c>
      <c r="E51" s="166">
        <v>1</v>
      </c>
      <c r="F51" s="167">
        <v>0</v>
      </c>
      <c r="G51" s="168">
        <f>ROUND(E51*F51,2)</f>
        <v>0</v>
      </c>
      <c r="H51" s="167">
        <v>0</v>
      </c>
      <c r="I51" s="168">
        <f>ROUND(E51*H51,2)</f>
        <v>0</v>
      </c>
      <c r="J51" s="167">
        <v>0</v>
      </c>
      <c r="K51" s="168">
        <f>ROUND(E51*J51,2)</f>
        <v>0</v>
      </c>
      <c r="L51" s="168">
        <v>15</v>
      </c>
      <c r="M51" s="168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68"/>
      <c r="S51" s="168" t="s">
        <v>170</v>
      </c>
      <c r="T51" s="156">
        <v>0</v>
      </c>
      <c r="U51" s="156">
        <f>ROUND(E51*T51,2)</f>
        <v>0</v>
      </c>
      <c r="V51" s="156"/>
      <c r="W51" s="147"/>
      <c r="X51" s="147"/>
      <c r="Y51" s="147"/>
      <c r="Z51" s="147"/>
      <c r="AA51" s="147"/>
      <c r="AB51" s="147"/>
      <c r="AC51" s="147"/>
      <c r="AD51" s="147"/>
      <c r="AE51" s="147"/>
      <c r="AF51" s="147" t="s">
        <v>171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 x14ac:dyDescent="0.25">
      <c r="A52" s="154"/>
      <c r="B52" s="155"/>
      <c r="C52" s="242" t="s">
        <v>223</v>
      </c>
      <c r="D52" s="243"/>
      <c r="E52" s="243"/>
      <c r="F52" s="243"/>
      <c r="G52" s="243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47"/>
      <c r="X52" s="147"/>
      <c r="Y52" s="147"/>
      <c r="Z52" s="147"/>
      <c r="AA52" s="147"/>
      <c r="AB52" s="147"/>
      <c r="AC52" s="147"/>
      <c r="AD52" s="147"/>
      <c r="AE52" s="147"/>
      <c r="AF52" s="147" t="s">
        <v>173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63">
        <v>13</v>
      </c>
      <c r="B53" s="164" t="s">
        <v>224</v>
      </c>
      <c r="C53" s="178" t="s">
        <v>225</v>
      </c>
      <c r="D53" s="165" t="s">
        <v>169</v>
      </c>
      <c r="E53" s="166">
        <v>1</v>
      </c>
      <c r="F53" s="167">
        <v>0</v>
      </c>
      <c r="G53" s="168">
        <f>ROUND(E53*F53,2)</f>
        <v>0</v>
      </c>
      <c r="H53" s="167">
        <v>0</v>
      </c>
      <c r="I53" s="168">
        <f>ROUND(E53*H53,2)</f>
        <v>0</v>
      </c>
      <c r="J53" s="167">
        <v>0</v>
      </c>
      <c r="K53" s="168">
        <f>ROUND(E53*J53,2)</f>
        <v>0</v>
      </c>
      <c r="L53" s="168">
        <v>15</v>
      </c>
      <c r="M53" s="168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68"/>
      <c r="S53" s="168" t="s">
        <v>170</v>
      </c>
      <c r="T53" s="156">
        <v>0</v>
      </c>
      <c r="U53" s="156">
        <f>ROUND(E53*T53,2)</f>
        <v>0</v>
      </c>
      <c r="V53" s="156"/>
      <c r="W53" s="147"/>
      <c r="X53" s="147"/>
      <c r="Y53" s="147"/>
      <c r="Z53" s="147"/>
      <c r="AA53" s="147"/>
      <c r="AB53" s="147"/>
      <c r="AC53" s="147"/>
      <c r="AD53" s="147"/>
      <c r="AE53" s="147"/>
      <c r="AF53" s="147" t="s">
        <v>171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x14ac:dyDescent="0.25">
      <c r="A54" s="5"/>
      <c r="B54" s="6"/>
      <c r="C54" s="180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AD54">
        <v>15</v>
      </c>
      <c r="AE54">
        <v>21</v>
      </c>
    </row>
    <row r="55" spans="1:59" x14ac:dyDescent="0.25">
      <c r="A55" s="150"/>
      <c r="B55" s="151" t="s">
        <v>29</v>
      </c>
      <c r="C55" s="181"/>
      <c r="D55" s="152"/>
      <c r="E55" s="153"/>
      <c r="F55" s="153"/>
      <c r="G55" s="176">
        <f>G8+G33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AD55">
        <f>SUMIF(L7:L53,AD54,G7:G53)</f>
        <v>0</v>
      </c>
      <c r="AE55">
        <f>SUMIF(L7:L53,AE54,G7:G53)</f>
        <v>0</v>
      </c>
      <c r="AF55" t="s">
        <v>226</v>
      </c>
    </row>
    <row r="56" spans="1:59" x14ac:dyDescent="0.25">
      <c r="C56" s="182"/>
      <c r="D56" s="142"/>
      <c r="AF56" t="s">
        <v>229</v>
      </c>
    </row>
    <row r="57" spans="1:59" x14ac:dyDescent="0.25">
      <c r="D57" s="142"/>
    </row>
    <row r="58" spans="1:59" x14ac:dyDescent="0.25">
      <c r="D58" s="142"/>
    </row>
    <row r="59" spans="1:59" x14ac:dyDescent="0.25">
      <c r="D59" s="142"/>
    </row>
    <row r="60" spans="1:59" x14ac:dyDescent="0.25">
      <c r="D60" s="142"/>
    </row>
    <row r="61" spans="1:59" x14ac:dyDescent="0.25">
      <c r="D61" s="142"/>
    </row>
    <row r="62" spans="1:59" x14ac:dyDescent="0.25">
      <c r="D62" s="142"/>
    </row>
    <row r="63" spans="1:59" x14ac:dyDescent="0.25">
      <c r="D63" s="142"/>
    </row>
    <row r="64" spans="1:59" x14ac:dyDescent="0.25">
      <c r="D64" s="142"/>
    </row>
    <row r="65" spans="4:4" x14ac:dyDescent="0.25">
      <c r="D65" s="142"/>
    </row>
    <row r="66" spans="4:4" x14ac:dyDescent="0.25">
      <c r="D66" s="142"/>
    </row>
    <row r="67" spans="4:4" x14ac:dyDescent="0.25">
      <c r="D67" s="142"/>
    </row>
    <row r="68" spans="4:4" x14ac:dyDescent="0.25">
      <c r="D68" s="142"/>
    </row>
    <row r="69" spans="4:4" x14ac:dyDescent="0.25">
      <c r="D69" s="142"/>
    </row>
    <row r="70" spans="4:4" x14ac:dyDescent="0.25">
      <c r="D70" s="142"/>
    </row>
    <row r="71" spans="4:4" x14ac:dyDescent="0.25">
      <c r="D71" s="142"/>
    </row>
    <row r="72" spans="4:4" x14ac:dyDescent="0.25">
      <c r="D72" s="142"/>
    </row>
    <row r="73" spans="4:4" x14ac:dyDescent="0.25">
      <c r="D73" s="142"/>
    </row>
    <row r="74" spans="4:4" x14ac:dyDescent="0.25">
      <c r="D74" s="142"/>
    </row>
    <row r="75" spans="4:4" x14ac:dyDescent="0.25">
      <c r="D75" s="142"/>
    </row>
    <row r="76" spans="4:4" x14ac:dyDescent="0.25">
      <c r="D76" s="142"/>
    </row>
    <row r="77" spans="4:4" x14ac:dyDescent="0.25">
      <c r="D77" s="142"/>
    </row>
    <row r="78" spans="4:4" x14ac:dyDescent="0.25">
      <c r="D78" s="142"/>
    </row>
    <row r="79" spans="4:4" x14ac:dyDescent="0.25">
      <c r="D79" s="142"/>
    </row>
    <row r="80" spans="4:4" x14ac:dyDescent="0.25">
      <c r="D80" s="142"/>
    </row>
    <row r="81" spans="4:4" x14ac:dyDescent="0.25">
      <c r="D81" s="142"/>
    </row>
    <row r="82" spans="4:4" x14ac:dyDescent="0.25">
      <c r="D82" s="142"/>
    </row>
    <row r="83" spans="4:4" x14ac:dyDescent="0.25">
      <c r="D83" s="142"/>
    </row>
    <row r="84" spans="4:4" x14ac:dyDescent="0.25">
      <c r="D84" s="142"/>
    </row>
    <row r="85" spans="4:4" x14ac:dyDescent="0.25">
      <c r="D85" s="142"/>
    </row>
    <row r="86" spans="4:4" x14ac:dyDescent="0.25">
      <c r="D86" s="142"/>
    </row>
    <row r="87" spans="4:4" x14ac:dyDescent="0.25">
      <c r="D87" s="142"/>
    </row>
    <row r="88" spans="4:4" x14ac:dyDescent="0.25">
      <c r="D88" s="142"/>
    </row>
    <row r="89" spans="4:4" x14ac:dyDescent="0.25">
      <c r="D89" s="142"/>
    </row>
    <row r="90" spans="4:4" x14ac:dyDescent="0.25">
      <c r="D90" s="142"/>
    </row>
    <row r="91" spans="4:4" x14ac:dyDescent="0.25">
      <c r="D91" s="142"/>
    </row>
    <row r="92" spans="4:4" x14ac:dyDescent="0.25">
      <c r="D92" s="142"/>
    </row>
    <row r="93" spans="4:4" x14ac:dyDescent="0.25">
      <c r="D93" s="142"/>
    </row>
    <row r="94" spans="4:4" x14ac:dyDescent="0.25">
      <c r="D94" s="142"/>
    </row>
    <row r="95" spans="4:4" x14ac:dyDescent="0.25">
      <c r="D95" s="142"/>
    </row>
    <row r="96" spans="4:4" x14ac:dyDescent="0.25">
      <c r="D96" s="142"/>
    </row>
    <row r="97" spans="4:4" x14ac:dyDescent="0.25">
      <c r="D97" s="142"/>
    </row>
    <row r="98" spans="4:4" x14ac:dyDescent="0.25">
      <c r="D98" s="142"/>
    </row>
    <row r="99" spans="4:4" x14ac:dyDescent="0.25">
      <c r="D99" s="142"/>
    </row>
    <row r="100" spans="4:4" x14ac:dyDescent="0.25">
      <c r="D100" s="142"/>
    </row>
    <row r="101" spans="4:4" x14ac:dyDescent="0.25">
      <c r="D101" s="142"/>
    </row>
    <row r="102" spans="4:4" x14ac:dyDescent="0.25">
      <c r="D102" s="142"/>
    </row>
    <row r="103" spans="4:4" x14ac:dyDescent="0.25">
      <c r="D103" s="142"/>
    </row>
    <row r="104" spans="4:4" x14ac:dyDescent="0.25">
      <c r="D104" s="142"/>
    </row>
    <row r="105" spans="4:4" x14ac:dyDescent="0.25">
      <c r="D105" s="142"/>
    </row>
    <row r="106" spans="4:4" x14ac:dyDescent="0.25">
      <c r="D106" s="142"/>
    </row>
    <row r="107" spans="4:4" x14ac:dyDescent="0.25">
      <c r="D107" s="142"/>
    </row>
    <row r="108" spans="4:4" x14ac:dyDescent="0.25">
      <c r="D108" s="142"/>
    </row>
    <row r="109" spans="4:4" x14ac:dyDescent="0.25">
      <c r="D109" s="142"/>
    </row>
    <row r="110" spans="4:4" x14ac:dyDescent="0.25">
      <c r="D110" s="142"/>
    </row>
    <row r="111" spans="4:4" x14ac:dyDescent="0.25">
      <c r="D111" s="142"/>
    </row>
    <row r="112" spans="4:4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algorithmName="SHA-512" hashValue="aAIf7fy6CoTo67E0sei0NlkbgWmPOGYYJ6hBg3TpgvLkspAPxK8+7Mc8yovC+30cFxXNTfc4YB9f5Fdvet7Mbw==" saltValue="AtGvLtBBx/A6EVVbF859vg==" spinCount="100000" sheet="1" objects="1" scenarios="1"/>
  <mergeCells count="35">
    <mergeCell ref="C11:G11"/>
    <mergeCell ref="A1:G1"/>
    <mergeCell ref="C2:G2"/>
    <mergeCell ref="C3:G3"/>
    <mergeCell ref="C4:G4"/>
    <mergeCell ref="C10:G10"/>
    <mergeCell ref="C25:G25"/>
    <mergeCell ref="C12:G12"/>
    <mergeCell ref="C13:G13"/>
    <mergeCell ref="C14:G14"/>
    <mergeCell ref="C15:G15"/>
    <mergeCell ref="C16:G16"/>
    <mergeCell ref="C17:G17"/>
    <mergeCell ref="C19:G19"/>
    <mergeCell ref="C20:G20"/>
    <mergeCell ref="C21:G21"/>
    <mergeCell ref="C22:G22"/>
    <mergeCell ref="C23:G23"/>
    <mergeCell ref="C43:G43"/>
    <mergeCell ref="C26:G26"/>
    <mergeCell ref="C27:G27"/>
    <mergeCell ref="C28:G28"/>
    <mergeCell ref="C29:G29"/>
    <mergeCell ref="C30:G30"/>
    <mergeCell ref="C31:G31"/>
    <mergeCell ref="C32:G32"/>
    <mergeCell ref="C35:G35"/>
    <mergeCell ref="C37:G37"/>
    <mergeCell ref="C39:G39"/>
    <mergeCell ref="C41:G41"/>
    <mergeCell ref="C44:G44"/>
    <mergeCell ref="C45:G45"/>
    <mergeCell ref="C47:G47"/>
    <mergeCell ref="C50:G50"/>
    <mergeCell ref="C52:G52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1085" activePane="bottomLeft" state="frozen"/>
      <selection pane="bottomLeft" activeCell="D6" sqref="D6:S6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66.88671875" style="90" customWidth="1"/>
    <col min="4" max="4" width="5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2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244" t="s">
        <v>230</v>
      </c>
      <c r="B1" s="244"/>
      <c r="C1" s="244"/>
      <c r="D1" s="244"/>
      <c r="E1" s="244"/>
      <c r="F1" s="244"/>
      <c r="G1" s="244"/>
      <c r="AF1" t="s">
        <v>141</v>
      </c>
    </row>
    <row r="2" spans="1:59" ht="24.9" customHeight="1" x14ac:dyDescent="0.25">
      <c r="A2" s="143" t="s">
        <v>7</v>
      </c>
      <c r="B2" s="73" t="s">
        <v>43</v>
      </c>
      <c r="C2" s="245" t="s">
        <v>44</v>
      </c>
      <c r="D2" s="246"/>
      <c r="E2" s="246"/>
      <c r="F2" s="246"/>
      <c r="G2" s="247"/>
      <c r="AF2" t="s">
        <v>142</v>
      </c>
    </row>
    <row r="3" spans="1:59" ht="24.9" customHeight="1" x14ac:dyDescent="0.25">
      <c r="A3" s="143" t="s">
        <v>8</v>
      </c>
      <c r="B3" s="73" t="s">
        <v>59</v>
      </c>
      <c r="C3" s="245" t="s">
        <v>60</v>
      </c>
      <c r="D3" s="246"/>
      <c r="E3" s="246"/>
      <c r="F3" s="246"/>
      <c r="G3" s="247"/>
      <c r="AB3" s="90" t="s">
        <v>142</v>
      </c>
      <c r="AF3" t="s">
        <v>144</v>
      </c>
    </row>
    <row r="4" spans="1:59" ht="24.9" customHeight="1" x14ac:dyDescent="0.25">
      <c r="A4" s="144" t="s">
        <v>9</v>
      </c>
      <c r="B4" s="145" t="s">
        <v>59</v>
      </c>
      <c r="C4" s="248" t="s">
        <v>61</v>
      </c>
      <c r="D4" s="249"/>
      <c r="E4" s="249"/>
      <c r="F4" s="249"/>
      <c r="G4" s="250"/>
      <c r="AF4" t="s">
        <v>145</v>
      </c>
    </row>
    <row r="5" spans="1:59" x14ac:dyDescent="0.25">
      <c r="D5" s="142"/>
    </row>
    <row r="6" spans="1:59" ht="39.6" x14ac:dyDescent="0.25">
      <c r="A6" s="253" t="s">
        <v>146</v>
      </c>
      <c r="B6" s="254" t="s">
        <v>147</v>
      </c>
      <c r="C6" s="254" t="s">
        <v>148</v>
      </c>
      <c r="D6" s="255" t="s">
        <v>149</v>
      </c>
      <c r="E6" s="255" t="s">
        <v>150</v>
      </c>
      <c r="F6" s="256" t="s">
        <v>151</v>
      </c>
      <c r="G6" s="255" t="s">
        <v>29</v>
      </c>
      <c r="H6" s="257" t="s">
        <v>30</v>
      </c>
      <c r="I6" s="257" t="s">
        <v>152</v>
      </c>
      <c r="J6" s="257" t="s">
        <v>31</v>
      </c>
      <c r="K6" s="257" t="s">
        <v>153</v>
      </c>
      <c r="L6" s="257" t="s">
        <v>154</v>
      </c>
      <c r="M6" s="257" t="s">
        <v>155</v>
      </c>
      <c r="N6" s="257" t="s">
        <v>156</v>
      </c>
      <c r="O6" s="257" t="s">
        <v>157</v>
      </c>
      <c r="P6" s="257" t="s">
        <v>158</v>
      </c>
      <c r="Q6" s="257" t="s">
        <v>159</v>
      </c>
      <c r="R6" s="257" t="s">
        <v>160</v>
      </c>
      <c r="S6" s="257" t="s">
        <v>161</v>
      </c>
      <c r="T6" s="146" t="s">
        <v>162</v>
      </c>
      <c r="U6" s="146" t="s">
        <v>163</v>
      </c>
      <c r="V6" s="146" t="s">
        <v>164</v>
      </c>
    </row>
    <row r="7" spans="1:59" hidden="1" x14ac:dyDescent="0.25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9" x14ac:dyDescent="0.25">
      <c r="A8" s="158" t="s">
        <v>165</v>
      </c>
      <c r="B8" s="159" t="s">
        <v>59</v>
      </c>
      <c r="C8" s="177" t="s">
        <v>69</v>
      </c>
      <c r="D8" s="160"/>
      <c r="E8" s="161"/>
      <c r="F8" s="162"/>
      <c r="G8" s="162">
        <f>SUMIF(AF9:AF31,"&lt;&gt;NOR",G9:G31)</f>
        <v>0</v>
      </c>
      <c r="H8" s="162"/>
      <c r="I8" s="162">
        <f>SUM(I9:I31)</f>
        <v>0</v>
      </c>
      <c r="J8" s="162"/>
      <c r="K8" s="162">
        <f>SUM(K9:K31)</f>
        <v>0</v>
      </c>
      <c r="L8" s="162"/>
      <c r="M8" s="162">
        <f>SUM(M9:M31)</f>
        <v>0</v>
      </c>
      <c r="N8" s="162"/>
      <c r="O8" s="162">
        <f>SUM(O9:O31)</f>
        <v>8.57</v>
      </c>
      <c r="P8" s="162"/>
      <c r="Q8" s="162">
        <f>SUM(Q9:Q31)</f>
        <v>0</v>
      </c>
      <c r="R8" s="162"/>
      <c r="S8" s="162"/>
      <c r="T8" s="157"/>
      <c r="U8" s="157">
        <f>SUM(U9:U31)</f>
        <v>42.529999999999994</v>
      </c>
      <c r="V8" s="157"/>
      <c r="AF8" t="s">
        <v>166</v>
      </c>
    </row>
    <row r="9" spans="1:59" outlineLevel="1" x14ac:dyDescent="0.25">
      <c r="A9" s="163">
        <v>1</v>
      </c>
      <c r="B9" s="164" t="s">
        <v>231</v>
      </c>
      <c r="C9" s="178" t="s">
        <v>232</v>
      </c>
      <c r="D9" s="165" t="s">
        <v>233</v>
      </c>
      <c r="E9" s="166">
        <v>4.95</v>
      </c>
      <c r="F9" s="167">
        <v>0</v>
      </c>
      <c r="G9" s="168">
        <f>ROUND(E9*F9,2)</f>
        <v>0</v>
      </c>
      <c r="H9" s="167">
        <v>0</v>
      </c>
      <c r="I9" s="168">
        <f>ROUND(E9*H9,2)</f>
        <v>0</v>
      </c>
      <c r="J9" s="167">
        <v>0</v>
      </c>
      <c r="K9" s="168">
        <f>ROUND(E9*J9,2)</f>
        <v>0</v>
      </c>
      <c r="L9" s="168">
        <v>15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234</v>
      </c>
      <c r="S9" s="168" t="s">
        <v>170</v>
      </c>
      <c r="T9" s="156">
        <v>6.298</v>
      </c>
      <c r="U9" s="156">
        <f>ROUND(E9*T9,2)</f>
        <v>31.18</v>
      </c>
      <c r="V9" s="156"/>
      <c r="W9" s="147"/>
      <c r="X9" s="147"/>
      <c r="Y9" s="147"/>
      <c r="Z9" s="147"/>
      <c r="AA9" s="147"/>
      <c r="AB9" s="147"/>
      <c r="AC9" s="147"/>
      <c r="AD9" s="147"/>
      <c r="AE9" s="147"/>
      <c r="AF9" s="147" t="s">
        <v>235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51" t="s">
        <v>236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/>
      <c r="AF10" s="147" t="s">
        <v>237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9" t="s">
        <v>238</v>
      </c>
      <c r="D11" s="183"/>
      <c r="E11" s="184">
        <v>4.95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47"/>
      <c r="X11" s="147"/>
      <c r="Y11" s="147"/>
      <c r="Z11" s="147"/>
      <c r="AA11" s="147"/>
      <c r="AB11" s="147"/>
      <c r="AC11" s="147"/>
      <c r="AD11" s="147"/>
      <c r="AE11" s="147"/>
      <c r="AF11" s="147" t="s">
        <v>239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63">
        <v>2</v>
      </c>
      <c r="B12" s="164" t="s">
        <v>240</v>
      </c>
      <c r="C12" s="178" t="s">
        <v>241</v>
      </c>
      <c r="D12" s="165" t="s">
        <v>233</v>
      </c>
      <c r="E12" s="166">
        <v>4.95</v>
      </c>
      <c r="F12" s="167">
        <v>0</v>
      </c>
      <c r="G12" s="168">
        <f>ROUND(E12*F12,2)</f>
        <v>0</v>
      </c>
      <c r="H12" s="167">
        <v>0</v>
      </c>
      <c r="I12" s="168">
        <f>ROUND(E12*H12,2)</f>
        <v>0</v>
      </c>
      <c r="J12" s="167">
        <v>0</v>
      </c>
      <c r="K12" s="168">
        <f>ROUND(E12*J12,2)</f>
        <v>0</v>
      </c>
      <c r="L12" s="168">
        <v>15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234</v>
      </c>
      <c r="S12" s="168" t="s">
        <v>170</v>
      </c>
      <c r="T12" s="156">
        <v>1.0999999999999999E-2</v>
      </c>
      <c r="U12" s="156">
        <f>ROUND(E12*T12,2)</f>
        <v>0.05</v>
      </c>
      <c r="V12" s="156"/>
      <c r="W12" s="147"/>
      <c r="X12" s="147"/>
      <c r="Y12" s="147"/>
      <c r="Z12" s="147"/>
      <c r="AA12" s="147"/>
      <c r="AB12" s="147"/>
      <c r="AC12" s="147"/>
      <c r="AD12" s="147"/>
      <c r="AE12" s="147"/>
      <c r="AF12" s="147" t="s">
        <v>242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251" t="s">
        <v>243</v>
      </c>
      <c r="D13" s="252"/>
      <c r="E13" s="252"/>
      <c r="F13" s="252"/>
      <c r="G13" s="252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47"/>
      <c r="X13" s="147"/>
      <c r="Y13" s="147"/>
      <c r="Z13" s="147"/>
      <c r="AA13" s="147"/>
      <c r="AB13" s="147"/>
      <c r="AC13" s="147"/>
      <c r="AD13" s="147"/>
      <c r="AE13" s="147"/>
      <c r="AF13" s="147" t="s">
        <v>237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51.6" outlineLevel="1" x14ac:dyDescent="0.25">
      <c r="A14" s="154"/>
      <c r="B14" s="155"/>
      <c r="C14" s="240" t="s">
        <v>244</v>
      </c>
      <c r="D14" s="241"/>
      <c r="E14" s="241"/>
      <c r="F14" s="241"/>
      <c r="G14" s="24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47"/>
      <c r="X14" s="147"/>
      <c r="Y14" s="147"/>
      <c r="Z14" s="147"/>
      <c r="AA14" s="147"/>
      <c r="AB14" s="147"/>
      <c r="AC14" s="147"/>
      <c r="AD14" s="147"/>
      <c r="AE14" s="147"/>
      <c r="AF14" s="147" t="s">
        <v>173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69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54"/>
      <c r="B15" s="155"/>
      <c r="C15" s="189" t="s">
        <v>238</v>
      </c>
      <c r="D15" s="183"/>
      <c r="E15" s="184">
        <v>4.95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/>
      <c r="AF15" s="147" t="s">
        <v>239</v>
      </c>
      <c r="AG15" s="147">
        <v>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ht="30.6" outlineLevel="1" x14ac:dyDescent="0.25">
      <c r="A16" s="163">
        <v>3</v>
      </c>
      <c r="B16" s="164" t="s">
        <v>245</v>
      </c>
      <c r="C16" s="178" t="s">
        <v>246</v>
      </c>
      <c r="D16" s="165" t="s">
        <v>233</v>
      </c>
      <c r="E16" s="166">
        <v>74.25</v>
      </c>
      <c r="F16" s="167">
        <v>0</v>
      </c>
      <c r="G16" s="168">
        <f>ROUND(E16*F16,2)</f>
        <v>0</v>
      </c>
      <c r="H16" s="167">
        <v>0</v>
      </c>
      <c r="I16" s="168">
        <f>ROUND(E16*H16,2)</f>
        <v>0</v>
      </c>
      <c r="J16" s="167">
        <v>0</v>
      </c>
      <c r="K16" s="168">
        <f>ROUND(E16*J16,2)</f>
        <v>0</v>
      </c>
      <c r="L16" s="168">
        <v>15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 t="s">
        <v>234</v>
      </c>
      <c r="S16" s="168" t="s">
        <v>170</v>
      </c>
      <c r="T16" s="156">
        <v>0</v>
      </c>
      <c r="U16" s="156">
        <f>ROUND(E16*T16,2)</f>
        <v>0</v>
      </c>
      <c r="V16" s="156"/>
      <c r="W16" s="147"/>
      <c r="X16" s="147"/>
      <c r="Y16" s="147"/>
      <c r="Z16" s="147"/>
      <c r="AA16" s="147"/>
      <c r="AB16" s="147"/>
      <c r="AC16" s="147"/>
      <c r="AD16" s="147"/>
      <c r="AE16" s="147"/>
      <c r="AF16" s="147" t="s">
        <v>242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251" t="s">
        <v>243</v>
      </c>
      <c r="D17" s="252"/>
      <c r="E17" s="252"/>
      <c r="F17" s="252"/>
      <c r="G17" s="252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/>
      <c r="AF17" s="147" t="s">
        <v>237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189" t="s">
        <v>247</v>
      </c>
      <c r="D18" s="183"/>
      <c r="E18" s="184">
        <v>74.25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47"/>
      <c r="X18" s="147"/>
      <c r="Y18" s="147"/>
      <c r="Z18" s="147"/>
      <c r="AA18" s="147"/>
      <c r="AB18" s="147"/>
      <c r="AC18" s="147"/>
      <c r="AD18" s="147"/>
      <c r="AE18" s="147"/>
      <c r="AF18" s="147" t="s">
        <v>239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63">
        <v>4</v>
      </c>
      <c r="B19" s="164" t="s">
        <v>248</v>
      </c>
      <c r="C19" s="178" t="s">
        <v>249</v>
      </c>
      <c r="D19" s="165" t="s">
        <v>233</v>
      </c>
      <c r="E19" s="166">
        <v>4.95</v>
      </c>
      <c r="F19" s="167">
        <v>0</v>
      </c>
      <c r="G19" s="168">
        <f>ROUND(E19*F19,2)</f>
        <v>0</v>
      </c>
      <c r="H19" s="167">
        <v>0</v>
      </c>
      <c r="I19" s="168">
        <f>ROUND(E19*H19,2)</f>
        <v>0</v>
      </c>
      <c r="J19" s="167">
        <v>0</v>
      </c>
      <c r="K19" s="168">
        <f>ROUND(E19*J19,2)</f>
        <v>0</v>
      </c>
      <c r="L19" s="168">
        <v>15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 t="s">
        <v>234</v>
      </c>
      <c r="S19" s="168" t="s">
        <v>170</v>
      </c>
      <c r="T19" s="156">
        <v>0.66800000000000004</v>
      </c>
      <c r="U19" s="156">
        <f>ROUND(E19*T19,2)</f>
        <v>3.31</v>
      </c>
      <c r="V19" s="156"/>
      <c r="W19" s="147"/>
      <c r="X19" s="147"/>
      <c r="Y19" s="147"/>
      <c r="Z19" s="147"/>
      <c r="AA19" s="147"/>
      <c r="AB19" s="147"/>
      <c r="AC19" s="147"/>
      <c r="AD19" s="147"/>
      <c r="AE19" s="147"/>
      <c r="AF19" s="147" t="s">
        <v>235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54"/>
      <c r="B20" s="155"/>
      <c r="C20" s="251" t="s">
        <v>250</v>
      </c>
      <c r="D20" s="252"/>
      <c r="E20" s="252"/>
      <c r="F20" s="252"/>
      <c r="G20" s="252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/>
      <c r="AF20" s="147" t="s">
        <v>237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189" t="s">
        <v>238</v>
      </c>
      <c r="D21" s="183"/>
      <c r="E21" s="184">
        <v>4.95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/>
      <c r="AF21" s="147" t="s">
        <v>239</v>
      </c>
      <c r="AG21" s="147">
        <v>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20.399999999999999" outlineLevel="1" x14ac:dyDescent="0.25">
      <c r="A22" s="163">
        <v>5</v>
      </c>
      <c r="B22" s="164" t="s">
        <v>251</v>
      </c>
      <c r="C22" s="178" t="s">
        <v>252</v>
      </c>
      <c r="D22" s="165" t="s">
        <v>233</v>
      </c>
      <c r="E22" s="166">
        <v>4.95</v>
      </c>
      <c r="F22" s="167">
        <v>0</v>
      </c>
      <c r="G22" s="168">
        <f>ROUND(E22*F22,2)</f>
        <v>0</v>
      </c>
      <c r="H22" s="167">
        <v>0</v>
      </c>
      <c r="I22" s="168">
        <f>ROUND(E22*H22,2)</f>
        <v>0</v>
      </c>
      <c r="J22" s="167">
        <v>0</v>
      </c>
      <c r="K22" s="168">
        <f>ROUND(E22*J22,2)</f>
        <v>0</v>
      </c>
      <c r="L22" s="168">
        <v>15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 t="s">
        <v>234</v>
      </c>
      <c r="S22" s="168" t="s">
        <v>170</v>
      </c>
      <c r="T22" s="156">
        <v>8.9999999999999993E-3</v>
      </c>
      <c r="U22" s="156">
        <f>ROUND(E22*T22,2)</f>
        <v>0.04</v>
      </c>
      <c r="V22" s="156"/>
      <c r="W22" s="147"/>
      <c r="X22" s="147"/>
      <c r="Y22" s="147"/>
      <c r="Z22" s="147"/>
      <c r="AA22" s="147"/>
      <c r="AB22" s="147"/>
      <c r="AC22" s="147"/>
      <c r="AD22" s="147"/>
      <c r="AE22" s="147"/>
      <c r="AF22" s="147" t="s">
        <v>242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54"/>
      <c r="B23" s="155"/>
      <c r="C23" s="189" t="s">
        <v>238</v>
      </c>
      <c r="D23" s="183"/>
      <c r="E23" s="184">
        <v>4.95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/>
      <c r="AF23" s="147" t="s">
        <v>239</v>
      </c>
      <c r="AG23" s="147">
        <v>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63">
        <v>6</v>
      </c>
      <c r="B24" s="164" t="s">
        <v>253</v>
      </c>
      <c r="C24" s="178" t="s">
        <v>254</v>
      </c>
      <c r="D24" s="165" t="s">
        <v>233</v>
      </c>
      <c r="E24" s="166">
        <v>4.125</v>
      </c>
      <c r="F24" s="167">
        <v>0</v>
      </c>
      <c r="G24" s="168">
        <f>ROUND(E24*F24,2)</f>
        <v>0</v>
      </c>
      <c r="H24" s="167">
        <v>0</v>
      </c>
      <c r="I24" s="168">
        <f>ROUND(E24*H24,2)</f>
        <v>0</v>
      </c>
      <c r="J24" s="167">
        <v>0</v>
      </c>
      <c r="K24" s="168">
        <f>ROUND(E24*J24,2)</f>
        <v>0</v>
      </c>
      <c r="L24" s="168">
        <v>15</v>
      </c>
      <c r="M24" s="168">
        <f>G24*(1+L24/100)</f>
        <v>0</v>
      </c>
      <c r="N24" s="168">
        <v>1.7</v>
      </c>
      <c r="O24" s="168">
        <f>ROUND(E24*N24,2)</f>
        <v>7.01</v>
      </c>
      <c r="P24" s="168">
        <v>0</v>
      </c>
      <c r="Q24" s="168">
        <f>ROUND(E24*P24,2)</f>
        <v>0</v>
      </c>
      <c r="R24" s="168" t="s">
        <v>234</v>
      </c>
      <c r="S24" s="168" t="s">
        <v>170</v>
      </c>
      <c r="T24" s="156">
        <v>1.587</v>
      </c>
      <c r="U24" s="156">
        <f>ROUND(E24*T24,2)</f>
        <v>6.55</v>
      </c>
      <c r="V24" s="156"/>
      <c r="W24" s="147"/>
      <c r="X24" s="147"/>
      <c r="Y24" s="147"/>
      <c r="Z24" s="147"/>
      <c r="AA24" s="147"/>
      <c r="AB24" s="147"/>
      <c r="AC24" s="147"/>
      <c r="AD24" s="147"/>
      <c r="AE24" s="147"/>
      <c r="AF24" s="147" t="s">
        <v>235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1" outlineLevel="1" x14ac:dyDescent="0.25">
      <c r="A25" s="154"/>
      <c r="B25" s="155"/>
      <c r="C25" s="251" t="s">
        <v>255</v>
      </c>
      <c r="D25" s="252"/>
      <c r="E25" s="252"/>
      <c r="F25" s="252"/>
      <c r="G25" s="252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47"/>
      <c r="X25" s="147"/>
      <c r="Y25" s="147"/>
      <c r="Z25" s="147"/>
      <c r="AA25" s="147"/>
      <c r="AB25" s="147"/>
      <c r="AC25" s="147"/>
      <c r="AD25" s="147"/>
      <c r="AE25" s="147"/>
      <c r="AF25" s="147" t="s">
        <v>237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69" t="str">
        <f>C25</f>
        <v>sypaninou z vhodných hornin tř. 1 - 4 nebo materiálem připraveným podél výkopu ve vzdálenosti do 3 m od jeho kraje, pro jakoukoliv hloubku výkopu a jakoukoliv míru zhutnění,</v>
      </c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54"/>
      <c r="B26" s="155"/>
      <c r="C26" s="189" t="s">
        <v>256</v>
      </c>
      <c r="D26" s="183"/>
      <c r="E26" s="184">
        <v>4.125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47"/>
      <c r="X26" s="147"/>
      <c r="Y26" s="147"/>
      <c r="Z26" s="147"/>
      <c r="AA26" s="147"/>
      <c r="AB26" s="147"/>
      <c r="AC26" s="147"/>
      <c r="AD26" s="147"/>
      <c r="AE26" s="147"/>
      <c r="AF26" s="147" t="s">
        <v>239</v>
      </c>
      <c r="AG26" s="147">
        <v>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 x14ac:dyDescent="0.25">
      <c r="A27" s="163">
        <v>7</v>
      </c>
      <c r="B27" s="164" t="s">
        <v>257</v>
      </c>
      <c r="C27" s="178" t="s">
        <v>258</v>
      </c>
      <c r="D27" s="165" t="s">
        <v>233</v>
      </c>
      <c r="E27" s="166">
        <v>4.95</v>
      </c>
      <c r="F27" s="167">
        <v>0</v>
      </c>
      <c r="G27" s="168">
        <f>ROUND(E27*F27,2)</f>
        <v>0</v>
      </c>
      <c r="H27" s="167">
        <v>0</v>
      </c>
      <c r="I27" s="168">
        <f>ROUND(E27*H27,2)</f>
        <v>0</v>
      </c>
      <c r="J27" s="167">
        <v>0</v>
      </c>
      <c r="K27" s="168">
        <f>ROUND(E27*J27,2)</f>
        <v>0</v>
      </c>
      <c r="L27" s="168">
        <v>15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 t="s">
        <v>234</v>
      </c>
      <c r="S27" s="168" t="s">
        <v>170</v>
      </c>
      <c r="T27" s="156">
        <v>0</v>
      </c>
      <c r="U27" s="156">
        <f>ROUND(E27*T27,2)</f>
        <v>0</v>
      </c>
      <c r="V27" s="156"/>
      <c r="W27" s="147"/>
      <c r="X27" s="147"/>
      <c r="Y27" s="147"/>
      <c r="Z27" s="147"/>
      <c r="AA27" s="147"/>
      <c r="AB27" s="147"/>
      <c r="AC27" s="147"/>
      <c r="AD27" s="147"/>
      <c r="AE27" s="147"/>
      <c r="AF27" s="147" t="s">
        <v>242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54"/>
      <c r="B28" s="155"/>
      <c r="C28" s="189" t="s">
        <v>238</v>
      </c>
      <c r="D28" s="183"/>
      <c r="E28" s="184">
        <v>4.95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47"/>
      <c r="X28" s="147"/>
      <c r="Y28" s="147"/>
      <c r="Z28" s="147"/>
      <c r="AA28" s="147"/>
      <c r="AB28" s="147"/>
      <c r="AC28" s="147"/>
      <c r="AD28" s="147"/>
      <c r="AE28" s="147"/>
      <c r="AF28" s="147" t="s">
        <v>239</v>
      </c>
      <c r="AG28" s="147">
        <v>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63">
        <v>8</v>
      </c>
      <c r="B29" s="164" t="s">
        <v>259</v>
      </c>
      <c r="C29" s="178" t="s">
        <v>260</v>
      </c>
      <c r="D29" s="165" t="s">
        <v>233</v>
      </c>
      <c r="E29" s="166">
        <v>0.82499999999999996</v>
      </c>
      <c r="F29" s="167">
        <v>0</v>
      </c>
      <c r="G29" s="168">
        <f>ROUND(E29*F29,2)</f>
        <v>0</v>
      </c>
      <c r="H29" s="167">
        <v>0</v>
      </c>
      <c r="I29" s="168">
        <f>ROUND(E29*H29,2)</f>
        <v>0</v>
      </c>
      <c r="J29" s="167">
        <v>0</v>
      </c>
      <c r="K29" s="168">
        <f>ROUND(E29*J29,2)</f>
        <v>0</v>
      </c>
      <c r="L29" s="168">
        <v>15</v>
      </c>
      <c r="M29" s="168">
        <f>G29*(1+L29/100)</f>
        <v>0</v>
      </c>
      <c r="N29" s="168">
        <v>1.8907700000000001</v>
      </c>
      <c r="O29" s="168">
        <f>ROUND(E29*N29,2)</f>
        <v>1.56</v>
      </c>
      <c r="P29" s="168">
        <v>0</v>
      </c>
      <c r="Q29" s="168">
        <f>ROUND(E29*P29,2)</f>
        <v>0</v>
      </c>
      <c r="R29" s="168" t="s">
        <v>261</v>
      </c>
      <c r="S29" s="168" t="s">
        <v>170</v>
      </c>
      <c r="T29" s="156">
        <v>1.6950000000000001</v>
      </c>
      <c r="U29" s="156">
        <f>ROUND(E29*T29,2)</f>
        <v>1.4</v>
      </c>
      <c r="V29" s="156"/>
      <c r="W29" s="147"/>
      <c r="X29" s="147"/>
      <c r="Y29" s="147"/>
      <c r="Z29" s="147"/>
      <c r="AA29" s="147"/>
      <c r="AB29" s="147"/>
      <c r="AC29" s="147"/>
      <c r="AD29" s="147"/>
      <c r="AE29" s="147"/>
      <c r="AF29" s="147" t="s">
        <v>235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54"/>
      <c r="B30" s="155"/>
      <c r="C30" s="251" t="s">
        <v>262</v>
      </c>
      <c r="D30" s="252"/>
      <c r="E30" s="252"/>
      <c r="F30" s="252"/>
      <c r="G30" s="252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/>
      <c r="AF30" s="147" t="s">
        <v>237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54"/>
      <c r="B31" s="155"/>
      <c r="C31" s="189" t="s">
        <v>263</v>
      </c>
      <c r="D31" s="183"/>
      <c r="E31" s="184">
        <v>0.82499999999999996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47"/>
      <c r="X31" s="147"/>
      <c r="Y31" s="147"/>
      <c r="Z31" s="147"/>
      <c r="AA31" s="147"/>
      <c r="AB31" s="147"/>
      <c r="AC31" s="147"/>
      <c r="AD31" s="147"/>
      <c r="AE31" s="147"/>
      <c r="AF31" s="147" t="s">
        <v>239</v>
      </c>
      <c r="AG31" s="147">
        <v>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x14ac:dyDescent="0.25">
      <c r="A32" s="158" t="s">
        <v>165</v>
      </c>
      <c r="B32" s="159" t="s">
        <v>72</v>
      </c>
      <c r="C32" s="177" t="s">
        <v>73</v>
      </c>
      <c r="D32" s="160"/>
      <c r="E32" s="161"/>
      <c r="F32" s="162"/>
      <c r="G32" s="162">
        <f>SUMIF(AF33:AF57,"&lt;&gt;NOR",G33:G57)</f>
        <v>0</v>
      </c>
      <c r="H32" s="162"/>
      <c r="I32" s="162">
        <f>SUM(I33:I57)</f>
        <v>0</v>
      </c>
      <c r="J32" s="162"/>
      <c r="K32" s="162">
        <f>SUM(K33:K57)</f>
        <v>0</v>
      </c>
      <c r="L32" s="162"/>
      <c r="M32" s="162">
        <f>SUM(M33:M57)</f>
        <v>0</v>
      </c>
      <c r="N32" s="162"/>
      <c r="O32" s="162">
        <f>SUM(O33:O57)</f>
        <v>3.4100000000000006</v>
      </c>
      <c r="P32" s="162"/>
      <c r="Q32" s="162">
        <f>SUM(Q33:Q57)</f>
        <v>0</v>
      </c>
      <c r="R32" s="162"/>
      <c r="S32" s="162"/>
      <c r="T32" s="157"/>
      <c r="U32" s="157">
        <f>SUM(U33:U57)</f>
        <v>27.16</v>
      </c>
      <c r="V32" s="157"/>
      <c r="AF32" t="s">
        <v>166</v>
      </c>
    </row>
    <row r="33" spans="1:59" outlineLevel="1" x14ac:dyDescent="0.25">
      <c r="A33" s="163">
        <v>9</v>
      </c>
      <c r="B33" s="164" t="s">
        <v>264</v>
      </c>
      <c r="C33" s="178" t="s">
        <v>265</v>
      </c>
      <c r="D33" s="165" t="s">
        <v>266</v>
      </c>
      <c r="E33" s="166">
        <v>3</v>
      </c>
      <c r="F33" s="167">
        <v>0</v>
      </c>
      <c r="G33" s="168">
        <f>ROUND(E33*F33,2)</f>
        <v>0</v>
      </c>
      <c r="H33" s="167">
        <v>0</v>
      </c>
      <c r="I33" s="168">
        <f>ROUND(E33*H33,2)</f>
        <v>0</v>
      </c>
      <c r="J33" s="167">
        <v>0</v>
      </c>
      <c r="K33" s="168">
        <f>ROUND(E33*J33,2)</f>
        <v>0</v>
      </c>
      <c r="L33" s="168">
        <v>15</v>
      </c>
      <c r="M33" s="168">
        <f>G33*(1+L33/100)</f>
        <v>0</v>
      </c>
      <c r="N33" s="168">
        <v>2.8469999999999999E-2</v>
      </c>
      <c r="O33" s="168">
        <f>ROUND(E33*N33,2)</f>
        <v>0.09</v>
      </c>
      <c r="P33" s="168">
        <v>0</v>
      </c>
      <c r="Q33" s="168">
        <f>ROUND(E33*P33,2)</f>
        <v>0</v>
      </c>
      <c r="R33" s="168" t="s">
        <v>267</v>
      </c>
      <c r="S33" s="168" t="s">
        <v>170</v>
      </c>
      <c r="T33" s="156">
        <v>0.61799999999999999</v>
      </c>
      <c r="U33" s="156">
        <f>ROUND(E33*T33,2)</f>
        <v>1.85</v>
      </c>
      <c r="V33" s="156"/>
      <c r="W33" s="147"/>
      <c r="X33" s="147"/>
      <c r="Y33" s="147"/>
      <c r="Z33" s="147"/>
      <c r="AA33" s="147"/>
      <c r="AB33" s="147"/>
      <c r="AC33" s="147"/>
      <c r="AD33" s="147"/>
      <c r="AE33" s="147"/>
      <c r="AF33" s="147" t="s">
        <v>235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54"/>
      <c r="B34" s="155"/>
      <c r="C34" s="251" t="s">
        <v>268</v>
      </c>
      <c r="D34" s="252"/>
      <c r="E34" s="252"/>
      <c r="F34" s="252"/>
      <c r="G34" s="252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47"/>
      <c r="X34" s="147"/>
      <c r="Y34" s="147"/>
      <c r="Z34" s="147"/>
      <c r="AA34" s="147"/>
      <c r="AB34" s="147"/>
      <c r="AC34" s="147"/>
      <c r="AD34" s="147"/>
      <c r="AE34" s="147"/>
      <c r="AF34" s="147" t="s">
        <v>237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54"/>
      <c r="B35" s="155"/>
      <c r="C35" s="189" t="s">
        <v>269</v>
      </c>
      <c r="D35" s="183"/>
      <c r="E35" s="184">
        <v>3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47"/>
      <c r="X35" s="147"/>
      <c r="Y35" s="147"/>
      <c r="Z35" s="147"/>
      <c r="AA35" s="147"/>
      <c r="AB35" s="147"/>
      <c r="AC35" s="147"/>
      <c r="AD35" s="147"/>
      <c r="AE35" s="147"/>
      <c r="AF35" s="147" t="s">
        <v>239</v>
      </c>
      <c r="AG35" s="147">
        <v>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63">
        <v>10</v>
      </c>
      <c r="B36" s="164" t="s">
        <v>270</v>
      </c>
      <c r="C36" s="178" t="s">
        <v>271</v>
      </c>
      <c r="D36" s="165" t="s">
        <v>266</v>
      </c>
      <c r="E36" s="166">
        <v>3</v>
      </c>
      <c r="F36" s="167">
        <v>0</v>
      </c>
      <c r="G36" s="168">
        <f>ROUND(E36*F36,2)</f>
        <v>0</v>
      </c>
      <c r="H36" s="167">
        <v>0</v>
      </c>
      <c r="I36" s="168">
        <f>ROUND(E36*H36,2)</f>
        <v>0</v>
      </c>
      <c r="J36" s="167">
        <v>0</v>
      </c>
      <c r="K36" s="168">
        <f>ROUND(E36*J36,2)</f>
        <v>0</v>
      </c>
      <c r="L36" s="168">
        <v>15</v>
      </c>
      <c r="M36" s="168">
        <f>G36*(1+L36/100)</f>
        <v>0</v>
      </c>
      <c r="N36" s="168">
        <v>2.877E-2</v>
      </c>
      <c r="O36" s="168">
        <f>ROUND(E36*N36,2)</f>
        <v>0.09</v>
      </c>
      <c r="P36" s="168">
        <v>0</v>
      </c>
      <c r="Q36" s="168">
        <f>ROUND(E36*P36,2)</f>
        <v>0</v>
      </c>
      <c r="R36" s="168" t="s">
        <v>267</v>
      </c>
      <c r="S36" s="168" t="s">
        <v>170</v>
      </c>
      <c r="T36" s="156">
        <v>0.71499999999999997</v>
      </c>
      <c r="U36" s="156">
        <f>ROUND(E36*T36,2)</f>
        <v>2.15</v>
      </c>
      <c r="V36" s="156"/>
      <c r="W36" s="147"/>
      <c r="X36" s="147"/>
      <c r="Y36" s="147"/>
      <c r="Z36" s="147"/>
      <c r="AA36" s="147"/>
      <c r="AB36" s="147"/>
      <c r="AC36" s="147"/>
      <c r="AD36" s="147"/>
      <c r="AE36" s="147"/>
      <c r="AF36" s="147" t="s">
        <v>235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54"/>
      <c r="B37" s="155"/>
      <c r="C37" s="251" t="s">
        <v>268</v>
      </c>
      <c r="D37" s="252"/>
      <c r="E37" s="252"/>
      <c r="F37" s="252"/>
      <c r="G37" s="252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47"/>
      <c r="X37" s="147"/>
      <c r="Y37" s="147"/>
      <c r="Z37" s="147"/>
      <c r="AA37" s="147"/>
      <c r="AB37" s="147"/>
      <c r="AC37" s="147"/>
      <c r="AD37" s="147"/>
      <c r="AE37" s="147"/>
      <c r="AF37" s="147" t="s">
        <v>237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54"/>
      <c r="B38" s="155"/>
      <c r="C38" s="189" t="s">
        <v>269</v>
      </c>
      <c r="D38" s="183"/>
      <c r="E38" s="184">
        <v>3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47"/>
      <c r="X38" s="147"/>
      <c r="Y38" s="147"/>
      <c r="Z38" s="147"/>
      <c r="AA38" s="147"/>
      <c r="AB38" s="147"/>
      <c r="AC38" s="147"/>
      <c r="AD38" s="147"/>
      <c r="AE38" s="147"/>
      <c r="AF38" s="147" t="s">
        <v>239</v>
      </c>
      <c r="AG38" s="147">
        <v>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63">
        <v>11</v>
      </c>
      <c r="B39" s="164" t="s">
        <v>272</v>
      </c>
      <c r="C39" s="178" t="s">
        <v>273</v>
      </c>
      <c r="D39" s="165" t="s">
        <v>266</v>
      </c>
      <c r="E39" s="166">
        <v>4</v>
      </c>
      <c r="F39" s="167">
        <v>0</v>
      </c>
      <c r="G39" s="168">
        <f>ROUND(E39*F39,2)</f>
        <v>0</v>
      </c>
      <c r="H39" s="167">
        <v>0</v>
      </c>
      <c r="I39" s="168">
        <f>ROUND(E39*H39,2)</f>
        <v>0</v>
      </c>
      <c r="J39" s="167">
        <v>0</v>
      </c>
      <c r="K39" s="168">
        <f>ROUND(E39*J39,2)</f>
        <v>0</v>
      </c>
      <c r="L39" s="168">
        <v>15</v>
      </c>
      <c r="M39" s="168">
        <f>G39*(1+L39/100)</f>
        <v>0</v>
      </c>
      <c r="N39" s="168">
        <v>2.7519999999999999E-2</v>
      </c>
      <c r="O39" s="168">
        <f>ROUND(E39*N39,2)</f>
        <v>0.11</v>
      </c>
      <c r="P39" s="168">
        <v>0</v>
      </c>
      <c r="Q39" s="168">
        <f>ROUND(E39*P39,2)</f>
        <v>0</v>
      </c>
      <c r="R39" s="168" t="s">
        <v>274</v>
      </c>
      <c r="S39" s="168" t="s">
        <v>170</v>
      </c>
      <c r="T39" s="156">
        <v>0.24199999999999999</v>
      </c>
      <c r="U39" s="156">
        <f>ROUND(E39*T39,2)</f>
        <v>0.97</v>
      </c>
      <c r="V39" s="156"/>
      <c r="W39" s="147"/>
      <c r="X39" s="147"/>
      <c r="Y39" s="147"/>
      <c r="Z39" s="147"/>
      <c r="AA39" s="147"/>
      <c r="AB39" s="147"/>
      <c r="AC39" s="147"/>
      <c r="AD39" s="147"/>
      <c r="AE39" s="147"/>
      <c r="AF39" s="147" t="s">
        <v>235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54"/>
      <c r="B40" s="155"/>
      <c r="C40" s="189" t="s">
        <v>275</v>
      </c>
      <c r="D40" s="183"/>
      <c r="E40" s="184">
        <v>4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47"/>
      <c r="X40" s="147"/>
      <c r="Y40" s="147"/>
      <c r="Z40" s="147"/>
      <c r="AA40" s="147"/>
      <c r="AB40" s="147"/>
      <c r="AC40" s="147"/>
      <c r="AD40" s="147"/>
      <c r="AE40" s="147"/>
      <c r="AF40" s="147" t="s">
        <v>239</v>
      </c>
      <c r="AG40" s="147">
        <v>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63">
        <v>12</v>
      </c>
      <c r="B41" s="164" t="s">
        <v>276</v>
      </c>
      <c r="C41" s="178" t="s">
        <v>277</v>
      </c>
      <c r="D41" s="165" t="s">
        <v>278</v>
      </c>
      <c r="E41" s="166">
        <v>27.715</v>
      </c>
      <c r="F41" s="167">
        <v>0</v>
      </c>
      <c r="G41" s="168">
        <f>ROUND(E41*F41,2)</f>
        <v>0</v>
      </c>
      <c r="H41" s="167">
        <v>0</v>
      </c>
      <c r="I41" s="168">
        <f>ROUND(E41*H41,2)</f>
        <v>0</v>
      </c>
      <c r="J41" s="167">
        <v>0</v>
      </c>
      <c r="K41" s="168">
        <f>ROUND(E41*J41,2)</f>
        <v>0</v>
      </c>
      <c r="L41" s="168">
        <v>15</v>
      </c>
      <c r="M41" s="168">
        <f>G41*(1+L41/100)</f>
        <v>0</v>
      </c>
      <c r="N41" s="168">
        <v>5.2510000000000001E-2</v>
      </c>
      <c r="O41" s="168">
        <f>ROUND(E41*N41,2)</f>
        <v>1.46</v>
      </c>
      <c r="P41" s="168">
        <v>0</v>
      </c>
      <c r="Q41" s="168">
        <f>ROUND(E41*P41,2)</f>
        <v>0</v>
      </c>
      <c r="R41" s="168" t="s">
        <v>274</v>
      </c>
      <c r="S41" s="168" t="s">
        <v>170</v>
      </c>
      <c r="T41" s="156">
        <v>0.52915000000000001</v>
      </c>
      <c r="U41" s="156">
        <f>ROUND(E41*T41,2)</f>
        <v>14.67</v>
      </c>
      <c r="V41" s="156"/>
      <c r="W41" s="147"/>
      <c r="X41" s="147"/>
      <c r="Y41" s="147"/>
      <c r="Z41" s="147"/>
      <c r="AA41" s="147"/>
      <c r="AB41" s="147"/>
      <c r="AC41" s="147"/>
      <c r="AD41" s="147"/>
      <c r="AE41" s="147"/>
      <c r="AF41" s="147" t="s">
        <v>235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54"/>
      <c r="B42" s="155"/>
      <c r="C42" s="251" t="s">
        <v>279</v>
      </c>
      <c r="D42" s="252"/>
      <c r="E42" s="252"/>
      <c r="F42" s="252"/>
      <c r="G42" s="252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47"/>
      <c r="X42" s="147"/>
      <c r="Y42" s="147"/>
      <c r="Z42" s="147"/>
      <c r="AA42" s="147"/>
      <c r="AB42" s="147"/>
      <c r="AC42" s="147"/>
      <c r="AD42" s="147"/>
      <c r="AE42" s="147"/>
      <c r="AF42" s="147" t="s">
        <v>237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189" t="s">
        <v>280</v>
      </c>
      <c r="D43" s="183"/>
      <c r="E43" s="184">
        <v>15.755000000000001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47"/>
      <c r="X43" s="147"/>
      <c r="Y43" s="147"/>
      <c r="Z43" s="147"/>
      <c r="AA43" s="147"/>
      <c r="AB43" s="147"/>
      <c r="AC43" s="147"/>
      <c r="AD43" s="147"/>
      <c r="AE43" s="147"/>
      <c r="AF43" s="147" t="s">
        <v>239</v>
      </c>
      <c r="AG43" s="147">
        <v>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 x14ac:dyDescent="0.25">
      <c r="A44" s="154"/>
      <c r="B44" s="155"/>
      <c r="C44" s="189" t="s">
        <v>281</v>
      </c>
      <c r="D44" s="183"/>
      <c r="E44" s="184">
        <v>-1.2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47"/>
      <c r="X44" s="147"/>
      <c r="Y44" s="147"/>
      <c r="Z44" s="147"/>
      <c r="AA44" s="147"/>
      <c r="AB44" s="147"/>
      <c r="AC44" s="147"/>
      <c r="AD44" s="147"/>
      <c r="AE44" s="147"/>
      <c r="AF44" s="147" t="s">
        <v>239</v>
      </c>
      <c r="AG44" s="147">
        <v>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5">
      <c r="A45" s="154"/>
      <c r="B45" s="155"/>
      <c r="C45" s="189" t="s">
        <v>282</v>
      </c>
      <c r="D45" s="183"/>
      <c r="E45" s="184">
        <v>14.56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47"/>
      <c r="X45" s="147"/>
      <c r="Y45" s="147"/>
      <c r="Z45" s="147"/>
      <c r="AA45" s="147"/>
      <c r="AB45" s="147"/>
      <c r="AC45" s="147"/>
      <c r="AD45" s="147"/>
      <c r="AE45" s="147"/>
      <c r="AF45" s="147" t="s">
        <v>239</v>
      </c>
      <c r="AG45" s="147">
        <v>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54"/>
      <c r="B46" s="155"/>
      <c r="C46" s="189" t="s">
        <v>283</v>
      </c>
      <c r="D46" s="183"/>
      <c r="E46" s="184">
        <v>-1.4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47"/>
      <c r="X46" s="147"/>
      <c r="Y46" s="147"/>
      <c r="Z46" s="147"/>
      <c r="AA46" s="147"/>
      <c r="AB46" s="147"/>
      <c r="AC46" s="147"/>
      <c r="AD46" s="147"/>
      <c r="AE46" s="147"/>
      <c r="AF46" s="147" t="s">
        <v>239</v>
      </c>
      <c r="AG46" s="147">
        <v>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63">
        <v>13</v>
      </c>
      <c r="B47" s="164" t="s">
        <v>284</v>
      </c>
      <c r="C47" s="178" t="s">
        <v>285</v>
      </c>
      <c r="D47" s="165" t="s">
        <v>278</v>
      </c>
      <c r="E47" s="166">
        <v>4.1399999999999997</v>
      </c>
      <c r="F47" s="167">
        <v>0</v>
      </c>
      <c r="G47" s="168">
        <f>ROUND(E47*F47,2)</f>
        <v>0</v>
      </c>
      <c r="H47" s="167">
        <v>0</v>
      </c>
      <c r="I47" s="168">
        <f>ROUND(E47*H47,2)</f>
        <v>0</v>
      </c>
      <c r="J47" s="167">
        <v>0</v>
      </c>
      <c r="K47" s="168">
        <f>ROUND(E47*J47,2)</f>
        <v>0</v>
      </c>
      <c r="L47" s="168">
        <v>15</v>
      </c>
      <c r="M47" s="168">
        <f>G47*(1+L47/100)</f>
        <v>0</v>
      </c>
      <c r="N47" s="168">
        <v>0.26563999999999999</v>
      </c>
      <c r="O47" s="168">
        <f>ROUND(E47*N47,2)</f>
        <v>1.1000000000000001</v>
      </c>
      <c r="P47" s="168">
        <v>0</v>
      </c>
      <c r="Q47" s="168">
        <f>ROUND(E47*P47,2)</f>
        <v>0</v>
      </c>
      <c r="R47" s="168" t="s">
        <v>267</v>
      </c>
      <c r="S47" s="168" t="s">
        <v>170</v>
      </c>
      <c r="T47" s="156">
        <v>1.621</v>
      </c>
      <c r="U47" s="156">
        <f>ROUND(E47*T47,2)</f>
        <v>6.71</v>
      </c>
      <c r="V47" s="156"/>
      <c r="W47" s="147"/>
      <c r="X47" s="147"/>
      <c r="Y47" s="147"/>
      <c r="Z47" s="147"/>
      <c r="AA47" s="147"/>
      <c r="AB47" s="147"/>
      <c r="AC47" s="147"/>
      <c r="AD47" s="147"/>
      <c r="AE47" s="147"/>
      <c r="AF47" s="147" t="s">
        <v>235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21" outlineLevel="1" x14ac:dyDescent="0.25">
      <c r="A48" s="154"/>
      <c r="B48" s="155"/>
      <c r="C48" s="251" t="s">
        <v>286</v>
      </c>
      <c r="D48" s="252"/>
      <c r="E48" s="252"/>
      <c r="F48" s="252"/>
      <c r="G48" s="252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47"/>
      <c r="X48" s="147"/>
      <c r="Y48" s="147"/>
      <c r="Z48" s="147"/>
      <c r="AA48" s="147"/>
      <c r="AB48" s="147"/>
      <c r="AC48" s="147"/>
      <c r="AD48" s="147"/>
      <c r="AE48" s="147"/>
      <c r="AF48" s="147" t="s">
        <v>237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69" t="str">
        <f>C48</f>
        <v>ve vybouraných otvorech, s vysekáním kapes pro zavázání, z jakýchkoliv cihel, z pomocného pracovního lešení o výšce podlahy do 1900 mm a pro zatížení do 1,5 kPa,</v>
      </c>
      <c r="BA48" s="147"/>
      <c r="BB48" s="147"/>
      <c r="BC48" s="147"/>
      <c r="BD48" s="147"/>
      <c r="BE48" s="147"/>
      <c r="BF48" s="147"/>
      <c r="BG48" s="147"/>
    </row>
    <row r="49" spans="1:59" outlineLevel="1" x14ac:dyDescent="0.25">
      <c r="A49" s="154"/>
      <c r="B49" s="155"/>
      <c r="C49" s="189" t="s">
        <v>287</v>
      </c>
      <c r="D49" s="183"/>
      <c r="E49" s="184">
        <v>2.25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47"/>
      <c r="X49" s="147"/>
      <c r="Y49" s="147"/>
      <c r="Z49" s="147"/>
      <c r="AA49" s="147"/>
      <c r="AB49" s="147"/>
      <c r="AC49" s="147"/>
      <c r="AD49" s="147"/>
      <c r="AE49" s="147"/>
      <c r="AF49" s="147" t="s">
        <v>239</v>
      </c>
      <c r="AG49" s="147">
        <v>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5">
      <c r="A50" s="154"/>
      <c r="B50" s="155"/>
      <c r="C50" s="189" t="s">
        <v>288</v>
      </c>
      <c r="D50" s="183"/>
      <c r="E50" s="184">
        <v>1.89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47"/>
      <c r="X50" s="147"/>
      <c r="Y50" s="147"/>
      <c r="Z50" s="147"/>
      <c r="AA50" s="147"/>
      <c r="AB50" s="147"/>
      <c r="AC50" s="147"/>
      <c r="AD50" s="147"/>
      <c r="AE50" s="147"/>
      <c r="AF50" s="147" t="s">
        <v>239</v>
      </c>
      <c r="AG50" s="147">
        <v>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 x14ac:dyDescent="0.25">
      <c r="A51" s="163">
        <v>14</v>
      </c>
      <c r="B51" s="164" t="s">
        <v>289</v>
      </c>
      <c r="C51" s="178" t="s">
        <v>290</v>
      </c>
      <c r="D51" s="165" t="s">
        <v>278</v>
      </c>
      <c r="E51" s="166">
        <v>0.36</v>
      </c>
      <c r="F51" s="167">
        <v>0</v>
      </c>
      <c r="G51" s="168">
        <f>ROUND(E51*F51,2)</f>
        <v>0</v>
      </c>
      <c r="H51" s="167">
        <v>0</v>
      </c>
      <c r="I51" s="168">
        <f>ROUND(E51*H51,2)</f>
        <v>0</v>
      </c>
      <c r="J51" s="167">
        <v>0</v>
      </c>
      <c r="K51" s="168">
        <f>ROUND(E51*J51,2)</f>
        <v>0</v>
      </c>
      <c r="L51" s="168">
        <v>15</v>
      </c>
      <c r="M51" s="168">
        <f>G51*(1+L51/100)</f>
        <v>0</v>
      </c>
      <c r="N51" s="168">
        <v>0.45139000000000001</v>
      </c>
      <c r="O51" s="168">
        <f>ROUND(E51*N51,2)</f>
        <v>0.16</v>
      </c>
      <c r="P51" s="168">
        <v>0</v>
      </c>
      <c r="Q51" s="168">
        <f>ROUND(E51*P51,2)</f>
        <v>0</v>
      </c>
      <c r="R51" s="168" t="s">
        <v>267</v>
      </c>
      <c r="S51" s="168" t="s">
        <v>170</v>
      </c>
      <c r="T51" s="156">
        <v>2.2610000000000001</v>
      </c>
      <c r="U51" s="156">
        <f>ROUND(E51*T51,2)</f>
        <v>0.81</v>
      </c>
      <c r="V51" s="156"/>
      <c r="W51" s="147"/>
      <c r="X51" s="147"/>
      <c r="Y51" s="147"/>
      <c r="Z51" s="147"/>
      <c r="AA51" s="147"/>
      <c r="AB51" s="147"/>
      <c r="AC51" s="147"/>
      <c r="AD51" s="147"/>
      <c r="AE51" s="147"/>
      <c r="AF51" s="147" t="s">
        <v>235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21" outlineLevel="1" x14ac:dyDescent="0.25">
      <c r="A52" s="154"/>
      <c r="B52" s="155"/>
      <c r="C52" s="251" t="s">
        <v>286</v>
      </c>
      <c r="D52" s="252"/>
      <c r="E52" s="252"/>
      <c r="F52" s="252"/>
      <c r="G52" s="252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47"/>
      <c r="X52" s="147"/>
      <c r="Y52" s="147"/>
      <c r="Z52" s="147"/>
      <c r="AA52" s="147"/>
      <c r="AB52" s="147"/>
      <c r="AC52" s="147"/>
      <c r="AD52" s="147"/>
      <c r="AE52" s="147"/>
      <c r="AF52" s="147" t="s">
        <v>237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69" t="str">
        <f>C52</f>
        <v>ve vybouraných otvorech, s vysekáním kapes pro zavázání, z jakýchkoliv cihel, z pomocného pracovního lešení o výšce podlahy do 1900 mm a pro zatížení do 1,5 kPa,</v>
      </c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54"/>
      <c r="B53" s="155"/>
      <c r="C53" s="189" t="s">
        <v>291</v>
      </c>
      <c r="D53" s="183"/>
      <c r="E53" s="184">
        <v>0.36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47"/>
      <c r="X53" s="147"/>
      <c r="Y53" s="147"/>
      <c r="Z53" s="147"/>
      <c r="AA53" s="147"/>
      <c r="AB53" s="147"/>
      <c r="AC53" s="147"/>
      <c r="AD53" s="147"/>
      <c r="AE53" s="147"/>
      <c r="AF53" s="147" t="s">
        <v>239</v>
      </c>
      <c r="AG53" s="147">
        <v>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5">
      <c r="A54" s="163">
        <v>15</v>
      </c>
      <c r="B54" s="164" t="s">
        <v>292</v>
      </c>
      <c r="C54" s="178" t="s">
        <v>293</v>
      </c>
      <c r="D54" s="165" t="s">
        <v>266</v>
      </c>
      <c r="E54" s="166">
        <v>3.03</v>
      </c>
      <c r="F54" s="167">
        <v>0</v>
      </c>
      <c r="G54" s="168">
        <f>ROUND(E54*F54,2)</f>
        <v>0</v>
      </c>
      <c r="H54" s="167">
        <v>0</v>
      </c>
      <c r="I54" s="168">
        <f>ROUND(E54*H54,2)</f>
        <v>0</v>
      </c>
      <c r="J54" s="167">
        <v>0</v>
      </c>
      <c r="K54" s="168">
        <f>ROUND(E54*J54,2)</f>
        <v>0</v>
      </c>
      <c r="L54" s="168">
        <v>15</v>
      </c>
      <c r="M54" s="168">
        <f>G54*(1+L54/100)</f>
        <v>0</v>
      </c>
      <c r="N54" s="168">
        <v>5.8000000000000003E-2</v>
      </c>
      <c r="O54" s="168">
        <f>ROUND(E54*N54,2)</f>
        <v>0.18</v>
      </c>
      <c r="P54" s="168">
        <v>0</v>
      </c>
      <c r="Q54" s="168">
        <f>ROUND(E54*P54,2)</f>
        <v>0</v>
      </c>
      <c r="R54" s="168" t="s">
        <v>294</v>
      </c>
      <c r="S54" s="168" t="s">
        <v>170</v>
      </c>
      <c r="T54" s="156">
        <v>0</v>
      </c>
      <c r="U54" s="156">
        <f>ROUND(E54*T54,2)</f>
        <v>0</v>
      </c>
      <c r="V54" s="156"/>
      <c r="W54" s="147"/>
      <c r="X54" s="147"/>
      <c r="Y54" s="147"/>
      <c r="Z54" s="147"/>
      <c r="AA54" s="147"/>
      <c r="AB54" s="147"/>
      <c r="AC54" s="147"/>
      <c r="AD54" s="147"/>
      <c r="AE54" s="147"/>
      <c r="AF54" s="147" t="s">
        <v>295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5">
      <c r="A55" s="154"/>
      <c r="B55" s="155"/>
      <c r="C55" s="189" t="s">
        <v>296</v>
      </c>
      <c r="D55" s="183"/>
      <c r="E55" s="184">
        <v>3.03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47"/>
      <c r="X55" s="147"/>
      <c r="Y55" s="147"/>
      <c r="Z55" s="147"/>
      <c r="AA55" s="147"/>
      <c r="AB55" s="147"/>
      <c r="AC55" s="147"/>
      <c r="AD55" s="147"/>
      <c r="AE55" s="147"/>
      <c r="AF55" s="147" t="s">
        <v>239</v>
      </c>
      <c r="AG55" s="147">
        <v>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5">
      <c r="A56" s="163">
        <v>16</v>
      </c>
      <c r="B56" s="164" t="s">
        <v>297</v>
      </c>
      <c r="C56" s="178" t="s">
        <v>298</v>
      </c>
      <c r="D56" s="165" t="s">
        <v>266</v>
      </c>
      <c r="E56" s="166">
        <v>3.03</v>
      </c>
      <c r="F56" s="167">
        <v>0</v>
      </c>
      <c r="G56" s="168">
        <f>ROUND(E56*F56,2)</f>
        <v>0</v>
      </c>
      <c r="H56" s="167">
        <v>0</v>
      </c>
      <c r="I56" s="168">
        <f>ROUND(E56*H56,2)</f>
        <v>0</v>
      </c>
      <c r="J56" s="167">
        <v>0</v>
      </c>
      <c r="K56" s="168">
        <f>ROUND(E56*J56,2)</f>
        <v>0</v>
      </c>
      <c r="L56" s="168">
        <v>15</v>
      </c>
      <c r="M56" s="168">
        <f>G56*(1+L56/100)</f>
        <v>0</v>
      </c>
      <c r="N56" s="168">
        <v>7.2999999999999995E-2</v>
      </c>
      <c r="O56" s="168">
        <f>ROUND(E56*N56,2)</f>
        <v>0.22</v>
      </c>
      <c r="P56" s="168">
        <v>0</v>
      </c>
      <c r="Q56" s="168">
        <f>ROUND(E56*P56,2)</f>
        <v>0</v>
      </c>
      <c r="R56" s="168" t="s">
        <v>294</v>
      </c>
      <c r="S56" s="168" t="s">
        <v>170</v>
      </c>
      <c r="T56" s="156">
        <v>0</v>
      </c>
      <c r="U56" s="156">
        <f>ROUND(E56*T56,2)</f>
        <v>0</v>
      </c>
      <c r="V56" s="156"/>
      <c r="W56" s="147"/>
      <c r="X56" s="147"/>
      <c r="Y56" s="147"/>
      <c r="Z56" s="147"/>
      <c r="AA56" s="147"/>
      <c r="AB56" s="147"/>
      <c r="AC56" s="147"/>
      <c r="AD56" s="147"/>
      <c r="AE56" s="147"/>
      <c r="AF56" s="147" t="s">
        <v>295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 x14ac:dyDescent="0.25">
      <c r="A57" s="154"/>
      <c r="B57" s="155"/>
      <c r="C57" s="189" t="s">
        <v>296</v>
      </c>
      <c r="D57" s="183"/>
      <c r="E57" s="184">
        <v>3.03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47"/>
      <c r="X57" s="147"/>
      <c r="Y57" s="147"/>
      <c r="Z57" s="147"/>
      <c r="AA57" s="147"/>
      <c r="AB57" s="147"/>
      <c r="AC57" s="147"/>
      <c r="AD57" s="147"/>
      <c r="AE57" s="147"/>
      <c r="AF57" s="147" t="s">
        <v>239</v>
      </c>
      <c r="AG57" s="147">
        <v>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x14ac:dyDescent="0.25">
      <c r="A58" s="158" t="s">
        <v>165</v>
      </c>
      <c r="B58" s="159" t="s">
        <v>74</v>
      </c>
      <c r="C58" s="177" t="s">
        <v>75</v>
      </c>
      <c r="D58" s="160"/>
      <c r="E58" s="161"/>
      <c r="F58" s="162"/>
      <c r="G58" s="162">
        <f>SUMIF(AF59:AF67,"&lt;&gt;NOR",G59:G67)</f>
        <v>0</v>
      </c>
      <c r="H58" s="162"/>
      <c r="I58" s="162">
        <f>SUM(I59:I67)</f>
        <v>0</v>
      </c>
      <c r="J58" s="162"/>
      <c r="K58" s="162">
        <f>SUM(K59:K67)</f>
        <v>0</v>
      </c>
      <c r="L58" s="162"/>
      <c r="M58" s="162">
        <f>SUM(M59:M67)</f>
        <v>0</v>
      </c>
      <c r="N58" s="162"/>
      <c r="O58" s="162">
        <f>SUM(O59:O67)</f>
        <v>1.1399999999999999</v>
      </c>
      <c r="P58" s="162"/>
      <c r="Q58" s="162">
        <f>SUM(Q59:Q67)</f>
        <v>0</v>
      </c>
      <c r="R58" s="162"/>
      <c r="S58" s="162"/>
      <c r="T58" s="157"/>
      <c r="U58" s="157">
        <f>SUM(U59:U67)</f>
        <v>67.599999999999994</v>
      </c>
      <c r="V58" s="157"/>
      <c r="AF58" t="s">
        <v>166</v>
      </c>
    </row>
    <row r="59" spans="1:59" ht="20.399999999999999" outlineLevel="1" x14ac:dyDescent="0.25">
      <c r="A59" s="163">
        <v>17</v>
      </c>
      <c r="B59" s="164" t="s">
        <v>299</v>
      </c>
      <c r="C59" s="178" t="s">
        <v>300</v>
      </c>
      <c r="D59" s="165" t="s">
        <v>278</v>
      </c>
      <c r="E59" s="166">
        <v>67.599999999999994</v>
      </c>
      <c r="F59" s="167">
        <v>0</v>
      </c>
      <c r="G59" s="168">
        <f>ROUND(E59*F59,2)</f>
        <v>0</v>
      </c>
      <c r="H59" s="167">
        <v>0</v>
      </c>
      <c r="I59" s="168">
        <f>ROUND(E59*H59,2)</f>
        <v>0</v>
      </c>
      <c r="J59" s="167">
        <v>0</v>
      </c>
      <c r="K59" s="168">
        <f>ROUND(E59*J59,2)</f>
        <v>0</v>
      </c>
      <c r="L59" s="168">
        <v>15</v>
      </c>
      <c r="M59" s="168">
        <f>G59*(1+L59/100)</f>
        <v>0</v>
      </c>
      <c r="N59" s="168">
        <v>1.685E-2</v>
      </c>
      <c r="O59" s="168">
        <f>ROUND(E59*N59,2)</f>
        <v>1.1399999999999999</v>
      </c>
      <c r="P59" s="168">
        <v>0</v>
      </c>
      <c r="Q59" s="168">
        <f>ROUND(E59*P59,2)</f>
        <v>0</v>
      </c>
      <c r="R59" s="168" t="s">
        <v>274</v>
      </c>
      <c r="S59" s="168" t="s">
        <v>170</v>
      </c>
      <c r="T59" s="156">
        <v>1</v>
      </c>
      <c r="U59" s="156">
        <f>ROUND(E59*T59,2)</f>
        <v>67.599999999999994</v>
      </c>
      <c r="V59" s="156"/>
      <c r="W59" s="147"/>
      <c r="X59" s="147"/>
      <c r="Y59" s="147"/>
      <c r="Z59" s="147"/>
      <c r="AA59" s="147"/>
      <c r="AB59" s="147"/>
      <c r="AC59" s="147"/>
      <c r="AD59" s="147"/>
      <c r="AE59" s="147"/>
      <c r="AF59" s="147" t="s">
        <v>235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 x14ac:dyDescent="0.25">
      <c r="A60" s="154"/>
      <c r="B60" s="155"/>
      <c r="C60" s="189" t="s">
        <v>301</v>
      </c>
      <c r="D60" s="183"/>
      <c r="E60" s="184">
        <v>10.5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47"/>
      <c r="X60" s="147"/>
      <c r="Y60" s="147"/>
      <c r="Z60" s="147"/>
      <c r="AA60" s="147"/>
      <c r="AB60" s="147"/>
      <c r="AC60" s="147"/>
      <c r="AD60" s="147"/>
      <c r="AE60" s="147"/>
      <c r="AF60" s="147" t="s">
        <v>239</v>
      </c>
      <c r="AG60" s="147">
        <v>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5">
      <c r="A61" s="154"/>
      <c r="B61" s="155"/>
      <c r="C61" s="189" t="s">
        <v>302</v>
      </c>
      <c r="D61" s="183"/>
      <c r="E61" s="184">
        <v>39.5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47"/>
      <c r="X61" s="147"/>
      <c r="Y61" s="147"/>
      <c r="Z61" s="147"/>
      <c r="AA61" s="147"/>
      <c r="AB61" s="147"/>
      <c r="AC61" s="147"/>
      <c r="AD61" s="147"/>
      <c r="AE61" s="147"/>
      <c r="AF61" s="147" t="s">
        <v>239</v>
      </c>
      <c r="AG61" s="147">
        <v>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 x14ac:dyDescent="0.25">
      <c r="A62" s="154"/>
      <c r="B62" s="155"/>
      <c r="C62" s="189" t="s">
        <v>303</v>
      </c>
      <c r="D62" s="183"/>
      <c r="E62" s="184">
        <v>5.4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47"/>
      <c r="X62" s="147"/>
      <c r="Y62" s="147"/>
      <c r="Z62" s="147"/>
      <c r="AA62" s="147"/>
      <c r="AB62" s="147"/>
      <c r="AC62" s="147"/>
      <c r="AD62" s="147"/>
      <c r="AE62" s="147"/>
      <c r="AF62" s="147" t="s">
        <v>239</v>
      </c>
      <c r="AG62" s="147">
        <v>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 x14ac:dyDescent="0.25">
      <c r="A63" s="154"/>
      <c r="B63" s="155"/>
      <c r="C63" s="189" t="s">
        <v>304</v>
      </c>
      <c r="D63" s="183"/>
      <c r="E63" s="184">
        <v>1.6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47"/>
      <c r="X63" s="147"/>
      <c r="Y63" s="147"/>
      <c r="Z63" s="147"/>
      <c r="AA63" s="147"/>
      <c r="AB63" s="147"/>
      <c r="AC63" s="147"/>
      <c r="AD63" s="147"/>
      <c r="AE63" s="147"/>
      <c r="AF63" s="147" t="s">
        <v>239</v>
      </c>
      <c r="AG63" s="147">
        <v>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5">
      <c r="A64" s="154"/>
      <c r="B64" s="155"/>
      <c r="C64" s="189" t="s">
        <v>305</v>
      </c>
      <c r="D64" s="183"/>
      <c r="E64" s="184">
        <v>1.2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47"/>
      <c r="X64" s="147"/>
      <c r="Y64" s="147"/>
      <c r="Z64" s="147"/>
      <c r="AA64" s="147"/>
      <c r="AB64" s="147"/>
      <c r="AC64" s="147"/>
      <c r="AD64" s="147"/>
      <c r="AE64" s="147"/>
      <c r="AF64" s="147" t="s">
        <v>239</v>
      </c>
      <c r="AG64" s="147">
        <v>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 x14ac:dyDescent="0.25">
      <c r="A65" s="154"/>
      <c r="B65" s="155"/>
      <c r="C65" s="189" t="s">
        <v>306</v>
      </c>
      <c r="D65" s="183"/>
      <c r="E65" s="184">
        <v>6.2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47"/>
      <c r="X65" s="147"/>
      <c r="Y65" s="147"/>
      <c r="Z65" s="147"/>
      <c r="AA65" s="147"/>
      <c r="AB65" s="147"/>
      <c r="AC65" s="147"/>
      <c r="AD65" s="147"/>
      <c r="AE65" s="147"/>
      <c r="AF65" s="147" t="s">
        <v>239</v>
      </c>
      <c r="AG65" s="147">
        <v>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5">
      <c r="A66" s="154"/>
      <c r="B66" s="155"/>
      <c r="C66" s="189" t="s">
        <v>307</v>
      </c>
      <c r="D66" s="183"/>
      <c r="E66" s="184">
        <v>1.6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47"/>
      <c r="X66" s="147"/>
      <c r="Y66" s="147"/>
      <c r="Z66" s="147"/>
      <c r="AA66" s="147"/>
      <c r="AB66" s="147"/>
      <c r="AC66" s="147"/>
      <c r="AD66" s="147"/>
      <c r="AE66" s="147"/>
      <c r="AF66" s="147" t="s">
        <v>239</v>
      </c>
      <c r="AG66" s="147">
        <v>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5">
      <c r="A67" s="154"/>
      <c r="B67" s="155"/>
      <c r="C67" s="189" t="s">
        <v>308</v>
      </c>
      <c r="D67" s="183"/>
      <c r="E67" s="184">
        <v>1.6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47"/>
      <c r="X67" s="147"/>
      <c r="Y67" s="147"/>
      <c r="Z67" s="147"/>
      <c r="AA67" s="147"/>
      <c r="AB67" s="147"/>
      <c r="AC67" s="147"/>
      <c r="AD67" s="147"/>
      <c r="AE67" s="147"/>
      <c r="AF67" s="147" t="s">
        <v>239</v>
      </c>
      <c r="AG67" s="147">
        <v>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x14ac:dyDescent="0.25">
      <c r="A68" s="158" t="s">
        <v>165</v>
      </c>
      <c r="B68" s="159" t="s">
        <v>80</v>
      </c>
      <c r="C68" s="177" t="s">
        <v>81</v>
      </c>
      <c r="D68" s="160"/>
      <c r="E68" s="161"/>
      <c r="F68" s="162"/>
      <c r="G68" s="162">
        <f>SUMIF(AF69:AF117,"&lt;&gt;NOR",G69:G117)</f>
        <v>0</v>
      </c>
      <c r="H68" s="162"/>
      <c r="I68" s="162">
        <f>SUM(I69:I117)</f>
        <v>0</v>
      </c>
      <c r="J68" s="162"/>
      <c r="K68" s="162">
        <f>SUM(K69:K117)</f>
        <v>0</v>
      </c>
      <c r="L68" s="162"/>
      <c r="M68" s="162">
        <f>SUM(M69:M117)</f>
        <v>0</v>
      </c>
      <c r="N68" s="162"/>
      <c r="O68" s="162">
        <f>SUM(O69:O117)</f>
        <v>7.09</v>
      </c>
      <c r="P68" s="162"/>
      <c r="Q68" s="162">
        <f>SUM(Q69:Q117)</f>
        <v>0</v>
      </c>
      <c r="R68" s="162"/>
      <c r="S68" s="162"/>
      <c r="T68" s="157"/>
      <c r="U68" s="157">
        <f>SUM(U69:U117)</f>
        <v>104.77000000000001</v>
      </c>
      <c r="V68" s="157"/>
      <c r="AF68" t="s">
        <v>166</v>
      </c>
    </row>
    <row r="69" spans="1:59" outlineLevel="1" x14ac:dyDescent="0.25">
      <c r="A69" s="163">
        <v>18</v>
      </c>
      <c r="B69" s="164" t="s">
        <v>309</v>
      </c>
      <c r="C69" s="178" t="s">
        <v>310</v>
      </c>
      <c r="D69" s="165" t="s">
        <v>278</v>
      </c>
      <c r="E69" s="166">
        <v>68.98</v>
      </c>
      <c r="F69" s="167">
        <v>0</v>
      </c>
      <c r="G69" s="168">
        <f>ROUND(E69*F69,2)</f>
        <v>0</v>
      </c>
      <c r="H69" s="167">
        <v>0</v>
      </c>
      <c r="I69" s="168">
        <f>ROUND(E69*H69,2)</f>
        <v>0</v>
      </c>
      <c r="J69" s="167">
        <v>0</v>
      </c>
      <c r="K69" s="168">
        <f>ROUND(E69*J69,2)</f>
        <v>0</v>
      </c>
      <c r="L69" s="168">
        <v>15</v>
      </c>
      <c r="M69" s="168">
        <f>G69*(1+L69/100)</f>
        <v>0</v>
      </c>
      <c r="N69" s="168">
        <v>4.8999999999999998E-3</v>
      </c>
      <c r="O69" s="168">
        <f>ROUND(E69*N69,2)</f>
        <v>0.34</v>
      </c>
      <c r="P69" s="168">
        <v>0</v>
      </c>
      <c r="Q69" s="168">
        <f>ROUND(E69*P69,2)</f>
        <v>0</v>
      </c>
      <c r="R69" s="168" t="s">
        <v>274</v>
      </c>
      <c r="S69" s="168" t="s">
        <v>170</v>
      </c>
      <c r="T69" s="156">
        <v>0.25</v>
      </c>
      <c r="U69" s="156">
        <f>ROUND(E69*T69,2)</f>
        <v>17.25</v>
      </c>
      <c r="V69" s="156"/>
      <c r="W69" s="147"/>
      <c r="X69" s="147"/>
      <c r="Y69" s="147"/>
      <c r="Z69" s="147"/>
      <c r="AA69" s="147"/>
      <c r="AB69" s="147"/>
      <c r="AC69" s="147"/>
      <c r="AD69" s="147"/>
      <c r="AE69" s="147"/>
      <c r="AF69" s="147" t="s">
        <v>235</v>
      </c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 x14ac:dyDescent="0.25">
      <c r="A70" s="154"/>
      <c r="B70" s="155"/>
      <c r="C70" s="251" t="s">
        <v>311</v>
      </c>
      <c r="D70" s="252"/>
      <c r="E70" s="252"/>
      <c r="F70" s="252"/>
      <c r="G70" s="252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47"/>
      <c r="X70" s="147"/>
      <c r="Y70" s="147"/>
      <c r="Z70" s="147"/>
      <c r="AA70" s="147"/>
      <c r="AB70" s="147"/>
      <c r="AC70" s="147"/>
      <c r="AD70" s="147"/>
      <c r="AE70" s="147"/>
      <c r="AF70" s="147" t="s">
        <v>237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 x14ac:dyDescent="0.25">
      <c r="A71" s="154"/>
      <c r="B71" s="155"/>
      <c r="C71" s="189" t="s">
        <v>312</v>
      </c>
      <c r="D71" s="183"/>
      <c r="E71" s="184">
        <v>75.599999999999994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47"/>
      <c r="X71" s="147"/>
      <c r="Y71" s="147"/>
      <c r="Z71" s="147"/>
      <c r="AA71" s="147"/>
      <c r="AB71" s="147"/>
      <c r="AC71" s="147"/>
      <c r="AD71" s="147"/>
      <c r="AE71" s="147"/>
      <c r="AF71" s="147" t="s">
        <v>239</v>
      </c>
      <c r="AG71" s="147">
        <v>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 x14ac:dyDescent="0.25">
      <c r="A72" s="154"/>
      <c r="B72" s="155"/>
      <c r="C72" s="189" t="s">
        <v>313</v>
      </c>
      <c r="D72" s="183"/>
      <c r="E72" s="184">
        <v>-2.75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47"/>
      <c r="X72" s="147"/>
      <c r="Y72" s="147"/>
      <c r="Z72" s="147"/>
      <c r="AA72" s="147"/>
      <c r="AB72" s="147"/>
      <c r="AC72" s="147"/>
      <c r="AD72" s="147"/>
      <c r="AE72" s="147"/>
      <c r="AF72" s="147" t="s">
        <v>239</v>
      </c>
      <c r="AG72" s="147">
        <v>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 x14ac:dyDescent="0.25">
      <c r="A73" s="154"/>
      <c r="B73" s="155"/>
      <c r="C73" s="189" t="s">
        <v>314</v>
      </c>
      <c r="D73" s="183"/>
      <c r="E73" s="184">
        <v>-4.4800000000000004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47"/>
      <c r="X73" s="147"/>
      <c r="Y73" s="147"/>
      <c r="Z73" s="147"/>
      <c r="AA73" s="147"/>
      <c r="AB73" s="147"/>
      <c r="AC73" s="147"/>
      <c r="AD73" s="147"/>
      <c r="AE73" s="147"/>
      <c r="AF73" s="147" t="s">
        <v>239</v>
      </c>
      <c r="AG73" s="147">
        <v>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outlineLevel="1" x14ac:dyDescent="0.25">
      <c r="A74" s="154"/>
      <c r="B74" s="155"/>
      <c r="C74" s="189" t="s">
        <v>315</v>
      </c>
      <c r="D74" s="183"/>
      <c r="E74" s="184">
        <v>-3.2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47"/>
      <c r="X74" s="147"/>
      <c r="Y74" s="147"/>
      <c r="Z74" s="147"/>
      <c r="AA74" s="147"/>
      <c r="AB74" s="147"/>
      <c r="AC74" s="147"/>
      <c r="AD74" s="147"/>
      <c r="AE74" s="147"/>
      <c r="AF74" s="147" t="s">
        <v>239</v>
      </c>
      <c r="AG74" s="147">
        <v>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outlineLevel="1" x14ac:dyDescent="0.25">
      <c r="A75" s="154"/>
      <c r="B75" s="155"/>
      <c r="C75" s="189" t="s">
        <v>316</v>
      </c>
      <c r="D75" s="183"/>
      <c r="E75" s="184">
        <v>1.22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47"/>
      <c r="X75" s="147"/>
      <c r="Y75" s="147"/>
      <c r="Z75" s="147"/>
      <c r="AA75" s="147"/>
      <c r="AB75" s="147"/>
      <c r="AC75" s="147"/>
      <c r="AD75" s="147"/>
      <c r="AE75" s="147"/>
      <c r="AF75" s="147" t="s">
        <v>239</v>
      </c>
      <c r="AG75" s="147">
        <v>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outlineLevel="1" x14ac:dyDescent="0.25">
      <c r="A76" s="154"/>
      <c r="B76" s="155"/>
      <c r="C76" s="189" t="s">
        <v>317</v>
      </c>
      <c r="D76" s="183"/>
      <c r="E76" s="184">
        <v>1.84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47"/>
      <c r="X76" s="147"/>
      <c r="Y76" s="147"/>
      <c r="Z76" s="147"/>
      <c r="AA76" s="147"/>
      <c r="AB76" s="147"/>
      <c r="AC76" s="147"/>
      <c r="AD76" s="147"/>
      <c r="AE76" s="147"/>
      <c r="AF76" s="147" t="s">
        <v>239</v>
      </c>
      <c r="AG76" s="147">
        <v>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outlineLevel="1" x14ac:dyDescent="0.25">
      <c r="A77" s="154"/>
      <c r="B77" s="155"/>
      <c r="C77" s="189" t="s">
        <v>318</v>
      </c>
      <c r="D77" s="183"/>
      <c r="E77" s="184">
        <v>0.75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47"/>
      <c r="X77" s="147"/>
      <c r="Y77" s="147"/>
      <c r="Z77" s="147"/>
      <c r="AA77" s="147"/>
      <c r="AB77" s="147"/>
      <c r="AC77" s="147"/>
      <c r="AD77" s="147"/>
      <c r="AE77" s="147"/>
      <c r="AF77" s="147" t="s">
        <v>239</v>
      </c>
      <c r="AG77" s="147">
        <v>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20.399999999999999" outlineLevel="1" x14ac:dyDescent="0.25">
      <c r="A78" s="163">
        <v>19</v>
      </c>
      <c r="B78" s="164" t="s">
        <v>319</v>
      </c>
      <c r="C78" s="178" t="s">
        <v>320</v>
      </c>
      <c r="D78" s="165" t="s">
        <v>278</v>
      </c>
      <c r="E78" s="166">
        <v>68.98</v>
      </c>
      <c r="F78" s="167">
        <v>0</v>
      </c>
      <c r="G78" s="168">
        <f>ROUND(E78*F78,2)</f>
        <v>0</v>
      </c>
      <c r="H78" s="167">
        <v>0</v>
      </c>
      <c r="I78" s="168">
        <f>ROUND(E78*H78,2)</f>
        <v>0</v>
      </c>
      <c r="J78" s="167">
        <v>0</v>
      </c>
      <c r="K78" s="168">
        <f>ROUND(E78*J78,2)</f>
        <v>0</v>
      </c>
      <c r="L78" s="168">
        <v>15</v>
      </c>
      <c r="M78" s="168">
        <f>G78*(1+L78/100)</f>
        <v>0</v>
      </c>
      <c r="N78" s="168">
        <v>3.5E-4</v>
      </c>
      <c r="O78" s="168">
        <f>ROUND(E78*N78,2)</f>
        <v>0.02</v>
      </c>
      <c r="P78" s="168">
        <v>0</v>
      </c>
      <c r="Q78" s="168">
        <f>ROUND(E78*P78,2)</f>
        <v>0</v>
      </c>
      <c r="R78" s="168" t="s">
        <v>274</v>
      </c>
      <c r="S78" s="168" t="s">
        <v>170</v>
      </c>
      <c r="T78" s="156">
        <v>7.0000000000000007E-2</v>
      </c>
      <c r="U78" s="156">
        <f>ROUND(E78*T78,2)</f>
        <v>4.83</v>
      </c>
      <c r="V78" s="156"/>
      <c r="W78" s="147"/>
      <c r="X78" s="147"/>
      <c r="Y78" s="147"/>
      <c r="Z78" s="147"/>
      <c r="AA78" s="147"/>
      <c r="AB78" s="147"/>
      <c r="AC78" s="147"/>
      <c r="AD78" s="147"/>
      <c r="AE78" s="147"/>
      <c r="AF78" s="147" t="s">
        <v>235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 x14ac:dyDescent="0.25">
      <c r="A79" s="154"/>
      <c r="B79" s="155"/>
      <c r="C79" s="251" t="s">
        <v>311</v>
      </c>
      <c r="D79" s="252"/>
      <c r="E79" s="252"/>
      <c r="F79" s="252"/>
      <c r="G79" s="252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47"/>
      <c r="X79" s="147"/>
      <c r="Y79" s="147"/>
      <c r="Z79" s="147"/>
      <c r="AA79" s="147"/>
      <c r="AB79" s="147"/>
      <c r="AC79" s="147"/>
      <c r="AD79" s="147"/>
      <c r="AE79" s="147"/>
      <c r="AF79" s="147" t="s">
        <v>237</v>
      </c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outlineLevel="1" x14ac:dyDescent="0.25">
      <c r="A80" s="154"/>
      <c r="B80" s="155"/>
      <c r="C80" s="189" t="s">
        <v>312</v>
      </c>
      <c r="D80" s="183"/>
      <c r="E80" s="184">
        <v>75.599999999999994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47"/>
      <c r="X80" s="147"/>
      <c r="Y80" s="147"/>
      <c r="Z80" s="147"/>
      <c r="AA80" s="147"/>
      <c r="AB80" s="147"/>
      <c r="AC80" s="147"/>
      <c r="AD80" s="147"/>
      <c r="AE80" s="147"/>
      <c r="AF80" s="147" t="s">
        <v>239</v>
      </c>
      <c r="AG80" s="147">
        <v>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5">
      <c r="A81" s="154"/>
      <c r="B81" s="155"/>
      <c r="C81" s="189" t="s">
        <v>313</v>
      </c>
      <c r="D81" s="183"/>
      <c r="E81" s="184">
        <v>-2.75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47"/>
      <c r="X81" s="147"/>
      <c r="Y81" s="147"/>
      <c r="Z81" s="147"/>
      <c r="AA81" s="147"/>
      <c r="AB81" s="147"/>
      <c r="AC81" s="147"/>
      <c r="AD81" s="147"/>
      <c r="AE81" s="147"/>
      <c r="AF81" s="147" t="s">
        <v>239</v>
      </c>
      <c r="AG81" s="147">
        <v>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outlineLevel="1" x14ac:dyDescent="0.25">
      <c r="A82" s="154"/>
      <c r="B82" s="155"/>
      <c r="C82" s="189" t="s">
        <v>314</v>
      </c>
      <c r="D82" s="183"/>
      <c r="E82" s="184">
        <v>-4.4800000000000004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47"/>
      <c r="X82" s="147"/>
      <c r="Y82" s="147"/>
      <c r="Z82" s="147"/>
      <c r="AA82" s="147"/>
      <c r="AB82" s="147"/>
      <c r="AC82" s="147"/>
      <c r="AD82" s="147"/>
      <c r="AE82" s="147"/>
      <c r="AF82" s="147" t="s">
        <v>239</v>
      </c>
      <c r="AG82" s="147">
        <v>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5">
      <c r="A83" s="154"/>
      <c r="B83" s="155"/>
      <c r="C83" s="189" t="s">
        <v>315</v>
      </c>
      <c r="D83" s="183"/>
      <c r="E83" s="184">
        <v>-3.2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47"/>
      <c r="X83" s="147"/>
      <c r="Y83" s="147"/>
      <c r="Z83" s="147"/>
      <c r="AA83" s="147"/>
      <c r="AB83" s="147"/>
      <c r="AC83" s="147"/>
      <c r="AD83" s="147"/>
      <c r="AE83" s="147"/>
      <c r="AF83" s="147" t="s">
        <v>239</v>
      </c>
      <c r="AG83" s="147">
        <v>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outlineLevel="1" x14ac:dyDescent="0.25">
      <c r="A84" s="154"/>
      <c r="B84" s="155"/>
      <c r="C84" s="189" t="s">
        <v>316</v>
      </c>
      <c r="D84" s="183"/>
      <c r="E84" s="184">
        <v>1.22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47"/>
      <c r="X84" s="147"/>
      <c r="Y84" s="147"/>
      <c r="Z84" s="147"/>
      <c r="AA84" s="147"/>
      <c r="AB84" s="147"/>
      <c r="AC84" s="147"/>
      <c r="AD84" s="147"/>
      <c r="AE84" s="147"/>
      <c r="AF84" s="147" t="s">
        <v>239</v>
      </c>
      <c r="AG84" s="147">
        <v>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outlineLevel="1" x14ac:dyDescent="0.25">
      <c r="A85" s="154"/>
      <c r="B85" s="155"/>
      <c r="C85" s="189" t="s">
        <v>317</v>
      </c>
      <c r="D85" s="183"/>
      <c r="E85" s="184">
        <v>1.84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47"/>
      <c r="X85" s="147"/>
      <c r="Y85" s="147"/>
      <c r="Z85" s="147"/>
      <c r="AA85" s="147"/>
      <c r="AB85" s="147"/>
      <c r="AC85" s="147"/>
      <c r="AD85" s="147"/>
      <c r="AE85" s="147"/>
      <c r="AF85" s="147" t="s">
        <v>239</v>
      </c>
      <c r="AG85" s="147">
        <v>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outlineLevel="1" x14ac:dyDescent="0.25">
      <c r="A86" s="154"/>
      <c r="B86" s="155"/>
      <c r="C86" s="189" t="s">
        <v>318</v>
      </c>
      <c r="D86" s="183"/>
      <c r="E86" s="184">
        <v>0.75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47"/>
      <c r="X86" s="147"/>
      <c r="Y86" s="147"/>
      <c r="Z86" s="147"/>
      <c r="AA86" s="147"/>
      <c r="AB86" s="147"/>
      <c r="AC86" s="147"/>
      <c r="AD86" s="147"/>
      <c r="AE86" s="147"/>
      <c r="AF86" s="147" t="s">
        <v>239</v>
      </c>
      <c r="AG86" s="147">
        <v>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5">
      <c r="A87" s="163">
        <v>20</v>
      </c>
      <c r="B87" s="164" t="s">
        <v>321</v>
      </c>
      <c r="C87" s="178" t="s">
        <v>322</v>
      </c>
      <c r="D87" s="165" t="s">
        <v>278</v>
      </c>
      <c r="E87" s="166">
        <v>69.400000000000006</v>
      </c>
      <c r="F87" s="167">
        <v>0</v>
      </c>
      <c r="G87" s="168">
        <f>ROUND(E87*F87,2)</f>
        <v>0</v>
      </c>
      <c r="H87" s="167">
        <v>0</v>
      </c>
      <c r="I87" s="168">
        <f>ROUND(E87*H87,2)</f>
        <v>0</v>
      </c>
      <c r="J87" s="167">
        <v>0</v>
      </c>
      <c r="K87" s="168">
        <f>ROUND(E87*J87,2)</f>
        <v>0</v>
      </c>
      <c r="L87" s="168">
        <v>15</v>
      </c>
      <c r="M87" s="168">
        <f>G87*(1+L87/100)</f>
        <v>0</v>
      </c>
      <c r="N87" s="168">
        <v>3.9210000000000002E-2</v>
      </c>
      <c r="O87" s="168">
        <f>ROUND(E87*N87,2)</f>
        <v>2.72</v>
      </c>
      <c r="P87" s="168">
        <v>0</v>
      </c>
      <c r="Q87" s="168">
        <f>ROUND(E87*P87,2)</f>
        <v>0</v>
      </c>
      <c r="R87" s="168" t="s">
        <v>274</v>
      </c>
      <c r="S87" s="168" t="s">
        <v>170</v>
      </c>
      <c r="T87" s="156">
        <v>0.39600000000000002</v>
      </c>
      <c r="U87" s="156">
        <f>ROUND(E87*T87,2)</f>
        <v>27.48</v>
      </c>
      <c r="V87" s="156"/>
      <c r="W87" s="147"/>
      <c r="X87" s="147"/>
      <c r="Y87" s="147"/>
      <c r="Z87" s="147"/>
      <c r="AA87" s="147"/>
      <c r="AB87" s="147"/>
      <c r="AC87" s="147"/>
      <c r="AD87" s="147"/>
      <c r="AE87" s="147"/>
      <c r="AF87" s="147" t="s">
        <v>235</v>
      </c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outlineLevel="1" x14ac:dyDescent="0.25">
      <c r="A88" s="154"/>
      <c r="B88" s="155"/>
      <c r="C88" s="189" t="s">
        <v>323</v>
      </c>
      <c r="D88" s="183"/>
      <c r="E88" s="184">
        <v>1.3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47"/>
      <c r="X88" s="147"/>
      <c r="Y88" s="147"/>
      <c r="Z88" s="147"/>
      <c r="AA88" s="147"/>
      <c r="AB88" s="147"/>
      <c r="AC88" s="147"/>
      <c r="AD88" s="147"/>
      <c r="AE88" s="147"/>
      <c r="AF88" s="147" t="s">
        <v>239</v>
      </c>
      <c r="AG88" s="147">
        <v>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outlineLevel="1" x14ac:dyDescent="0.25">
      <c r="A89" s="154"/>
      <c r="B89" s="155"/>
      <c r="C89" s="189" t="s">
        <v>324</v>
      </c>
      <c r="D89" s="183"/>
      <c r="E89" s="184">
        <v>2.7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47"/>
      <c r="X89" s="147"/>
      <c r="Y89" s="147"/>
      <c r="Z89" s="147"/>
      <c r="AA89" s="147"/>
      <c r="AB89" s="147"/>
      <c r="AC89" s="147"/>
      <c r="AD89" s="147"/>
      <c r="AE89" s="147"/>
      <c r="AF89" s="147" t="s">
        <v>239</v>
      </c>
      <c r="AG89" s="147">
        <v>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outlineLevel="1" x14ac:dyDescent="0.25">
      <c r="A90" s="154"/>
      <c r="B90" s="155"/>
      <c r="C90" s="189" t="s">
        <v>325</v>
      </c>
      <c r="D90" s="183"/>
      <c r="E90" s="184">
        <v>19.399999999999999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47"/>
      <c r="X90" s="147"/>
      <c r="Y90" s="147"/>
      <c r="Z90" s="147"/>
      <c r="AA90" s="147"/>
      <c r="AB90" s="147"/>
      <c r="AC90" s="147"/>
      <c r="AD90" s="147"/>
      <c r="AE90" s="147"/>
      <c r="AF90" s="147" t="s">
        <v>239</v>
      </c>
      <c r="AG90" s="147">
        <v>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outlineLevel="1" x14ac:dyDescent="0.25">
      <c r="A91" s="154"/>
      <c r="B91" s="155"/>
      <c r="C91" s="189" t="s">
        <v>281</v>
      </c>
      <c r="D91" s="183"/>
      <c r="E91" s="184">
        <v>-1.2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47"/>
      <c r="X91" s="147"/>
      <c r="Y91" s="147"/>
      <c r="Z91" s="147"/>
      <c r="AA91" s="147"/>
      <c r="AB91" s="147"/>
      <c r="AC91" s="147"/>
      <c r="AD91" s="147"/>
      <c r="AE91" s="147"/>
      <c r="AF91" s="147" t="s">
        <v>239</v>
      </c>
      <c r="AG91" s="147">
        <v>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5">
      <c r="A92" s="154"/>
      <c r="B92" s="155"/>
      <c r="C92" s="189" t="s">
        <v>283</v>
      </c>
      <c r="D92" s="183"/>
      <c r="E92" s="184">
        <v>-1.4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47"/>
      <c r="X92" s="147"/>
      <c r="Y92" s="147"/>
      <c r="Z92" s="147"/>
      <c r="AA92" s="147"/>
      <c r="AB92" s="147"/>
      <c r="AC92" s="147"/>
      <c r="AD92" s="147"/>
      <c r="AE92" s="147"/>
      <c r="AF92" s="147" t="s">
        <v>239</v>
      </c>
      <c r="AG92" s="147">
        <v>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outlineLevel="1" x14ac:dyDescent="0.25">
      <c r="A93" s="154"/>
      <c r="B93" s="155"/>
      <c r="C93" s="189" t="s">
        <v>315</v>
      </c>
      <c r="D93" s="183"/>
      <c r="E93" s="184">
        <v>-3.2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47"/>
      <c r="X93" s="147"/>
      <c r="Y93" s="147"/>
      <c r="Z93" s="147"/>
      <c r="AA93" s="147"/>
      <c r="AB93" s="147"/>
      <c r="AC93" s="147"/>
      <c r="AD93" s="147"/>
      <c r="AE93" s="147"/>
      <c r="AF93" s="147" t="s">
        <v>239</v>
      </c>
      <c r="AG93" s="147">
        <v>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outlineLevel="1" x14ac:dyDescent="0.25">
      <c r="A94" s="154"/>
      <c r="B94" s="155"/>
      <c r="C94" s="189" t="s">
        <v>326</v>
      </c>
      <c r="D94" s="183"/>
      <c r="E94" s="184">
        <v>10.6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47"/>
      <c r="X94" s="147"/>
      <c r="Y94" s="147"/>
      <c r="Z94" s="147"/>
      <c r="AA94" s="147"/>
      <c r="AB94" s="147"/>
      <c r="AC94" s="147"/>
      <c r="AD94" s="147"/>
      <c r="AE94" s="147"/>
      <c r="AF94" s="147" t="s">
        <v>239</v>
      </c>
      <c r="AG94" s="147">
        <v>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outlineLevel="1" x14ac:dyDescent="0.25">
      <c r="A95" s="154"/>
      <c r="B95" s="155"/>
      <c r="C95" s="189" t="s">
        <v>283</v>
      </c>
      <c r="D95" s="183"/>
      <c r="E95" s="184">
        <v>-1.4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47"/>
      <c r="X95" s="147"/>
      <c r="Y95" s="147"/>
      <c r="Z95" s="147"/>
      <c r="AA95" s="147"/>
      <c r="AB95" s="147"/>
      <c r="AC95" s="147"/>
      <c r="AD95" s="147"/>
      <c r="AE95" s="147"/>
      <c r="AF95" s="147" t="s">
        <v>239</v>
      </c>
      <c r="AG95" s="147">
        <v>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outlineLevel="1" x14ac:dyDescent="0.25">
      <c r="A96" s="154"/>
      <c r="B96" s="155"/>
      <c r="C96" s="189" t="s">
        <v>327</v>
      </c>
      <c r="D96" s="183"/>
      <c r="E96" s="184">
        <v>8.8000000000000007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47"/>
      <c r="X96" s="147"/>
      <c r="Y96" s="147"/>
      <c r="Z96" s="147"/>
      <c r="AA96" s="147"/>
      <c r="AB96" s="147"/>
      <c r="AC96" s="147"/>
      <c r="AD96" s="147"/>
      <c r="AE96" s="147"/>
      <c r="AF96" s="147" t="s">
        <v>239</v>
      </c>
      <c r="AG96" s="147">
        <v>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outlineLevel="1" x14ac:dyDescent="0.25">
      <c r="A97" s="154"/>
      <c r="B97" s="155"/>
      <c r="C97" s="189" t="s">
        <v>281</v>
      </c>
      <c r="D97" s="183"/>
      <c r="E97" s="184">
        <v>-1.2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47"/>
      <c r="X97" s="147"/>
      <c r="Y97" s="147"/>
      <c r="Z97" s="147"/>
      <c r="AA97" s="147"/>
      <c r="AB97" s="147"/>
      <c r="AC97" s="147"/>
      <c r="AD97" s="147"/>
      <c r="AE97" s="147"/>
      <c r="AF97" s="147" t="s">
        <v>239</v>
      </c>
      <c r="AG97" s="147">
        <v>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outlineLevel="1" x14ac:dyDescent="0.25">
      <c r="A98" s="154"/>
      <c r="B98" s="155"/>
      <c r="C98" s="189" t="s">
        <v>328</v>
      </c>
      <c r="D98" s="183"/>
      <c r="E98" s="184">
        <v>20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47"/>
      <c r="X98" s="147"/>
      <c r="Y98" s="147"/>
      <c r="Z98" s="147"/>
      <c r="AA98" s="147"/>
      <c r="AB98" s="147"/>
      <c r="AC98" s="147"/>
      <c r="AD98" s="147"/>
      <c r="AE98" s="147"/>
      <c r="AF98" s="147" t="s">
        <v>239</v>
      </c>
      <c r="AG98" s="147">
        <v>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5">
      <c r="A99" s="154"/>
      <c r="B99" s="155"/>
      <c r="C99" s="189" t="s">
        <v>329</v>
      </c>
      <c r="D99" s="183"/>
      <c r="E99" s="184">
        <v>-1.6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47"/>
      <c r="X99" s="147"/>
      <c r="Y99" s="147"/>
      <c r="Z99" s="147"/>
      <c r="AA99" s="147"/>
      <c r="AB99" s="147"/>
      <c r="AC99" s="147"/>
      <c r="AD99" s="147"/>
      <c r="AE99" s="147"/>
      <c r="AF99" s="147" t="s">
        <v>239</v>
      </c>
      <c r="AG99" s="147">
        <v>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outlineLevel="1" x14ac:dyDescent="0.25">
      <c r="A100" s="154"/>
      <c r="B100" s="155"/>
      <c r="C100" s="189" t="s">
        <v>330</v>
      </c>
      <c r="D100" s="183"/>
      <c r="E100" s="184">
        <v>15.4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 t="s">
        <v>239</v>
      </c>
      <c r="AG100" s="147">
        <v>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outlineLevel="1" x14ac:dyDescent="0.25">
      <c r="A101" s="154"/>
      <c r="B101" s="155"/>
      <c r="C101" s="189" t="s">
        <v>331</v>
      </c>
      <c r="D101" s="183"/>
      <c r="E101" s="184">
        <v>2.6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 t="s">
        <v>239</v>
      </c>
      <c r="AG101" s="147">
        <v>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outlineLevel="1" x14ac:dyDescent="0.25">
      <c r="A102" s="154"/>
      <c r="B102" s="155"/>
      <c r="C102" s="189" t="s">
        <v>283</v>
      </c>
      <c r="D102" s="183"/>
      <c r="E102" s="184">
        <v>-1.4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 t="s">
        <v>239</v>
      </c>
      <c r="AG102" s="147">
        <v>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outlineLevel="1" x14ac:dyDescent="0.25">
      <c r="A103" s="163">
        <v>21</v>
      </c>
      <c r="B103" s="164" t="s">
        <v>332</v>
      </c>
      <c r="C103" s="178" t="s">
        <v>333</v>
      </c>
      <c r="D103" s="165" t="s">
        <v>278</v>
      </c>
      <c r="E103" s="166">
        <v>84.16</v>
      </c>
      <c r="F103" s="167">
        <v>0</v>
      </c>
      <c r="G103" s="168">
        <f>ROUND(E103*F103,2)</f>
        <v>0</v>
      </c>
      <c r="H103" s="167">
        <v>0</v>
      </c>
      <c r="I103" s="168">
        <f>ROUND(E103*H103,2)</f>
        <v>0</v>
      </c>
      <c r="J103" s="167">
        <v>0</v>
      </c>
      <c r="K103" s="168">
        <f>ROUND(E103*J103,2)</f>
        <v>0</v>
      </c>
      <c r="L103" s="168">
        <v>15</v>
      </c>
      <c r="M103" s="168">
        <f>G103*(1+L103/100)</f>
        <v>0</v>
      </c>
      <c r="N103" s="168">
        <v>4.7660000000000001E-2</v>
      </c>
      <c r="O103" s="168">
        <f>ROUND(E103*N103,2)</f>
        <v>4.01</v>
      </c>
      <c r="P103" s="168">
        <v>0</v>
      </c>
      <c r="Q103" s="168">
        <f>ROUND(E103*P103,2)</f>
        <v>0</v>
      </c>
      <c r="R103" s="168" t="s">
        <v>274</v>
      </c>
      <c r="S103" s="168" t="s">
        <v>170</v>
      </c>
      <c r="T103" s="156">
        <v>0.65600000000000003</v>
      </c>
      <c r="U103" s="156">
        <f>ROUND(E103*T103,2)</f>
        <v>55.21</v>
      </c>
      <c r="V103" s="156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 t="s">
        <v>235</v>
      </c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outlineLevel="1" x14ac:dyDescent="0.25">
      <c r="A104" s="154"/>
      <c r="B104" s="155"/>
      <c r="C104" s="189" t="s">
        <v>334</v>
      </c>
      <c r="D104" s="183"/>
      <c r="E104" s="184">
        <v>47.7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 t="s">
        <v>239</v>
      </c>
      <c r="AG104" s="147">
        <v>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outlineLevel="1" x14ac:dyDescent="0.25">
      <c r="A105" s="154"/>
      <c r="B105" s="155"/>
      <c r="C105" s="189" t="s">
        <v>335</v>
      </c>
      <c r="D105" s="183"/>
      <c r="E105" s="184">
        <v>3.9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 t="s">
        <v>239</v>
      </c>
      <c r="AG105" s="147">
        <v>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outlineLevel="1" x14ac:dyDescent="0.25">
      <c r="A106" s="154"/>
      <c r="B106" s="155"/>
      <c r="C106" s="189" t="s">
        <v>315</v>
      </c>
      <c r="D106" s="183"/>
      <c r="E106" s="184">
        <v>-3.2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 t="s">
        <v>239</v>
      </c>
      <c r="AG106" s="147">
        <v>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outlineLevel="1" x14ac:dyDescent="0.25">
      <c r="A107" s="154"/>
      <c r="B107" s="155"/>
      <c r="C107" s="189" t="s">
        <v>283</v>
      </c>
      <c r="D107" s="183"/>
      <c r="E107" s="184">
        <v>-1.4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 t="s">
        <v>239</v>
      </c>
      <c r="AG107" s="147">
        <v>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outlineLevel="1" x14ac:dyDescent="0.25">
      <c r="A108" s="154"/>
      <c r="B108" s="155"/>
      <c r="C108" s="189" t="s">
        <v>336</v>
      </c>
      <c r="D108" s="183"/>
      <c r="E108" s="184">
        <v>-2.4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 t="s">
        <v>239</v>
      </c>
      <c r="AG108" s="147">
        <v>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outlineLevel="1" x14ac:dyDescent="0.25">
      <c r="A109" s="154"/>
      <c r="B109" s="155"/>
      <c r="C109" s="189" t="s">
        <v>337</v>
      </c>
      <c r="D109" s="183"/>
      <c r="E109" s="184">
        <v>-0.84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 t="s">
        <v>239</v>
      </c>
      <c r="AG109" s="147">
        <v>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outlineLevel="1" x14ac:dyDescent="0.25">
      <c r="A110" s="154"/>
      <c r="B110" s="155"/>
      <c r="C110" s="189" t="s">
        <v>338</v>
      </c>
      <c r="D110" s="183"/>
      <c r="E110" s="184">
        <v>0.76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 t="s">
        <v>239</v>
      </c>
      <c r="AG110" s="147">
        <v>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outlineLevel="1" x14ac:dyDescent="0.25">
      <c r="A111" s="154"/>
      <c r="B111" s="155"/>
      <c r="C111" s="189" t="s">
        <v>339</v>
      </c>
      <c r="D111" s="183"/>
      <c r="E111" s="184">
        <v>1.24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 t="s">
        <v>239</v>
      </c>
      <c r="AG111" s="147">
        <v>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outlineLevel="1" x14ac:dyDescent="0.25">
      <c r="A112" s="154"/>
      <c r="B112" s="155"/>
      <c r="C112" s="189" t="s">
        <v>340</v>
      </c>
      <c r="D112" s="183"/>
      <c r="E112" s="184">
        <v>9.6999999999999993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 t="s">
        <v>239</v>
      </c>
      <c r="AG112" s="147">
        <v>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outlineLevel="1" x14ac:dyDescent="0.25">
      <c r="A113" s="154"/>
      <c r="B113" s="155"/>
      <c r="C113" s="189" t="s">
        <v>341</v>
      </c>
      <c r="D113" s="183"/>
      <c r="E113" s="184">
        <v>5.3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 t="s">
        <v>239</v>
      </c>
      <c r="AG113" s="147">
        <v>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outlineLevel="1" x14ac:dyDescent="0.25">
      <c r="A114" s="154"/>
      <c r="B114" s="155"/>
      <c r="C114" s="189" t="s">
        <v>342</v>
      </c>
      <c r="D114" s="183"/>
      <c r="E114" s="184">
        <v>4.4000000000000004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 t="s">
        <v>239</v>
      </c>
      <c r="AG114" s="147">
        <v>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outlineLevel="1" x14ac:dyDescent="0.25">
      <c r="A115" s="154"/>
      <c r="B115" s="155"/>
      <c r="C115" s="189" t="s">
        <v>343</v>
      </c>
      <c r="D115" s="183"/>
      <c r="E115" s="184">
        <v>10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 t="s">
        <v>239</v>
      </c>
      <c r="AG115" s="147">
        <v>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outlineLevel="1" x14ac:dyDescent="0.25">
      <c r="A116" s="154"/>
      <c r="B116" s="155"/>
      <c r="C116" s="189" t="s">
        <v>344</v>
      </c>
      <c r="D116" s="183"/>
      <c r="E116" s="184">
        <v>7.7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 t="s">
        <v>239</v>
      </c>
      <c r="AG116" s="147">
        <v>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outlineLevel="1" x14ac:dyDescent="0.25">
      <c r="A117" s="154"/>
      <c r="B117" s="155"/>
      <c r="C117" s="189" t="s">
        <v>345</v>
      </c>
      <c r="D117" s="183"/>
      <c r="E117" s="184">
        <v>1.3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 t="s">
        <v>239</v>
      </c>
      <c r="AG117" s="147">
        <v>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x14ac:dyDescent="0.25">
      <c r="A118" s="158" t="s">
        <v>165</v>
      </c>
      <c r="B118" s="159" t="s">
        <v>82</v>
      </c>
      <c r="C118" s="177" t="s">
        <v>83</v>
      </c>
      <c r="D118" s="160"/>
      <c r="E118" s="161"/>
      <c r="F118" s="162"/>
      <c r="G118" s="162">
        <f>SUMIF(AF119:AF159,"&lt;&gt;NOR",G119:G159)</f>
        <v>0</v>
      </c>
      <c r="H118" s="162"/>
      <c r="I118" s="162">
        <f>SUM(I119:I159)</f>
        <v>0</v>
      </c>
      <c r="J118" s="162"/>
      <c r="K118" s="162">
        <f>SUM(K119:K159)</f>
        <v>0</v>
      </c>
      <c r="L118" s="162"/>
      <c r="M118" s="162">
        <f>SUM(M119:M159)</f>
        <v>0</v>
      </c>
      <c r="N118" s="162"/>
      <c r="O118" s="162">
        <f>SUM(O119:O159)</f>
        <v>8.0999999999999979</v>
      </c>
      <c r="P118" s="162"/>
      <c r="Q118" s="162">
        <f>SUM(Q119:Q159)</f>
        <v>0</v>
      </c>
      <c r="R118" s="162"/>
      <c r="S118" s="162"/>
      <c r="T118" s="157"/>
      <c r="U118" s="157">
        <f>SUM(U119:U159)</f>
        <v>15.11</v>
      </c>
      <c r="V118" s="157"/>
      <c r="AF118" t="s">
        <v>166</v>
      </c>
    </row>
    <row r="119" spans="1:59" outlineLevel="1" x14ac:dyDescent="0.25">
      <c r="A119" s="163">
        <v>22</v>
      </c>
      <c r="B119" s="164" t="s">
        <v>346</v>
      </c>
      <c r="C119" s="178" t="s">
        <v>347</v>
      </c>
      <c r="D119" s="165" t="s">
        <v>233</v>
      </c>
      <c r="E119" s="166">
        <v>1.9670000000000001</v>
      </c>
      <c r="F119" s="167">
        <v>0</v>
      </c>
      <c r="G119" s="168">
        <f>ROUND(E119*F119,2)</f>
        <v>0</v>
      </c>
      <c r="H119" s="167">
        <v>0</v>
      </c>
      <c r="I119" s="168">
        <f>ROUND(E119*H119,2)</f>
        <v>0</v>
      </c>
      <c r="J119" s="167">
        <v>0</v>
      </c>
      <c r="K119" s="168">
        <f>ROUND(E119*J119,2)</f>
        <v>0</v>
      </c>
      <c r="L119" s="168">
        <v>15</v>
      </c>
      <c r="M119" s="168">
        <f>G119*(1+L119/100)</f>
        <v>0</v>
      </c>
      <c r="N119" s="168">
        <v>2.5249999999999999</v>
      </c>
      <c r="O119" s="168">
        <f>ROUND(E119*N119,2)</f>
        <v>4.97</v>
      </c>
      <c r="P119" s="168">
        <v>0</v>
      </c>
      <c r="Q119" s="168">
        <f>ROUND(E119*P119,2)</f>
        <v>0</v>
      </c>
      <c r="R119" s="168" t="s">
        <v>274</v>
      </c>
      <c r="S119" s="168" t="s">
        <v>170</v>
      </c>
      <c r="T119" s="156">
        <v>3.2130000000000001</v>
      </c>
      <c r="U119" s="156">
        <f>ROUND(E119*T119,2)</f>
        <v>6.32</v>
      </c>
      <c r="V119" s="156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 t="s">
        <v>235</v>
      </c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outlineLevel="1" x14ac:dyDescent="0.25">
      <c r="A120" s="154"/>
      <c r="B120" s="155"/>
      <c r="C120" s="251" t="s">
        <v>348</v>
      </c>
      <c r="D120" s="252"/>
      <c r="E120" s="252"/>
      <c r="F120" s="252"/>
      <c r="G120" s="252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 t="s">
        <v>237</v>
      </c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outlineLevel="1" x14ac:dyDescent="0.25">
      <c r="A121" s="154"/>
      <c r="B121" s="155"/>
      <c r="C121" s="190" t="s">
        <v>349</v>
      </c>
      <c r="D121" s="185"/>
      <c r="E121" s="18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 t="s">
        <v>239</v>
      </c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outlineLevel="1" x14ac:dyDescent="0.25">
      <c r="A122" s="154"/>
      <c r="B122" s="155"/>
      <c r="C122" s="191" t="s">
        <v>350</v>
      </c>
      <c r="D122" s="185"/>
      <c r="E122" s="186">
        <v>10.5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 t="s">
        <v>239</v>
      </c>
      <c r="AG122" s="147">
        <v>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outlineLevel="1" x14ac:dyDescent="0.25">
      <c r="A123" s="154"/>
      <c r="B123" s="155"/>
      <c r="C123" s="191" t="s">
        <v>351</v>
      </c>
      <c r="D123" s="185"/>
      <c r="E123" s="186">
        <v>5.4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 t="s">
        <v>239</v>
      </c>
      <c r="AG123" s="147">
        <v>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outlineLevel="1" x14ac:dyDescent="0.25">
      <c r="A124" s="154"/>
      <c r="B124" s="155"/>
      <c r="C124" s="191" t="s">
        <v>352</v>
      </c>
      <c r="D124" s="185"/>
      <c r="E124" s="186">
        <v>1.6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 t="s">
        <v>239</v>
      </c>
      <c r="AG124" s="147">
        <v>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outlineLevel="1" x14ac:dyDescent="0.25">
      <c r="A125" s="154"/>
      <c r="B125" s="155"/>
      <c r="C125" s="191" t="s">
        <v>353</v>
      </c>
      <c r="D125" s="185"/>
      <c r="E125" s="186">
        <v>1.2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 t="s">
        <v>239</v>
      </c>
      <c r="AG125" s="147">
        <v>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outlineLevel="1" x14ac:dyDescent="0.25">
      <c r="A126" s="154"/>
      <c r="B126" s="155"/>
      <c r="C126" s="191" t="s">
        <v>354</v>
      </c>
      <c r="D126" s="185"/>
      <c r="E126" s="186">
        <v>6.2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 t="s">
        <v>239</v>
      </c>
      <c r="AG126" s="147">
        <v>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outlineLevel="1" x14ac:dyDescent="0.25">
      <c r="A127" s="154"/>
      <c r="B127" s="155"/>
      <c r="C127" s="191" t="s">
        <v>355</v>
      </c>
      <c r="D127" s="185"/>
      <c r="E127" s="186">
        <v>1.6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 t="s">
        <v>239</v>
      </c>
      <c r="AG127" s="147">
        <v>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outlineLevel="1" x14ac:dyDescent="0.25">
      <c r="A128" s="154"/>
      <c r="B128" s="155"/>
      <c r="C128" s="191" t="s">
        <v>356</v>
      </c>
      <c r="D128" s="185"/>
      <c r="E128" s="186">
        <v>1.6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 t="s">
        <v>239</v>
      </c>
      <c r="AG128" s="147">
        <v>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outlineLevel="1" x14ac:dyDescent="0.25">
      <c r="A129" s="154"/>
      <c r="B129" s="155"/>
      <c r="C129" s="192" t="s">
        <v>357</v>
      </c>
      <c r="D129" s="187"/>
      <c r="E129" s="188">
        <v>28.1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 t="s">
        <v>239</v>
      </c>
      <c r="AG129" s="147">
        <v>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outlineLevel="1" x14ac:dyDescent="0.25">
      <c r="A130" s="154"/>
      <c r="B130" s="155"/>
      <c r="C130" s="190" t="s">
        <v>358</v>
      </c>
      <c r="D130" s="185"/>
      <c r="E130" s="18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 t="s">
        <v>239</v>
      </c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outlineLevel="1" x14ac:dyDescent="0.25">
      <c r="A131" s="154"/>
      <c r="B131" s="155"/>
      <c r="C131" s="189" t="s">
        <v>359</v>
      </c>
      <c r="D131" s="183"/>
      <c r="E131" s="184">
        <v>1.9670000000000001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 t="s">
        <v>239</v>
      </c>
      <c r="AG131" s="147">
        <v>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outlineLevel="1" x14ac:dyDescent="0.25">
      <c r="A132" s="163">
        <v>23</v>
      </c>
      <c r="B132" s="164" t="s">
        <v>360</v>
      </c>
      <c r="C132" s="178" t="s">
        <v>361</v>
      </c>
      <c r="D132" s="165" t="s">
        <v>233</v>
      </c>
      <c r="E132" s="166">
        <v>1.2375</v>
      </c>
      <c r="F132" s="167">
        <v>0</v>
      </c>
      <c r="G132" s="168">
        <f>ROUND(E132*F132,2)</f>
        <v>0</v>
      </c>
      <c r="H132" s="167">
        <v>0</v>
      </c>
      <c r="I132" s="168">
        <f>ROUND(E132*H132,2)</f>
        <v>0</v>
      </c>
      <c r="J132" s="167">
        <v>0</v>
      </c>
      <c r="K132" s="168">
        <f>ROUND(E132*J132,2)</f>
        <v>0</v>
      </c>
      <c r="L132" s="168">
        <v>15</v>
      </c>
      <c r="M132" s="168">
        <f>G132*(1+L132/100)</f>
        <v>0</v>
      </c>
      <c r="N132" s="168">
        <v>2.5</v>
      </c>
      <c r="O132" s="168">
        <f>ROUND(E132*N132,2)</f>
        <v>3.09</v>
      </c>
      <c r="P132" s="168">
        <v>0</v>
      </c>
      <c r="Q132" s="168">
        <f>ROUND(E132*P132,2)</f>
        <v>0</v>
      </c>
      <c r="R132" s="168" t="s">
        <v>267</v>
      </c>
      <c r="S132" s="168" t="s">
        <v>170</v>
      </c>
      <c r="T132" s="156">
        <v>5.33</v>
      </c>
      <c r="U132" s="156">
        <f>ROUND(E132*T132,2)</f>
        <v>6.6</v>
      </c>
      <c r="V132" s="156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 t="s">
        <v>235</v>
      </c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outlineLevel="1" x14ac:dyDescent="0.25">
      <c r="A133" s="154"/>
      <c r="B133" s="155"/>
      <c r="C133" s="251" t="s">
        <v>362</v>
      </c>
      <c r="D133" s="252"/>
      <c r="E133" s="252"/>
      <c r="F133" s="252"/>
      <c r="G133" s="252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 t="s">
        <v>237</v>
      </c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outlineLevel="1" x14ac:dyDescent="0.25">
      <c r="A134" s="154"/>
      <c r="B134" s="155"/>
      <c r="C134" s="189" t="s">
        <v>363</v>
      </c>
      <c r="D134" s="183"/>
      <c r="E134" s="184">
        <v>1.2375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 t="s">
        <v>239</v>
      </c>
      <c r="AG134" s="147">
        <v>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outlineLevel="1" x14ac:dyDescent="0.25">
      <c r="A135" s="163">
        <v>24</v>
      </c>
      <c r="B135" s="164" t="s">
        <v>364</v>
      </c>
      <c r="C135" s="178" t="s">
        <v>365</v>
      </c>
      <c r="D135" s="165" t="s">
        <v>233</v>
      </c>
      <c r="E135" s="166">
        <v>1.9670000000000001</v>
      </c>
      <c r="F135" s="167">
        <v>0</v>
      </c>
      <c r="G135" s="168">
        <f>ROUND(E135*F135,2)</f>
        <v>0</v>
      </c>
      <c r="H135" s="167">
        <v>0</v>
      </c>
      <c r="I135" s="168">
        <f>ROUND(E135*H135,2)</f>
        <v>0</v>
      </c>
      <c r="J135" s="167">
        <v>0</v>
      </c>
      <c r="K135" s="168">
        <f>ROUND(E135*J135,2)</f>
        <v>0</v>
      </c>
      <c r="L135" s="168">
        <v>15</v>
      </c>
      <c r="M135" s="168">
        <f>G135*(1+L135/100)</f>
        <v>0</v>
      </c>
      <c r="N135" s="168">
        <v>0</v>
      </c>
      <c r="O135" s="168">
        <f>ROUND(E135*N135,2)</f>
        <v>0</v>
      </c>
      <c r="P135" s="168">
        <v>0</v>
      </c>
      <c r="Q135" s="168">
        <f>ROUND(E135*P135,2)</f>
        <v>0</v>
      </c>
      <c r="R135" s="168" t="s">
        <v>274</v>
      </c>
      <c r="S135" s="168" t="s">
        <v>170</v>
      </c>
      <c r="T135" s="156">
        <v>0.82</v>
      </c>
      <c r="U135" s="156">
        <f>ROUND(E135*T135,2)</f>
        <v>1.61</v>
      </c>
      <c r="V135" s="156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 t="s">
        <v>235</v>
      </c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outlineLevel="1" x14ac:dyDescent="0.25">
      <c r="A136" s="154"/>
      <c r="B136" s="155"/>
      <c r="C136" s="251" t="s">
        <v>366</v>
      </c>
      <c r="D136" s="252"/>
      <c r="E136" s="252"/>
      <c r="F136" s="252"/>
      <c r="G136" s="252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 t="s">
        <v>237</v>
      </c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outlineLevel="1" x14ac:dyDescent="0.25">
      <c r="A137" s="154"/>
      <c r="B137" s="155"/>
      <c r="C137" s="190" t="s">
        <v>349</v>
      </c>
      <c r="D137" s="185"/>
      <c r="E137" s="18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 t="s">
        <v>239</v>
      </c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outlineLevel="1" x14ac:dyDescent="0.25">
      <c r="A138" s="154"/>
      <c r="B138" s="155"/>
      <c r="C138" s="191" t="s">
        <v>350</v>
      </c>
      <c r="D138" s="185"/>
      <c r="E138" s="186">
        <v>10.5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 t="s">
        <v>239</v>
      </c>
      <c r="AG138" s="147">
        <v>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outlineLevel="1" x14ac:dyDescent="0.25">
      <c r="A139" s="154"/>
      <c r="B139" s="155"/>
      <c r="C139" s="191" t="s">
        <v>351</v>
      </c>
      <c r="D139" s="185"/>
      <c r="E139" s="186">
        <v>5.4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 t="s">
        <v>239</v>
      </c>
      <c r="AG139" s="147">
        <v>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outlineLevel="1" x14ac:dyDescent="0.25">
      <c r="A140" s="154"/>
      <c r="B140" s="155"/>
      <c r="C140" s="191" t="s">
        <v>352</v>
      </c>
      <c r="D140" s="185"/>
      <c r="E140" s="186">
        <v>1.6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 t="s">
        <v>239</v>
      </c>
      <c r="AG140" s="147">
        <v>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outlineLevel="1" x14ac:dyDescent="0.25">
      <c r="A141" s="154"/>
      <c r="B141" s="155"/>
      <c r="C141" s="191" t="s">
        <v>353</v>
      </c>
      <c r="D141" s="185"/>
      <c r="E141" s="186">
        <v>1.2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 t="s">
        <v>239</v>
      </c>
      <c r="AG141" s="147">
        <v>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outlineLevel="1" x14ac:dyDescent="0.25">
      <c r="A142" s="154"/>
      <c r="B142" s="155"/>
      <c r="C142" s="191" t="s">
        <v>354</v>
      </c>
      <c r="D142" s="185"/>
      <c r="E142" s="186">
        <v>6.2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 t="s">
        <v>239</v>
      </c>
      <c r="AG142" s="147">
        <v>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outlineLevel="1" x14ac:dyDescent="0.25">
      <c r="A143" s="154"/>
      <c r="B143" s="155"/>
      <c r="C143" s="191" t="s">
        <v>355</v>
      </c>
      <c r="D143" s="185"/>
      <c r="E143" s="186">
        <v>1.6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 t="s">
        <v>239</v>
      </c>
      <c r="AG143" s="147">
        <v>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outlineLevel="1" x14ac:dyDescent="0.25">
      <c r="A144" s="154"/>
      <c r="B144" s="155"/>
      <c r="C144" s="191" t="s">
        <v>356</v>
      </c>
      <c r="D144" s="185"/>
      <c r="E144" s="186">
        <v>1.6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 t="s">
        <v>239</v>
      </c>
      <c r="AG144" s="147">
        <v>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outlineLevel="1" x14ac:dyDescent="0.25">
      <c r="A145" s="154"/>
      <c r="B145" s="155"/>
      <c r="C145" s="192" t="s">
        <v>357</v>
      </c>
      <c r="D145" s="187"/>
      <c r="E145" s="188">
        <v>28.1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 t="s">
        <v>239</v>
      </c>
      <c r="AG145" s="147">
        <v>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outlineLevel="1" x14ac:dyDescent="0.25">
      <c r="A146" s="154"/>
      <c r="B146" s="155"/>
      <c r="C146" s="190" t="s">
        <v>358</v>
      </c>
      <c r="D146" s="185"/>
      <c r="E146" s="18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 t="s">
        <v>239</v>
      </c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outlineLevel="1" x14ac:dyDescent="0.25">
      <c r="A147" s="154"/>
      <c r="B147" s="155"/>
      <c r="C147" s="189" t="s">
        <v>359</v>
      </c>
      <c r="D147" s="183"/>
      <c r="E147" s="184">
        <v>1.9670000000000001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 t="s">
        <v>239</v>
      </c>
      <c r="AG147" s="147">
        <v>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20.399999999999999" outlineLevel="1" x14ac:dyDescent="0.25">
      <c r="A148" s="163">
        <v>25</v>
      </c>
      <c r="B148" s="164" t="s">
        <v>367</v>
      </c>
      <c r="C148" s="178" t="s">
        <v>368</v>
      </c>
      <c r="D148" s="165" t="s">
        <v>369</v>
      </c>
      <c r="E148" s="166">
        <v>3.7940000000000002E-2</v>
      </c>
      <c r="F148" s="167">
        <v>0</v>
      </c>
      <c r="G148" s="168">
        <f>ROUND(E148*F148,2)</f>
        <v>0</v>
      </c>
      <c r="H148" s="167">
        <v>0</v>
      </c>
      <c r="I148" s="168">
        <f>ROUND(E148*H148,2)</f>
        <v>0</v>
      </c>
      <c r="J148" s="167">
        <v>0</v>
      </c>
      <c r="K148" s="168">
        <f>ROUND(E148*J148,2)</f>
        <v>0</v>
      </c>
      <c r="L148" s="168">
        <v>15</v>
      </c>
      <c r="M148" s="168">
        <f>G148*(1+L148/100)</f>
        <v>0</v>
      </c>
      <c r="N148" s="168">
        <v>1.06325</v>
      </c>
      <c r="O148" s="168">
        <f>ROUND(E148*N148,2)</f>
        <v>0.04</v>
      </c>
      <c r="P148" s="168">
        <v>0</v>
      </c>
      <c r="Q148" s="168">
        <f>ROUND(E148*P148,2)</f>
        <v>0</v>
      </c>
      <c r="R148" s="168" t="s">
        <v>274</v>
      </c>
      <c r="S148" s="168" t="s">
        <v>170</v>
      </c>
      <c r="T148" s="156">
        <v>15.231</v>
      </c>
      <c r="U148" s="156">
        <f>ROUND(E148*T148,2)</f>
        <v>0.57999999999999996</v>
      </c>
      <c r="V148" s="156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 t="s">
        <v>235</v>
      </c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outlineLevel="1" x14ac:dyDescent="0.25">
      <c r="A149" s="154"/>
      <c r="B149" s="155"/>
      <c r="C149" s="190" t="s">
        <v>349</v>
      </c>
      <c r="D149" s="185"/>
      <c r="E149" s="18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 t="s">
        <v>239</v>
      </c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outlineLevel="1" x14ac:dyDescent="0.25">
      <c r="A150" s="154"/>
      <c r="B150" s="155"/>
      <c r="C150" s="191" t="s">
        <v>350</v>
      </c>
      <c r="D150" s="185"/>
      <c r="E150" s="186">
        <v>10.5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 t="s">
        <v>239</v>
      </c>
      <c r="AG150" s="147">
        <v>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outlineLevel="1" x14ac:dyDescent="0.25">
      <c r="A151" s="154"/>
      <c r="B151" s="155"/>
      <c r="C151" s="191" t="s">
        <v>351</v>
      </c>
      <c r="D151" s="185"/>
      <c r="E151" s="186">
        <v>5.4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 t="s">
        <v>239</v>
      </c>
      <c r="AG151" s="147">
        <v>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outlineLevel="1" x14ac:dyDescent="0.25">
      <c r="A152" s="154"/>
      <c r="B152" s="155"/>
      <c r="C152" s="191" t="s">
        <v>352</v>
      </c>
      <c r="D152" s="185"/>
      <c r="E152" s="186">
        <v>1.6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 t="s">
        <v>239</v>
      </c>
      <c r="AG152" s="147">
        <v>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outlineLevel="1" x14ac:dyDescent="0.25">
      <c r="A153" s="154"/>
      <c r="B153" s="155"/>
      <c r="C153" s="191" t="s">
        <v>353</v>
      </c>
      <c r="D153" s="185"/>
      <c r="E153" s="186">
        <v>1.2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 t="s">
        <v>239</v>
      </c>
      <c r="AG153" s="147">
        <v>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outlineLevel="1" x14ac:dyDescent="0.25">
      <c r="A154" s="154"/>
      <c r="B154" s="155"/>
      <c r="C154" s="191" t="s">
        <v>354</v>
      </c>
      <c r="D154" s="185"/>
      <c r="E154" s="186">
        <v>6.2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 t="s">
        <v>239</v>
      </c>
      <c r="AG154" s="147">
        <v>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outlineLevel="1" x14ac:dyDescent="0.25">
      <c r="A155" s="154"/>
      <c r="B155" s="155"/>
      <c r="C155" s="191" t="s">
        <v>355</v>
      </c>
      <c r="D155" s="185"/>
      <c r="E155" s="186">
        <v>1.6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 t="s">
        <v>239</v>
      </c>
      <c r="AG155" s="147">
        <v>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outlineLevel="1" x14ac:dyDescent="0.25">
      <c r="A156" s="154"/>
      <c r="B156" s="155"/>
      <c r="C156" s="191" t="s">
        <v>356</v>
      </c>
      <c r="D156" s="185"/>
      <c r="E156" s="186">
        <v>1.6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 t="s">
        <v>239</v>
      </c>
      <c r="AG156" s="147">
        <v>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outlineLevel="1" x14ac:dyDescent="0.25">
      <c r="A157" s="154"/>
      <c r="B157" s="155"/>
      <c r="C157" s="192" t="s">
        <v>357</v>
      </c>
      <c r="D157" s="187"/>
      <c r="E157" s="188">
        <v>28.1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 t="s">
        <v>239</v>
      </c>
      <c r="AG157" s="147">
        <v>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outlineLevel="1" x14ac:dyDescent="0.25">
      <c r="A158" s="154"/>
      <c r="B158" s="155"/>
      <c r="C158" s="190" t="s">
        <v>358</v>
      </c>
      <c r="D158" s="185"/>
      <c r="E158" s="18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 t="s">
        <v>239</v>
      </c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outlineLevel="1" x14ac:dyDescent="0.25">
      <c r="A159" s="154"/>
      <c r="B159" s="155"/>
      <c r="C159" s="189" t="s">
        <v>370</v>
      </c>
      <c r="D159" s="183"/>
      <c r="E159" s="184">
        <v>3.7940000000000002E-2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 t="s">
        <v>239</v>
      </c>
      <c r="AG159" s="147">
        <v>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x14ac:dyDescent="0.25">
      <c r="A160" s="158" t="s">
        <v>165</v>
      </c>
      <c r="B160" s="159" t="s">
        <v>84</v>
      </c>
      <c r="C160" s="177" t="s">
        <v>85</v>
      </c>
      <c r="D160" s="160"/>
      <c r="E160" s="161"/>
      <c r="F160" s="162"/>
      <c r="G160" s="162">
        <f>SUMIF(AF161:AF175,"&lt;&gt;NOR",G161:G175)</f>
        <v>0</v>
      </c>
      <c r="H160" s="162"/>
      <c r="I160" s="162">
        <f>SUM(I161:I175)</f>
        <v>0</v>
      </c>
      <c r="J160" s="162"/>
      <c r="K160" s="162">
        <f>SUM(K161:K175)</f>
        <v>0</v>
      </c>
      <c r="L160" s="162"/>
      <c r="M160" s="162">
        <f>SUM(M161:M175)</f>
        <v>0</v>
      </c>
      <c r="N160" s="162"/>
      <c r="O160" s="162">
        <f>SUM(O161:O175)</f>
        <v>0.66</v>
      </c>
      <c r="P160" s="162"/>
      <c r="Q160" s="162">
        <f>SUM(Q161:Q175)</f>
        <v>0</v>
      </c>
      <c r="R160" s="162"/>
      <c r="S160" s="162"/>
      <c r="T160" s="157"/>
      <c r="U160" s="157">
        <f>SUM(U161:U175)</f>
        <v>16.260000000000002</v>
      </c>
      <c r="V160" s="157"/>
      <c r="AF160" t="s">
        <v>166</v>
      </c>
    </row>
    <row r="161" spans="1:59" ht="30.6" outlineLevel="1" x14ac:dyDescent="0.25">
      <c r="A161" s="163">
        <v>26</v>
      </c>
      <c r="B161" s="164" t="s">
        <v>371</v>
      </c>
      <c r="C161" s="178" t="s">
        <v>372</v>
      </c>
      <c r="D161" s="165" t="s">
        <v>266</v>
      </c>
      <c r="E161" s="166">
        <v>4</v>
      </c>
      <c r="F161" s="167">
        <v>0</v>
      </c>
      <c r="G161" s="168">
        <f>ROUND(E161*F161,2)</f>
        <v>0</v>
      </c>
      <c r="H161" s="167">
        <v>0</v>
      </c>
      <c r="I161" s="168">
        <f>ROUND(E161*H161,2)</f>
        <v>0</v>
      </c>
      <c r="J161" s="167">
        <v>0</v>
      </c>
      <c r="K161" s="168">
        <f>ROUND(E161*J161,2)</f>
        <v>0</v>
      </c>
      <c r="L161" s="168">
        <v>15</v>
      </c>
      <c r="M161" s="168">
        <f>G161*(1+L161/100)</f>
        <v>0</v>
      </c>
      <c r="N161" s="168">
        <v>1.8970000000000001E-2</v>
      </c>
      <c r="O161" s="168">
        <f>ROUND(E161*N161,2)</f>
        <v>0.08</v>
      </c>
      <c r="P161" s="168">
        <v>0</v>
      </c>
      <c r="Q161" s="168">
        <f>ROUND(E161*P161,2)</f>
        <v>0</v>
      </c>
      <c r="R161" s="168" t="s">
        <v>274</v>
      </c>
      <c r="S161" s="168" t="s">
        <v>170</v>
      </c>
      <c r="T161" s="156">
        <v>1.86</v>
      </c>
      <c r="U161" s="156">
        <f>ROUND(E161*T161,2)</f>
        <v>7.44</v>
      </c>
      <c r="V161" s="156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 t="s">
        <v>235</v>
      </c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outlineLevel="1" x14ac:dyDescent="0.25">
      <c r="A162" s="154"/>
      <c r="B162" s="155"/>
      <c r="C162" s="189" t="s">
        <v>373</v>
      </c>
      <c r="D162" s="183"/>
      <c r="E162" s="184">
        <v>1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 t="s">
        <v>239</v>
      </c>
      <c r="AG162" s="147">
        <v>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outlineLevel="1" x14ac:dyDescent="0.25">
      <c r="A163" s="154"/>
      <c r="B163" s="155"/>
      <c r="C163" s="189" t="s">
        <v>374</v>
      </c>
      <c r="D163" s="183"/>
      <c r="E163" s="184">
        <v>2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 t="s">
        <v>239</v>
      </c>
      <c r="AG163" s="147">
        <v>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outlineLevel="1" x14ac:dyDescent="0.25">
      <c r="A164" s="154"/>
      <c r="B164" s="155"/>
      <c r="C164" s="189" t="s">
        <v>375</v>
      </c>
      <c r="D164" s="183"/>
      <c r="E164" s="184">
        <v>1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 t="s">
        <v>239</v>
      </c>
      <c r="AG164" s="147">
        <v>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outlineLevel="1" x14ac:dyDescent="0.25">
      <c r="A165" s="163">
        <v>27</v>
      </c>
      <c r="B165" s="164" t="s">
        <v>376</v>
      </c>
      <c r="C165" s="178" t="s">
        <v>377</v>
      </c>
      <c r="D165" s="165" t="s">
        <v>266</v>
      </c>
      <c r="E165" s="166">
        <v>1</v>
      </c>
      <c r="F165" s="167">
        <v>0</v>
      </c>
      <c r="G165" s="168">
        <f>ROUND(E165*F165,2)</f>
        <v>0</v>
      </c>
      <c r="H165" s="167">
        <v>0</v>
      </c>
      <c r="I165" s="168">
        <f>ROUND(E165*H165,2)</f>
        <v>0</v>
      </c>
      <c r="J165" s="167">
        <v>0</v>
      </c>
      <c r="K165" s="168">
        <f>ROUND(E165*J165,2)</f>
        <v>0</v>
      </c>
      <c r="L165" s="168">
        <v>15</v>
      </c>
      <c r="M165" s="168">
        <f>G165*(1+L165/100)</f>
        <v>0</v>
      </c>
      <c r="N165" s="168">
        <v>0.49075000000000002</v>
      </c>
      <c r="O165" s="168">
        <f>ROUND(E165*N165,2)</f>
        <v>0.49</v>
      </c>
      <c r="P165" s="168">
        <v>0</v>
      </c>
      <c r="Q165" s="168">
        <f>ROUND(E165*P165,2)</f>
        <v>0</v>
      </c>
      <c r="R165" s="168" t="s">
        <v>274</v>
      </c>
      <c r="S165" s="168" t="s">
        <v>170</v>
      </c>
      <c r="T165" s="156">
        <v>8.82</v>
      </c>
      <c r="U165" s="156">
        <f>ROUND(E165*T165,2)</f>
        <v>8.82</v>
      </c>
      <c r="V165" s="156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 t="s">
        <v>235</v>
      </c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21" outlineLevel="1" x14ac:dyDescent="0.25">
      <c r="A166" s="154"/>
      <c r="B166" s="155"/>
      <c r="C166" s="251" t="s">
        <v>378</v>
      </c>
      <c r="D166" s="252"/>
      <c r="E166" s="252"/>
      <c r="F166" s="252"/>
      <c r="G166" s="252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 t="s">
        <v>237</v>
      </c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69" t="str">
        <f>C166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166" s="147"/>
      <c r="BB166" s="147"/>
      <c r="BC166" s="147"/>
      <c r="BD166" s="147"/>
      <c r="BE166" s="147"/>
      <c r="BF166" s="147"/>
      <c r="BG166" s="147"/>
    </row>
    <row r="167" spans="1:59" outlineLevel="1" x14ac:dyDescent="0.25">
      <c r="A167" s="154"/>
      <c r="B167" s="155"/>
      <c r="C167" s="189" t="s">
        <v>379</v>
      </c>
      <c r="D167" s="183"/>
      <c r="E167" s="184">
        <v>1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 t="s">
        <v>239</v>
      </c>
      <c r="AG167" s="147">
        <v>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20.399999999999999" outlineLevel="1" x14ac:dyDescent="0.25">
      <c r="A168" s="163">
        <v>28</v>
      </c>
      <c r="B168" s="164" t="s">
        <v>380</v>
      </c>
      <c r="C168" s="178" t="s">
        <v>381</v>
      </c>
      <c r="D168" s="165" t="s">
        <v>266</v>
      </c>
      <c r="E168" s="166">
        <v>1</v>
      </c>
      <c r="F168" s="167">
        <v>0</v>
      </c>
      <c r="G168" s="168">
        <f>ROUND(E168*F168,2)</f>
        <v>0</v>
      </c>
      <c r="H168" s="167">
        <v>0</v>
      </c>
      <c r="I168" s="168">
        <f>ROUND(E168*H168,2)</f>
        <v>0</v>
      </c>
      <c r="J168" s="167">
        <v>0</v>
      </c>
      <c r="K168" s="168">
        <f>ROUND(E168*J168,2)</f>
        <v>0</v>
      </c>
      <c r="L168" s="168">
        <v>15</v>
      </c>
      <c r="M168" s="168">
        <f>G168*(1+L168/100)</f>
        <v>0</v>
      </c>
      <c r="N168" s="168">
        <v>1.8800000000000001E-2</v>
      </c>
      <c r="O168" s="168">
        <f>ROUND(E168*N168,2)</f>
        <v>0.02</v>
      </c>
      <c r="P168" s="168">
        <v>0</v>
      </c>
      <c r="Q168" s="168">
        <f>ROUND(E168*P168,2)</f>
        <v>0</v>
      </c>
      <c r="R168" s="168" t="s">
        <v>294</v>
      </c>
      <c r="S168" s="168" t="s">
        <v>170</v>
      </c>
      <c r="T168" s="156">
        <v>0</v>
      </c>
      <c r="U168" s="156">
        <f>ROUND(E168*T168,2)</f>
        <v>0</v>
      </c>
      <c r="V168" s="156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 t="s">
        <v>295</v>
      </c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outlineLevel="1" x14ac:dyDescent="0.25">
      <c r="A169" s="154"/>
      <c r="B169" s="155"/>
      <c r="C169" s="189" t="s">
        <v>373</v>
      </c>
      <c r="D169" s="183"/>
      <c r="E169" s="184">
        <v>1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 t="s">
        <v>239</v>
      </c>
      <c r="AG169" s="147">
        <v>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20.399999999999999" outlineLevel="1" x14ac:dyDescent="0.25">
      <c r="A170" s="163">
        <v>29</v>
      </c>
      <c r="B170" s="164" t="s">
        <v>382</v>
      </c>
      <c r="C170" s="178" t="s">
        <v>383</v>
      </c>
      <c r="D170" s="165" t="s">
        <v>266</v>
      </c>
      <c r="E170" s="166">
        <v>2</v>
      </c>
      <c r="F170" s="167">
        <v>0</v>
      </c>
      <c r="G170" s="168">
        <f>ROUND(E170*F170,2)</f>
        <v>0</v>
      </c>
      <c r="H170" s="167">
        <v>0</v>
      </c>
      <c r="I170" s="168">
        <f>ROUND(E170*H170,2)</f>
        <v>0</v>
      </c>
      <c r="J170" s="167">
        <v>0</v>
      </c>
      <c r="K170" s="168">
        <f>ROUND(E170*J170,2)</f>
        <v>0</v>
      </c>
      <c r="L170" s="168">
        <v>15</v>
      </c>
      <c r="M170" s="168">
        <f>G170*(1+L170/100)</f>
        <v>0</v>
      </c>
      <c r="N170" s="168">
        <v>1.9400000000000001E-2</v>
      </c>
      <c r="O170" s="168">
        <f>ROUND(E170*N170,2)</f>
        <v>0.04</v>
      </c>
      <c r="P170" s="168">
        <v>0</v>
      </c>
      <c r="Q170" s="168">
        <f>ROUND(E170*P170,2)</f>
        <v>0</v>
      </c>
      <c r="R170" s="168" t="s">
        <v>294</v>
      </c>
      <c r="S170" s="168" t="s">
        <v>170</v>
      </c>
      <c r="T170" s="156">
        <v>0</v>
      </c>
      <c r="U170" s="156">
        <f>ROUND(E170*T170,2)</f>
        <v>0</v>
      </c>
      <c r="V170" s="156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 t="s">
        <v>295</v>
      </c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outlineLevel="1" x14ac:dyDescent="0.25">
      <c r="A171" s="154"/>
      <c r="B171" s="155"/>
      <c r="C171" s="189" t="s">
        <v>374</v>
      </c>
      <c r="D171" s="183"/>
      <c r="E171" s="184">
        <v>2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 t="s">
        <v>239</v>
      </c>
      <c r="AG171" s="147">
        <v>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20.399999999999999" outlineLevel="1" x14ac:dyDescent="0.25">
      <c r="A172" s="163">
        <v>30</v>
      </c>
      <c r="B172" s="164" t="s">
        <v>384</v>
      </c>
      <c r="C172" s="178" t="s">
        <v>385</v>
      </c>
      <c r="D172" s="165" t="s">
        <v>266</v>
      </c>
      <c r="E172" s="166">
        <v>1</v>
      </c>
      <c r="F172" s="167">
        <v>0</v>
      </c>
      <c r="G172" s="168">
        <f>ROUND(E172*F172,2)</f>
        <v>0</v>
      </c>
      <c r="H172" s="167">
        <v>0</v>
      </c>
      <c r="I172" s="168">
        <f>ROUND(E172*H172,2)</f>
        <v>0</v>
      </c>
      <c r="J172" s="167">
        <v>0</v>
      </c>
      <c r="K172" s="168">
        <f>ROUND(E172*J172,2)</f>
        <v>0</v>
      </c>
      <c r="L172" s="168">
        <v>15</v>
      </c>
      <c r="M172" s="168">
        <f>G172*(1+L172/100)</f>
        <v>0</v>
      </c>
      <c r="N172" s="168">
        <v>1.9900000000000001E-2</v>
      </c>
      <c r="O172" s="168">
        <f>ROUND(E172*N172,2)</f>
        <v>0.02</v>
      </c>
      <c r="P172" s="168">
        <v>0</v>
      </c>
      <c r="Q172" s="168">
        <f>ROUND(E172*P172,2)</f>
        <v>0</v>
      </c>
      <c r="R172" s="168" t="s">
        <v>294</v>
      </c>
      <c r="S172" s="168" t="s">
        <v>170</v>
      </c>
      <c r="T172" s="156">
        <v>0</v>
      </c>
      <c r="U172" s="156">
        <f>ROUND(E172*T172,2)</f>
        <v>0</v>
      </c>
      <c r="V172" s="156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 t="s">
        <v>295</v>
      </c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outlineLevel="1" x14ac:dyDescent="0.25">
      <c r="A173" s="154"/>
      <c r="B173" s="155"/>
      <c r="C173" s="189" t="s">
        <v>375</v>
      </c>
      <c r="D173" s="183"/>
      <c r="E173" s="184">
        <v>1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 t="s">
        <v>239</v>
      </c>
      <c r="AG173" s="147">
        <v>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20.399999999999999" outlineLevel="1" x14ac:dyDescent="0.25">
      <c r="A174" s="163">
        <v>31</v>
      </c>
      <c r="B174" s="164" t="s">
        <v>386</v>
      </c>
      <c r="C174" s="178" t="s">
        <v>387</v>
      </c>
      <c r="D174" s="165" t="s">
        <v>266</v>
      </c>
      <c r="E174" s="166">
        <v>1</v>
      </c>
      <c r="F174" s="167">
        <v>0</v>
      </c>
      <c r="G174" s="168">
        <f>ROUND(E174*F174,2)</f>
        <v>0</v>
      </c>
      <c r="H174" s="167">
        <v>0</v>
      </c>
      <c r="I174" s="168">
        <f>ROUND(E174*H174,2)</f>
        <v>0</v>
      </c>
      <c r="J174" s="167">
        <v>0</v>
      </c>
      <c r="K174" s="168">
        <f>ROUND(E174*J174,2)</f>
        <v>0</v>
      </c>
      <c r="L174" s="168">
        <v>15</v>
      </c>
      <c r="M174" s="168">
        <f>G174*(1+L174/100)</f>
        <v>0</v>
      </c>
      <c r="N174" s="168">
        <v>1.11E-2</v>
      </c>
      <c r="O174" s="168">
        <f>ROUND(E174*N174,2)</f>
        <v>0.01</v>
      </c>
      <c r="P174" s="168">
        <v>0</v>
      </c>
      <c r="Q174" s="168">
        <f>ROUND(E174*P174,2)</f>
        <v>0</v>
      </c>
      <c r="R174" s="168" t="s">
        <v>294</v>
      </c>
      <c r="S174" s="168" t="s">
        <v>170</v>
      </c>
      <c r="T174" s="156">
        <v>0</v>
      </c>
      <c r="U174" s="156">
        <f>ROUND(E174*T174,2)</f>
        <v>0</v>
      </c>
      <c r="V174" s="156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 t="s">
        <v>295</v>
      </c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outlineLevel="1" x14ac:dyDescent="0.25">
      <c r="A175" s="154"/>
      <c r="B175" s="155"/>
      <c r="C175" s="189" t="s">
        <v>379</v>
      </c>
      <c r="D175" s="183"/>
      <c r="E175" s="184">
        <v>1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 t="s">
        <v>239</v>
      </c>
      <c r="AG175" s="147">
        <v>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x14ac:dyDescent="0.25">
      <c r="A176" s="158" t="s">
        <v>165</v>
      </c>
      <c r="B176" s="159" t="s">
        <v>88</v>
      </c>
      <c r="C176" s="177" t="s">
        <v>89</v>
      </c>
      <c r="D176" s="160"/>
      <c r="E176" s="161"/>
      <c r="F176" s="162"/>
      <c r="G176" s="162">
        <f>SUMIF(AF177:AF185,"&lt;&gt;NOR",G177:G185)</f>
        <v>0</v>
      </c>
      <c r="H176" s="162"/>
      <c r="I176" s="162">
        <f>SUM(I177:I185)</f>
        <v>0</v>
      </c>
      <c r="J176" s="162"/>
      <c r="K176" s="162">
        <f>SUM(K177:K185)</f>
        <v>0</v>
      </c>
      <c r="L176" s="162"/>
      <c r="M176" s="162">
        <f>SUM(M177:M185)</f>
        <v>0</v>
      </c>
      <c r="N176" s="162"/>
      <c r="O176" s="162">
        <f>SUM(O177:O185)</f>
        <v>0.11</v>
      </c>
      <c r="P176" s="162"/>
      <c r="Q176" s="162">
        <f>SUM(Q177:Q185)</f>
        <v>0</v>
      </c>
      <c r="R176" s="162"/>
      <c r="S176" s="162"/>
      <c r="T176" s="157"/>
      <c r="U176" s="157">
        <f>SUM(U177:U185)</f>
        <v>14.47</v>
      </c>
      <c r="V176" s="157"/>
      <c r="AF176" t="s">
        <v>166</v>
      </c>
    </row>
    <row r="177" spans="1:59" outlineLevel="1" x14ac:dyDescent="0.25">
      <c r="A177" s="163">
        <v>32</v>
      </c>
      <c r="B177" s="164" t="s">
        <v>388</v>
      </c>
      <c r="C177" s="178" t="s">
        <v>389</v>
      </c>
      <c r="D177" s="165" t="s">
        <v>278</v>
      </c>
      <c r="E177" s="166">
        <v>67.599999999999994</v>
      </c>
      <c r="F177" s="167">
        <v>0</v>
      </c>
      <c r="G177" s="168">
        <f>ROUND(E177*F177,2)</f>
        <v>0</v>
      </c>
      <c r="H177" s="167">
        <v>0</v>
      </c>
      <c r="I177" s="168">
        <f>ROUND(E177*H177,2)</f>
        <v>0</v>
      </c>
      <c r="J177" s="167">
        <v>0</v>
      </c>
      <c r="K177" s="168">
        <f>ROUND(E177*J177,2)</f>
        <v>0</v>
      </c>
      <c r="L177" s="168">
        <v>15</v>
      </c>
      <c r="M177" s="168">
        <f>G177*(1+L177/100)</f>
        <v>0</v>
      </c>
      <c r="N177" s="168">
        <v>1.58E-3</v>
      </c>
      <c r="O177" s="168">
        <f>ROUND(E177*N177,2)</f>
        <v>0.11</v>
      </c>
      <c r="P177" s="168">
        <v>0</v>
      </c>
      <c r="Q177" s="168">
        <f>ROUND(E177*P177,2)</f>
        <v>0</v>
      </c>
      <c r="R177" s="168" t="s">
        <v>390</v>
      </c>
      <c r="S177" s="168" t="s">
        <v>170</v>
      </c>
      <c r="T177" s="156">
        <v>0.214</v>
      </c>
      <c r="U177" s="156">
        <f>ROUND(E177*T177,2)</f>
        <v>14.47</v>
      </c>
      <c r="V177" s="156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 t="s">
        <v>242</v>
      </c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outlineLevel="1" x14ac:dyDescent="0.25">
      <c r="A178" s="154"/>
      <c r="B178" s="155"/>
      <c r="C178" s="189" t="s">
        <v>301</v>
      </c>
      <c r="D178" s="183"/>
      <c r="E178" s="184">
        <v>10.5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 t="s">
        <v>239</v>
      </c>
      <c r="AG178" s="147">
        <v>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outlineLevel="1" x14ac:dyDescent="0.25">
      <c r="A179" s="154"/>
      <c r="B179" s="155"/>
      <c r="C179" s="189" t="s">
        <v>391</v>
      </c>
      <c r="D179" s="183"/>
      <c r="E179" s="184">
        <v>39.5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 t="s">
        <v>239</v>
      </c>
      <c r="AG179" s="147">
        <v>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outlineLevel="1" x14ac:dyDescent="0.25">
      <c r="A180" s="154"/>
      <c r="B180" s="155"/>
      <c r="C180" s="189" t="s">
        <v>303</v>
      </c>
      <c r="D180" s="183"/>
      <c r="E180" s="184">
        <v>5.4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 t="s">
        <v>239</v>
      </c>
      <c r="AG180" s="147">
        <v>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outlineLevel="1" x14ac:dyDescent="0.25">
      <c r="A181" s="154"/>
      <c r="B181" s="155"/>
      <c r="C181" s="189" t="s">
        <v>304</v>
      </c>
      <c r="D181" s="183"/>
      <c r="E181" s="184">
        <v>1.6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 t="s">
        <v>239</v>
      </c>
      <c r="AG181" s="147">
        <v>0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outlineLevel="1" x14ac:dyDescent="0.25">
      <c r="A182" s="154"/>
      <c r="B182" s="155"/>
      <c r="C182" s="189" t="s">
        <v>305</v>
      </c>
      <c r="D182" s="183"/>
      <c r="E182" s="184">
        <v>1.2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 t="s">
        <v>239</v>
      </c>
      <c r="AG182" s="147">
        <v>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outlineLevel="1" x14ac:dyDescent="0.25">
      <c r="A183" s="154"/>
      <c r="B183" s="155"/>
      <c r="C183" s="189" t="s">
        <v>306</v>
      </c>
      <c r="D183" s="183"/>
      <c r="E183" s="184">
        <v>6.2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 t="s">
        <v>239</v>
      </c>
      <c r="AG183" s="147">
        <v>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outlineLevel="1" x14ac:dyDescent="0.25">
      <c r="A184" s="154"/>
      <c r="B184" s="155"/>
      <c r="C184" s="189" t="s">
        <v>307</v>
      </c>
      <c r="D184" s="183"/>
      <c r="E184" s="184">
        <v>1.6</v>
      </c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 t="s">
        <v>239</v>
      </c>
      <c r="AG184" s="147">
        <v>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outlineLevel="1" x14ac:dyDescent="0.25">
      <c r="A185" s="154"/>
      <c r="B185" s="155"/>
      <c r="C185" s="189" t="s">
        <v>308</v>
      </c>
      <c r="D185" s="183"/>
      <c r="E185" s="184">
        <v>1.6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 t="s">
        <v>239</v>
      </c>
      <c r="AG185" s="147">
        <v>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x14ac:dyDescent="0.25">
      <c r="A186" s="158" t="s">
        <v>165</v>
      </c>
      <c r="B186" s="159" t="s">
        <v>90</v>
      </c>
      <c r="C186" s="177" t="s">
        <v>91</v>
      </c>
      <c r="D186" s="160"/>
      <c r="E186" s="161"/>
      <c r="F186" s="162"/>
      <c r="G186" s="162">
        <f>SUMIF(AF187:AF197,"&lt;&gt;NOR",G187:G197)</f>
        <v>0</v>
      </c>
      <c r="H186" s="162"/>
      <c r="I186" s="162">
        <f>SUM(I187:I197)</f>
        <v>0</v>
      </c>
      <c r="J186" s="162"/>
      <c r="K186" s="162">
        <f>SUM(K187:K197)</f>
        <v>0</v>
      </c>
      <c r="L186" s="162"/>
      <c r="M186" s="162">
        <f>SUM(M187:M197)</f>
        <v>0</v>
      </c>
      <c r="N186" s="162"/>
      <c r="O186" s="162">
        <f>SUM(O187:O197)</f>
        <v>0.03</v>
      </c>
      <c r="P186" s="162"/>
      <c r="Q186" s="162">
        <f>SUM(Q187:Q197)</f>
        <v>0</v>
      </c>
      <c r="R186" s="162"/>
      <c r="S186" s="162"/>
      <c r="T186" s="157"/>
      <c r="U186" s="157">
        <f>SUM(U187:U197)</f>
        <v>21.16</v>
      </c>
      <c r="V186" s="157"/>
      <c r="AF186" t="s">
        <v>166</v>
      </c>
    </row>
    <row r="187" spans="1:59" ht="40.799999999999997" outlineLevel="1" x14ac:dyDescent="0.25">
      <c r="A187" s="163">
        <v>33</v>
      </c>
      <c r="B187" s="164" t="s">
        <v>392</v>
      </c>
      <c r="C187" s="178" t="s">
        <v>393</v>
      </c>
      <c r="D187" s="165" t="s">
        <v>278</v>
      </c>
      <c r="E187" s="166">
        <v>67.599999999999994</v>
      </c>
      <c r="F187" s="167">
        <v>0</v>
      </c>
      <c r="G187" s="168">
        <f>ROUND(E187*F187,2)</f>
        <v>0</v>
      </c>
      <c r="H187" s="167">
        <v>0</v>
      </c>
      <c r="I187" s="168">
        <f>ROUND(E187*H187,2)</f>
        <v>0</v>
      </c>
      <c r="J187" s="167">
        <v>0</v>
      </c>
      <c r="K187" s="168">
        <f>ROUND(E187*J187,2)</f>
        <v>0</v>
      </c>
      <c r="L187" s="168">
        <v>15</v>
      </c>
      <c r="M187" s="168">
        <f>G187*(1+L187/100)</f>
        <v>0</v>
      </c>
      <c r="N187" s="168">
        <v>4.0000000000000003E-5</v>
      </c>
      <c r="O187" s="168">
        <f>ROUND(E187*N187,2)</f>
        <v>0</v>
      </c>
      <c r="P187" s="168">
        <v>0</v>
      </c>
      <c r="Q187" s="168">
        <f>ROUND(E187*P187,2)</f>
        <v>0</v>
      </c>
      <c r="R187" s="168" t="s">
        <v>274</v>
      </c>
      <c r="S187" s="168" t="s">
        <v>170</v>
      </c>
      <c r="T187" s="156">
        <v>0.308</v>
      </c>
      <c r="U187" s="156">
        <f>ROUND(E187*T187,2)</f>
        <v>20.82</v>
      </c>
      <c r="V187" s="156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 t="s">
        <v>242</v>
      </c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outlineLevel="1" x14ac:dyDescent="0.25">
      <c r="A188" s="154"/>
      <c r="B188" s="155"/>
      <c r="C188" s="189" t="s">
        <v>394</v>
      </c>
      <c r="D188" s="183"/>
      <c r="E188" s="184">
        <v>10.5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 t="s">
        <v>239</v>
      </c>
      <c r="AG188" s="147">
        <v>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outlineLevel="1" x14ac:dyDescent="0.25">
      <c r="A189" s="154"/>
      <c r="B189" s="155"/>
      <c r="C189" s="189" t="s">
        <v>302</v>
      </c>
      <c r="D189" s="183"/>
      <c r="E189" s="184">
        <v>39.5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 t="s">
        <v>239</v>
      </c>
      <c r="AG189" s="147">
        <v>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outlineLevel="1" x14ac:dyDescent="0.25">
      <c r="A190" s="154"/>
      <c r="B190" s="155"/>
      <c r="C190" s="189" t="s">
        <v>303</v>
      </c>
      <c r="D190" s="183"/>
      <c r="E190" s="184">
        <v>5.4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 t="s">
        <v>239</v>
      </c>
      <c r="AG190" s="147">
        <v>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outlineLevel="1" x14ac:dyDescent="0.25">
      <c r="A191" s="154"/>
      <c r="B191" s="155"/>
      <c r="C191" s="189" t="s">
        <v>304</v>
      </c>
      <c r="D191" s="183"/>
      <c r="E191" s="184">
        <v>1.6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 t="s">
        <v>239</v>
      </c>
      <c r="AG191" s="147">
        <v>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outlineLevel="1" x14ac:dyDescent="0.25">
      <c r="A192" s="154"/>
      <c r="B192" s="155"/>
      <c r="C192" s="189" t="s">
        <v>305</v>
      </c>
      <c r="D192" s="183"/>
      <c r="E192" s="184">
        <v>1.2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 t="s">
        <v>239</v>
      </c>
      <c r="AG192" s="147">
        <v>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outlineLevel="1" x14ac:dyDescent="0.25">
      <c r="A193" s="154"/>
      <c r="B193" s="155"/>
      <c r="C193" s="189" t="s">
        <v>306</v>
      </c>
      <c r="D193" s="183"/>
      <c r="E193" s="184">
        <v>6.2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 t="s">
        <v>239</v>
      </c>
      <c r="AG193" s="147">
        <v>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outlineLevel="1" x14ac:dyDescent="0.25">
      <c r="A194" s="154"/>
      <c r="B194" s="155"/>
      <c r="C194" s="189" t="s">
        <v>307</v>
      </c>
      <c r="D194" s="183"/>
      <c r="E194" s="184">
        <v>1.6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 t="s">
        <v>239</v>
      </c>
      <c r="AG194" s="147">
        <v>0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outlineLevel="1" x14ac:dyDescent="0.25">
      <c r="A195" s="154"/>
      <c r="B195" s="155"/>
      <c r="C195" s="189" t="s">
        <v>308</v>
      </c>
      <c r="D195" s="183"/>
      <c r="E195" s="184">
        <v>1.6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 t="s">
        <v>239</v>
      </c>
      <c r="AG195" s="147">
        <v>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outlineLevel="1" x14ac:dyDescent="0.25">
      <c r="A196" s="170">
        <v>34</v>
      </c>
      <c r="B196" s="171" t="s">
        <v>395</v>
      </c>
      <c r="C196" s="179" t="s">
        <v>396</v>
      </c>
      <c r="D196" s="172" t="s">
        <v>266</v>
      </c>
      <c r="E196" s="173">
        <v>2</v>
      </c>
      <c r="F196" s="174">
        <v>0</v>
      </c>
      <c r="G196" s="175">
        <f>ROUND(E196*F196,2)</f>
        <v>0</v>
      </c>
      <c r="H196" s="174">
        <v>0</v>
      </c>
      <c r="I196" s="175">
        <f>ROUND(E196*H196,2)</f>
        <v>0</v>
      </c>
      <c r="J196" s="174">
        <v>0</v>
      </c>
      <c r="K196" s="175">
        <f>ROUND(E196*J196,2)</f>
        <v>0</v>
      </c>
      <c r="L196" s="175">
        <v>15</v>
      </c>
      <c r="M196" s="175">
        <f>G196*(1+L196/100)</f>
        <v>0</v>
      </c>
      <c r="N196" s="175">
        <v>1.0000000000000001E-5</v>
      </c>
      <c r="O196" s="175">
        <f>ROUND(E196*N196,2)</f>
        <v>0</v>
      </c>
      <c r="P196" s="175">
        <v>0</v>
      </c>
      <c r="Q196" s="175">
        <f>ROUND(E196*P196,2)</f>
        <v>0</v>
      </c>
      <c r="R196" s="175" t="s">
        <v>274</v>
      </c>
      <c r="S196" s="175" t="s">
        <v>170</v>
      </c>
      <c r="T196" s="156">
        <v>0.17</v>
      </c>
      <c r="U196" s="156">
        <f>ROUND(E196*T196,2)</f>
        <v>0.34</v>
      </c>
      <c r="V196" s="156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 t="s">
        <v>235</v>
      </c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20.399999999999999" outlineLevel="1" x14ac:dyDescent="0.25">
      <c r="A197" s="170">
        <v>35</v>
      </c>
      <c r="B197" s="171" t="s">
        <v>397</v>
      </c>
      <c r="C197" s="179" t="s">
        <v>398</v>
      </c>
      <c r="D197" s="172" t="s">
        <v>266</v>
      </c>
      <c r="E197" s="173">
        <v>2</v>
      </c>
      <c r="F197" s="174">
        <v>0</v>
      </c>
      <c r="G197" s="175">
        <f>ROUND(E197*F197,2)</f>
        <v>0</v>
      </c>
      <c r="H197" s="174">
        <v>0</v>
      </c>
      <c r="I197" s="175">
        <f>ROUND(E197*H197,2)</f>
        <v>0</v>
      </c>
      <c r="J197" s="174">
        <v>0</v>
      </c>
      <c r="K197" s="175">
        <f>ROUND(E197*J197,2)</f>
        <v>0</v>
      </c>
      <c r="L197" s="175">
        <v>15</v>
      </c>
      <c r="M197" s="175">
        <f>G197*(1+L197/100)</f>
        <v>0</v>
      </c>
      <c r="N197" s="175">
        <v>1.55E-2</v>
      </c>
      <c r="O197" s="175">
        <f>ROUND(E197*N197,2)</f>
        <v>0.03</v>
      </c>
      <c r="P197" s="175">
        <v>0</v>
      </c>
      <c r="Q197" s="175">
        <f>ROUND(E197*P197,2)</f>
        <v>0</v>
      </c>
      <c r="R197" s="175" t="s">
        <v>294</v>
      </c>
      <c r="S197" s="175" t="s">
        <v>170</v>
      </c>
      <c r="T197" s="156">
        <v>0</v>
      </c>
      <c r="U197" s="156">
        <f>ROUND(E197*T197,2)</f>
        <v>0</v>
      </c>
      <c r="V197" s="156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 t="s">
        <v>399</v>
      </c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x14ac:dyDescent="0.25">
      <c r="A198" s="158" t="s">
        <v>165</v>
      </c>
      <c r="B198" s="159" t="s">
        <v>92</v>
      </c>
      <c r="C198" s="177" t="s">
        <v>93</v>
      </c>
      <c r="D198" s="160"/>
      <c r="E198" s="161"/>
      <c r="F198" s="162"/>
      <c r="G198" s="162">
        <f>SUMIF(AF199:AF286,"&lt;&gt;NOR",G199:G286)</f>
        <v>0</v>
      </c>
      <c r="H198" s="162"/>
      <c r="I198" s="162">
        <f>SUM(I199:I286)</f>
        <v>0</v>
      </c>
      <c r="J198" s="162"/>
      <c r="K198" s="162">
        <f>SUM(K199:K286)</f>
        <v>0</v>
      </c>
      <c r="L198" s="162"/>
      <c r="M198" s="162">
        <f>SUM(M199:M286)</f>
        <v>0</v>
      </c>
      <c r="N198" s="162"/>
      <c r="O198" s="162">
        <f>SUM(O199:O286)</f>
        <v>6.0000000000000005E-2</v>
      </c>
      <c r="P198" s="162"/>
      <c r="Q198" s="162">
        <f>SUM(Q199:Q286)</f>
        <v>34.9</v>
      </c>
      <c r="R198" s="162"/>
      <c r="S198" s="162"/>
      <c r="T198" s="157"/>
      <c r="U198" s="157">
        <f>SUM(U199:U286)</f>
        <v>280.33</v>
      </c>
      <c r="V198" s="157"/>
      <c r="AF198" t="s">
        <v>166</v>
      </c>
    </row>
    <row r="199" spans="1:59" ht="20.399999999999999" outlineLevel="1" x14ac:dyDescent="0.25">
      <c r="A199" s="163">
        <v>36</v>
      </c>
      <c r="B199" s="164" t="s">
        <v>400</v>
      </c>
      <c r="C199" s="178" t="s">
        <v>401</v>
      </c>
      <c r="D199" s="165" t="s">
        <v>278</v>
      </c>
      <c r="E199" s="166">
        <v>37.590000000000003</v>
      </c>
      <c r="F199" s="167">
        <v>0</v>
      </c>
      <c r="G199" s="168">
        <f>ROUND(E199*F199,2)</f>
        <v>0</v>
      </c>
      <c r="H199" s="167">
        <v>0</v>
      </c>
      <c r="I199" s="168">
        <f>ROUND(E199*H199,2)</f>
        <v>0</v>
      </c>
      <c r="J199" s="167">
        <v>0</v>
      </c>
      <c r="K199" s="168">
        <f>ROUND(E199*J199,2)</f>
        <v>0</v>
      </c>
      <c r="L199" s="168">
        <v>15</v>
      </c>
      <c r="M199" s="168">
        <f>G199*(1+L199/100)</f>
        <v>0</v>
      </c>
      <c r="N199" s="168">
        <v>6.7000000000000002E-4</v>
      </c>
      <c r="O199" s="168">
        <f>ROUND(E199*N199,2)</f>
        <v>0.03</v>
      </c>
      <c r="P199" s="168">
        <v>0.13100000000000001</v>
      </c>
      <c r="Q199" s="168">
        <f>ROUND(E199*P199,2)</f>
        <v>4.92</v>
      </c>
      <c r="R199" s="168" t="s">
        <v>402</v>
      </c>
      <c r="S199" s="168" t="s">
        <v>170</v>
      </c>
      <c r="T199" s="156">
        <v>0.20699999999999999</v>
      </c>
      <c r="U199" s="156">
        <f>ROUND(E199*T199,2)</f>
        <v>7.78</v>
      </c>
      <c r="V199" s="156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 t="s">
        <v>235</v>
      </c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21" outlineLevel="1" x14ac:dyDescent="0.25">
      <c r="A200" s="154"/>
      <c r="B200" s="155"/>
      <c r="C200" s="251" t="s">
        <v>403</v>
      </c>
      <c r="D200" s="252"/>
      <c r="E200" s="252"/>
      <c r="F200" s="252"/>
      <c r="G200" s="252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 t="s">
        <v>237</v>
      </c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69" t="str">
        <f>C200</f>
        <v>nebo vybourání otvorů průřezové plochy přes 4 m2 v příčkách, včetně pomocného lešení o výšce podlahy do 1900 mm a pro zatížení do 1,5 kPa  (150 kg/m2),</v>
      </c>
      <c r="BA200" s="147"/>
      <c r="BB200" s="147"/>
      <c r="BC200" s="147"/>
      <c r="BD200" s="147"/>
      <c r="BE200" s="147"/>
      <c r="BF200" s="147"/>
      <c r="BG200" s="147"/>
    </row>
    <row r="201" spans="1:59" outlineLevel="1" x14ac:dyDescent="0.25">
      <c r="A201" s="154"/>
      <c r="B201" s="155"/>
      <c r="C201" s="189" t="s">
        <v>404</v>
      </c>
      <c r="D201" s="183"/>
      <c r="E201" s="184">
        <v>37.590000000000003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 t="s">
        <v>239</v>
      </c>
      <c r="AG201" s="147">
        <v>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20.399999999999999" outlineLevel="1" x14ac:dyDescent="0.25">
      <c r="A202" s="163">
        <v>37</v>
      </c>
      <c r="B202" s="164" t="s">
        <v>405</v>
      </c>
      <c r="C202" s="178" t="s">
        <v>406</v>
      </c>
      <c r="D202" s="165" t="s">
        <v>278</v>
      </c>
      <c r="E202" s="166">
        <v>66.349999999999994</v>
      </c>
      <c r="F202" s="167">
        <v>0</v>
      </c>
      <c r="G202" s="168">
        <f>ROUND(E202*F202,2)</f>
        <v>0</v>
      </c>
      <c r="H202" s="167">
        <v>0</v>
      </c>
      <c r="I202" s="168">
        <f>ROUND(E202*H202,2)</f>
        <v>0</v>
      </c>
      <c r="J202" s="167">
        <v>0</v>
      </c>
      <c r="K202" s="168">
        <f>ROUND(E202*J202,2)</f>
        <v>0</v>
      </c>
      <c r="L202" s="168">
        <v>15</v>
      </c>
      <c r="M202" s="168">
        <f>G202*(1+L202/100)</f>
        <v>0</v>
      </c>
      <c r="N202" s="168">
        <v>3.3E-4</v>
      </c>
      <c r="O202" s="168">
        <f>ROUND(E202*N202,2)</f>
        <v>0.02</v>
      </c>
      <c r="P202" s="168">
        <v>1.235E-2</v>
      </c>
      <c r="Q202" s="168">
        <f>ROUND(E202*P202,2)</f>
        <v>0.82</v>
      </c>
      <c r="R202" s="168" t="s">
        <v>402</v>
      </c>
      <c r="S202" s="168" t="s">
        <v>170</v>
      </c>
      <c r="T202" s="156">
        <v>0.34599999999999997</v>
      </c>
      <c r="U202" s="156">
        <f>ROUND(E202*T202,2)</f>
        <v>22.96</v>
      </c>
      <c r="V202" s="156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 t="s">
        <v>235</v>
      </c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outlineLevel="1" x14ac:dyDescent="0.25">
      <c r="A203" s="154"/>
      <c r="B203" s="155"/>
      <c r="C203" s="189" t="s">
        <v>407</v>
      </c>
      <c r="D203" s="183"/>
      <c r="E203" s="184">
        <v>4.45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 t="s">
        <v>239</v>
      </c>
      <c r="AG203" s="147">
        <v>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outlineLevel="1" x14ac:dyDescent="0.25">
      <c r="A204" s="154"/>
      <c r="B204" s="155"/>
      <c r="C204" s="189" t="s">
        <v>408</v>
      </c>
      <c r="D204" s="183"/>
      <c r="E204" s="184">
        <v>2.4500000000000002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 t="s">
        <v>239</v>
      </c>
      <c r="AG204" s="147">
        <v>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outlineLevel="1" x14ac:dyDescent="0.25">
      <c r="A205" s="154"/>
      <c r="B205" s="155"/>
      <c r="C205" s="189" t="s">
        <v>409</v>
      </c>
      <c r="D205" s="183"/>
      <c r="E205" s="184">
        <v>3.95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 t="s">
        <v>239</v>
      </c>
      <c r="AG205" s="147">
        <v>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outlineLevel="1" x14ac:dyDescent="0.25">
      <c r="A206" s="154"/>
      <c r="B206" s="155"/>
      <c r="C206" s="189" t="s">
        <v>410</v>
      </c>
      <c r="D206" s="183"/>
      <c r="E206" s="184">
        <v>1.1000000000000001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 t="s">
        <v>239</v>
      </c>
      <c r="AG206" s="147">
        <v>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outlineLevel="1" x14ac:dyDescent="0.25">
      <c r="A207" s="154"/>
      <c r="B207" s="155"/>
      <c r="C207" s="189" t="s">
        <v>411</v>
      </c>
      <c r="D207" s="183"/>
      <c r="E207" s="184">
        <v>1.1000000000000001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 t="s">
        <v>239</v>
      </c>
      <c r="AG207" s="147">
        <v>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outlineLevel="1" x14ac:dyDescent="0.25">
      <c r="A208" s="154"/>
      <c r="B208" s="155"/>
      <c r="C208" s="189" t="s">
        <v>412</v>
      </c>
      <c r="D208" s="183"/>
      <c r="E208" s="184">
        <v>10.5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 t="s">
        <v>239</v>
      </c>
      <c r="AG208" s="147">
        <v>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outlineLevel="1" x14ac:dyDescent="0.25">
      <c r="A209" s="154"/>
      <c r="B209" s="155"/>
      <c r="C209" s="189" t="s">
        <v>413</v>
      </c>
      <c r="D209" s="183"/>
      <c r="E209" s="184">
        <v>3.8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 t="s">
        <v>239</v>
      </c>
      <c r="AG209" s="147">
        <v>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outlineLevel="1" x14ac:dyDescent="0.25">
      <c r="A210" s="154"/>
      <c r="B210" s="155"/>
      <c r="C210" s="189" t="s">
        <v>414</v>
      </c>
      <c r="D210" s="183"/>
      <c r="E210" s="184">
        <v>39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 t="s">
        <v>239</v>
      </c>
      <c r="AG210" s="147">
        <v>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20.399999999999999" outlineLevel="1" x14ac:dyDescent="0.25">
      <c r="A211" s="163">
        <v>38</v>
      </c>
      <c r="B211" s="164" t="s">
        <v>415</v>
      </c>
      <c r="C211" s="178" t="s">
        <v>416</v>
      </c>
      <c r="D211" s="165" t="s">
        <v>278</v>
      </c>
      <c r="E211" s="166">
        <v>66.349999999999994</v>
      </c>
      <c r="F211" s="167">
        <v>0</v>
      </c>
      <c r="G211" s="168">
        <f>ROUND(E211*F211,2)</f>
        <v>0</v>
      </c>
      <c r="H211" s="167">
        <v>0</v>
      </c>
      <c r="I211" s="168">
        <f>ROUND(E211*H211,2)</f>
        <v>0</v>
      </c>
      <c r="J211" s="167">
        <v>0</v>
      </c>
      <c r="K211" s="168">
        <f>ROUND(E211*J211,2)</f>
        <v>0</v>
      </c>
      <c r="L211" s="168">
        <v>15</v>
      </c>
      <c r="M211" s="168">
        <f>G211*(1+L211/100)</f>
        <v>0</v>
      </c>
      <c r="N211" s="168">
        <v>0</v>
      </c>
      <c r="O211" s="168">
        <f>ROUND(E211*N211,2)</f>
        <v>0</v>
      </c>
      <c r="P211" s="168">
        <v>6.3E-3</v>
      </c>
      <c r="Q211" s="168">
        <f>ROUND(E211*P211,2)</f>
        <v>0.42</v>
      </c>
      <c r="R211" s="168" t="s">
        <v>402</v>
      </c>
      <c r="S211" s="168" t="s">
        <v>170</v>
      </c>
      <c r="T211" s="156">
        <v>6.3E-2</v>
      </c>
      <c r="U211" s="156">
        <f>ROUND(E211*T211,2)</f>
        <v>4.18</v>
      </c>
      <c r="V211" s="156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 t="s">
        <v>235</v>
      </c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outlineLevel="1" x14ac:dyDescent="0.25">
      <c r="A212" s="154"/>
      <c r="B212" s="155"/>
      <c r="C212" s="189" t="s">
        <v>407</v>
      </c>
      <c r="D212" s="183"/>
      <c r="E212" s="184">
        <v>4.45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 t="s">
        <v>239</v>
      </c>
      <c r="AG212" s="147">
        <v>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outlineLevel="1" x14ac:dyDescent="0.25">
      <c r="A213" s="154"/>
      <c r="B213" s="155"/>
      <c r="C213" s="189" t="s">
        <v>408</v>
      </c>
      <c r="D213" s="183"/>
      <c r="E213" s="184">
        <v>2.4500000000000002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 t="s">
        <v>239</v>
      </c>
      <c r="AG213" s="147">
        <v>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outlineLevel="1" x14ac:dyDescent="0.25">
      <c r="A214" s="154"/>
      <c r="B214" s="155"/>
      <c r="C214" s="189" t="s">
        <v>409</v>
      </c>
      <c r="D214" s="183"/>
      <c r="E214" s="184">
        <v>3.95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 t="s">
        <v>239</v>
      </c>
      <c r="AG214" s="147">
        <v>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outlineLevel="1" x14ac:dyDescent="0.25">
      <c r="A215" s="154"/>
      <c r="B215" s="155"/>
      <c r="C215" s="189" t="s">
        <v>410</v>
      </c>
      <c r="D215" s="183"/>
      <c r="E215" s="184">
        <v>1.1000000000000001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 t="s">
        <v>239</v>
      </c>
      <c r="AG215" s="147">
        <v>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outlineLevel="1" x14ac:dyDescent="0.25">
      <c r="A216" s="154"/>
      <c r="B216" s="155"/>
      <c r="C216" s="189" t="s">
        <v>411</v>
      </c>
      <c r="D216" s="183"/>
      <c r="E216" s="184">
        <v>1.1000000000000001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 t="s">
        <v>239</v>
      </c>
      <c r="AG216" s="147">
        <v>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outlineLevel="1" x14ac:dyDescent="0.25">
      <c r="A217" s="154"/>
      <c r="B217" s="155"/>
      <c r="C217" s="189" t="s">
        <v>412</v>
      </c>
      <c r="D217" s="183"/>
      <c r="E217" s="184">
        <v>10.5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 t="s">
        <v>239</v>
      </c>
      <c r="AG217" s="147">
        <v>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outlineLevel="1" x14ac:dyDescent="0.25">
      <c r="A218" s="154"/>
      <c r="B218" s="155"/>
      <c r="C218" s="189" t="s">
        <v>413</v>
      </c>
      <c r="D218" s="183"/>
      <c r="E218" s="184">
        <v>3.8</v>
      </c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 t="s">
        <v>239</v>
      </c>
      <c r="AG218" s="147">
        <v>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outlineLevel="1" x14ac:dyDescent="0.25">
      <c r="A219" s="154"/>
      <c r="B219" s="155"/>
      <c r="C219" s="189" t="s">
        <v>414</v>
      </c>
      <c r="D219" s="183"/>
      <c r="E219" s="184">
        <v>39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 t="s">
        <v>239</v>
      </c>
      <c r="AG219" s="147">
        <v>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20.399999999999999" outlineLevel="1" x14ac:dyDescent="0.25">
      <c r="A220" s="163">
        <v>39</v>
      </c>
      <c r="B220" s="164" t="s">
        <v>417</v>
      </c>
      <c r="C220" s="178" t="s">
        <v>418</v>
      </c>
      <c r="D220" s="165" t="s">
        <v>233</v>
      </c>
      <c r="E220" s="166">
        <v>4.1025</v>
      </c>
      <c r="F220" s="167">
        <v>0</v>
      </c>
      <c r="G220" s="168">
        <f>ROUND(E220*F220,2)</f>
        <v>0</v>
      </c>
      <c r="H220" s="167">
        <v>0</v>
      </c>
      <c r="I220" s="168">
        <f>ROUND(E220*H220,2)</f>
        <v>0</v>
      </c>
      <c r="J220" s="167">
        <v>0</v>
      </c>
      <c r="K220" s="168">
        <f>ROUND(E220*J220,2)</f>
        <v>0</v>
      </c>
      <c r="L220" s="168">
        <v>15</v>
      </c>
      <c r="M220" s="168">
        <f>G220*(1+L220/100)</f>
        <v>0</v>
      </c>
      <c r="N220" s="168">
        <v>0</v>
      </c>
      <c r="O220" s="168">
        <f>ROUND(E220*N220,2)</f>
        <v>0</v>
      </c>
      <c r="P220" s="168">
        <v>2.2000000000000002</v>
      </c>
      <c r="Q220" s="168">
        <f>ROUND(E220*P220,2)</f>
        <v>9.0299999999999994</v>
      </c>
      <c r="R220" s="168" t="s">
        <v>402</v>
      </c>
      <c r="S220" s="168" t="s">
        <v>170</v>
      </c>
      <c r="T220" s="156">
        <v>5.867</v>
      </c>
      <c r="U220" s="156">
        <f>ROUND(E220*T220,2)</f>
        <v>24.07</v>
      </c>
      <c r="V220" s="156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 t="s">
        <v>235</v>
      </c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outlineLevel="1" x14ac:dyDescent="0.25">
      <c r="A221" s="154"/>
      <c r="B221" s="155"/>
      <c r="C221" s="190" t="s">
        <v>349</v>
      </c>
      <c r="D221" s="185"/>
      <c r="E221" s="18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 t="s">
        <v>239</v>
      </c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outlineLevel="1" x14ac:dyDescent="0.25">
      <c r="A222" s="154"/>
      <c r="B222" s="155"/>
      <c r="C222" s="191" t="s">
        <v>419</v>
      </c>
      <c r="D222" s="185"/>
      <c r="E222" s="186">
        <v>4.45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 t="s">
        <v>239</v>
      </c>
      <c r="AG222" s="147">
        <v>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outlineLevel="1" x14ac:dyDescent="0.25">
      <c r="A223" s="154"/>
      <c r="B223" s="155"/>
      <c r="C223" s="191" t="s">
        <v>420</v>
      </c>
      <c r="D223" s="185"/>
      <c r="E223" s="186">
        <v>2.4500000000000002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 t="s">
        <v>239</v>
      </c>
      <c r="AG223" s="147">
        <v>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outlineLevel="1" x14ac:dyDescent="0.25">
      <c r="A224" s="154"/>
      <c r="B224" s="155"/>
      <c r="C224" s="191" t="s">
        <v>421</v>
      </c>
      <c r="D224" s="185"/>
      <c r="E224" s="186">
        <v>3.95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 t="s">
        <v>239</v>
      </c>
      <c r="AG224" s="147">
        <v>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outlineLevel="1" x14ac:dyDescent="0.25">
      <c r="A225" s="154"/>
      <c r="B225" s="155"/>
      <c r="C225" s="191" t="s">
        <v>422</v>
      </c>
      <c r="D225" s="185"/>
      <c r="E225" s="186">
        <v>1.1000000000000001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 t="s">
        <v>239</v>
      </c>
      <c r="AG225" s="147">
        <v>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outlineLevel="1" x14ac:dyDescent="0.25">
      <c r="A226" s="154"/>
      <c r="B226" s="155"/>
      <c r="C226" s="191" t="s">
        <v>423</v>
      </c>
      <c r="D226" s="185"/>
      <c r="E226" s="186">
        <v>1.1000000000000001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 t="s">
        <v>239</v>
      </c>
      <c r="AG226" s="147">
        <v>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outlineLevel="1" x14ac:dyDescent="0.25">
      <c r="A227" s="154"/>
      <c r="B227" s="155"/>
      <c r="C227" s="191" t="s">
        <v>424</v>
      </c>
      <c r="D227" s="185"/>
      <c r="E227" s="186">
        <v>10.5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 t="s">
        <v>239</v>
      </c>
      <c r="AG227" s="147">
        <v>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outlineLevel="1" x14ac:dyDescent="0.25">
      <c r="A228" s="154"/>
      <c r="B228" s="155"/>
      <c r="C228" s="191" t="s">
        <v>425</v>
      </c>
      <c r="D228" s="185"/>
      <c r="E228" s="186">
        <v>3.8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 t="s">
        <v>239</v>
      </c>
      <c r="AG228" s="147">
        <v>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outlineLevel="1" x14ac:dyDescent="0.25">
      <c r="A229" s="154"/>
      <c r="B229" s="155"/>
      <c r="C229" s="192" t="s">
        <v>357</v>
      </c>
      <c r="D229" s="187"/>
      <c r="E229" s="188">
        <v>27.35</v>
      </c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 t="s">
        <v>239</v>
      </c>
      <c r="AG229" s="147">
        <v>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outlineLevel="1" x14ac:dyDescent="0.25">
      <c r="A230" s="154"/>
      <c r="B230" s="155"/>
      <c r="C230" s="190" t="s">
        <v>358</v>
      </c>
      <c r="D230" s="185"/>
      <c r="E230" s="18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 t="s">
        <v>239</v>
      </c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outlineLevel="1" x14ac:dyDescent="0.25">
      <c r="A231" s="154"/>
      <c r="B231" s="155"/>
      <c r="C231" s="189" t="s">
        <v>426</v>
      </c>
      <c r="D231" s="183"/>
      <c r="E231" s="184">
        <v>4.1025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 t="s">
        <v>239</v>
      </c>
      <c r="AG231" s="147">
        <v>0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outlineLevel="1" x14ac:dyDescent="0.25">
      <c r="A232" s="163">
        <v>40</v>
      </c>
      <c r="B232" s="164" t="s">
        <v>427</v>
      </c>
      <c r="C232" s="178" t="s">
        <v>428</v>
      </c>
      <c r="D232" s="165" t="s">
        <v>278</v>
      </c>
      <c r="E232" s="166">
        <v>27.35</v>
      </c>
      <c r="F232" s="167">
        <v>0</v>
      </c>
      <c r="G232" s="168">
        <f>ROUND(E232*F232,2)</f>
        <v>0</v>
      </c>
      <c r="H232" s="167">
        <v>0</v>
      </c>
      <c r="I232" s="168">
        <f>ROUND(E232*H232,2)</f>
        <v>0</v>
      </c>
      <c r="J232" s="167">
        <v>0</v>
      </c>
      <c r="K232" s="168">
        <f>ROUND(E232*J232,2)</f>
        <v>0</v>
      </c>
      <c r="L232" s="168">
        <v>15</v>
      </c>
      <c r="M232" s="168">
        <f>G232*(1+L232/100)</f>
        <v>0</v>
      </c>
      <c r="N232" s="168">
        <v>0</v>
      </c>
      <c r="O232" s="168">
        <f>ROUND(E232*N232,2)</f>
        <v>0</v>
      </c>
      <c r="P232" s="168">
        <v>0.02</v>
      </c>
      <c r="Q232" s="168">
        <f>ROUND(E232*P232,2)</f>
        <v>0.55000000000000004</v>
      </c>
      <c r="R232" s="168" t="s">
        <v>402</v>
      </c>
      <c r="S232" s="168" t="s">
        <v>170</v>
      </c>
      <c r="T232" s="156">
        <v>0.14699999999999999</v>
      </c>
      <c r="U232" s="156">
        <f>ROUND(E232*T232,2)</f>
        <v>4.0199999999999996</v>
      </c>
      <c r="V232" s="156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 t="s">
        <v>235</v>
      </c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outlineLevel="1" x14ac:dyDescent="0.25">
      <c r="A233" s="154"/>
      <c r="B233" s="155"/>
      <c r="C233" s="251" t="s">
        <v>429</v>
      </c>
      <c r="D233" s="252"/>
      <c r="E233" s="252"/>
      <c r="F233" s="252"/>
      <c r="G233" s="252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 t="s">
        <v>237</v>
      </c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outlineLevel="1" x14ac:dyDescent="0.25">
      <c r="A234" s="154"/>
      <c r="B234" s="155"/>
      <c r="C234" s="189" t="s">
        <v>407</v>
      </c>
      <c r="D234" s="183"/>
      <c r="E234" s="184">
        <v>4.45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 t="s">
        <v>239</v>
      </c>
      <c r="AG234" s="147">
        <v>0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outlineLevel="1" x14ac:dyDescent="0.25">
      <c r="A235" s="154"/>
      <c r="B235" s="155"/>
      <c r="C235" s="189" t="s">
        <v>408</v>
      </c>
      <c r="D235" s="183"/>
      <c r="E235" s="184">
        <v>2.4500000000000002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 t="s">
        <v>239</v>
      </c>
      <c r="AG235" s="147">
        <v>0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outlineLevel="1" x14ac:dyDescent="0.25">
      <c r="A236" s="154"/>
      <c r="B236" s="155"/>
      <c r="C236" s="189" t="s">
        <v>409</v>
      </c>
      <c r="D236" s="183"/>
      <c r="E236" s="184">
        <v>3.95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 t="s">
        <v>239</v>
      </c>
      <c r="AG236" s="147">
        <v>0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outlineLevel="1" x14ac:dyDescent="0.25">
      <c r="A237" s="154"/>
      <c r="B237" s="155"/>
      <c r="C237" s="189" t="s">
        <v>410</v>
      </c>
      <c r="D237" s="183"/>
      <c r="E237" s="184">
        <v>1.1000000000000001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 t="s">
        <v>239</v>
      </c>
      <c r="AG237" s="147">
        <v>0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outlineLevel="1" x14ac:dyDescent="0.25">
      <c r="A238" s="154"/>
      <c r="B238" s="155"/>
      <c r="C238" s="189" t="s">
        <v>411</v>
      </c>
      <c r="D238" s="183"/>
      <c r="E238" s="184">
        <v>1.1000000000000001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 t="s">
        <v>239</v>
      </c>
      <c r="AG238" s="147">
        <v>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outlineLevel="1" x14ac:dyDescent="0.25">
      <c r="A239" s="154"/>
      <c r="B239" s="155"/>
      <c r="C239" s="189" t="s">
        <v>412</v>
      </c>
      <c r="D239" s="183"/>
      <c r="E239" s="184">
        <v>10.5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 t="s">
        <v>239</v>
      </c>
      <c r="AG239" s="147">
        <v>0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outlineLevel="1" x14ac:dyDescent="0.25">
      <c r="A240" s="154"/>
      <c r="B240" s="155"/>
      <c r="C240" s="189" t="s">
        <v>413</v>
      </c>
      <c r="D240" s="183"/>
      <c r="E240" s="184">
        <v>3.8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 t="s">
        <v>239</v>
      </c>
      <c r="AG240" s="147">
        <v>0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outlineLevel="1" x14ac:dyDescent="0.25">
      <c r="A241" s="163">
        <v>41</v>
      </c>
      <c r="B241" s="164" t="s">
        <v>430</v>
      </c>
      <c r="C241" s="178" t="s">
        <v>431</v>
      </c>
      <c r="D241" s="165" t="s">
        <v>266</v>
      </c>
      <c r="E241" s="166">
        <v>4</v>
      </c>
      <c r="F241" s="167">
        <v>0</v>
      </c>
      <c r="G241" s="168">
        <f>ROUND(E241*F241,2)</f>
        <v>0</v>
      </c>
      <c r="H241" s="167">
        <v>0</v>
      </c>
      <c r="I241" s="168">
        <f>ROUND(E241*H241,2)</f>
        <v>0</v>
      </c>
      <c r="J241" s="167">
        <v>0</v>
      </c>
      <c r="K241" s="168">
        <f>ROUND(E241*J241,2)</f>
        <v>0</v>
      </c>
      <c r="L241" s="168">
        <v>15</v>
      </c>
      <c r="M241" s="168">
        <f>G241*(1+L241/100)</f>
        <v>0</v>
      </c>
      <c r="N241" s="168">
        <v>0</v>
      </c>
      <c r="O241" s="168">
        <f>ROUND(E241*N241,2)</f>
        <v>0</v>
      </c>
      <c r="P241" s="168">
        <v>0</v>
      </c>
      <c r="Q241" s="168">
        <f>ROUND(E241*P241,2)</f>
        <v>0</v>
      </c>
      <c r="R241" s="168" t="s">
        <v>402</v>
      </c>
      <c r="S241" s="168" t="s">
        <v>170</v>
      </c>
      <c r="T241" s="156">
        <v>0.05</v>
      </c>
      <c r="U241" s="156">
        <f>ROUND(E241*T241,2)</f>
        <v>0.2</v>
      </c>
      <c r="V241" s="156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 t="s">
        <v>235</v>
      </c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outlineLevel="1" x14ac:dyDescent="0.25">
      <c r="A242" s="154"/>
      <c r="B242" s="155"/>
      <c r="C242" s="251" t="s">
        <v>432</v>
      </c>
      <c r="D242" s="252"/>
      <c r="E242" s="252"/>
      <c r="F242" s="252"/>
      <c r="G242" s="252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 t="s">
        <v>237</v>
      </c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outlineLevel="1" x14ac:dyDescent="0.25">
      <c r="A243" s="154"/>
      <c r="B243" s="155"/>
      <c r="C243" s="189" t="s">
        <v>433</v>
      </c>
      <c r="D243" s="183"/>
      <c r="E243" s="184">
        <v>4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 t="s">
        <v>239</v>
      </c>
      <c r="AG243" s="147">
        <v>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outlineLevel="1" x14ac:dyDescent="0.25">
      <c r="A244" s="163">
        <v>42</v>
      </c>
      <c r="B244" s="164" t="s">
        <v>434</v>
      </c>
      <c r="C244" s="178" t="s">
        <v>435</v>
      </c>
      <c r="D244" s="165" t="s">
        <v>278</v>
      </c>
      <c r="E244" s="166">
        <v>1.04</v>
      </c>
      <c r="F244" s="167">
        <v>0</v>
      </c>
      <c r="G244" s="168">
        <f>ROUND(E244*F244,2)</f>
        <v>0</v>
      </c>
      <c r="H244" s="167">
        <v>0</v>
      </c>
      <c r="I244" s="168">
        <f>ROUND(E244*H244,2)</f>
        <v>0</v>
      </c>
      <c r="J244" s="167">
        <v>0</v>
      </c>
      <c r="K244" s="168">
        <f>ROUND(E244*J244,2)</f>
        <v>0</v>
      </c>
      <c r="L244" s="168">
        <v>15</v>
      </c>
      <c r="M244" s="168">
        <f>G244*(1+L244/100)</f>
        <v>0</v>
      </c>
      <c r="N244" s="168">
        <v>1E-3</v>
      </c>
      <c r="O244" s="168">
        <f>ROUND(E244*N244,2)</f>
        <v>0</v>
      </c>
      <c r="P244" s="168">
        <v>6.2E-2</v>
      </c>
      <c r="Q244" s="168">
        <f>ROUND(E244*P244,2)</f>
        <v>0.06</v>
      </c>
      <c r="R244" s="168" t="s">
        <v>402</v>
      </c>
      <c r="S244" s="168" t="s">
        <v>170</v>
      </c>
      <c r="T244" s="156">
        <v>0.61199999999999999</v>
      </c>
      <c r="U244" s="156">
        <f>ROUND(E244*T244,2)</f>
        <v>0.64</v>
      </c>
      <c r="V244" s="156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 t="s">
        <v>235</v>
      </c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outlineLevel="1" x14ac:dyDescent="0.25">
      <c r="A245" s="154"/>
      <c r="B245" s="155"/>
      <c r="C245" s="251" t="s">
        <v>436</v>
      </c>
      <c r="D245" s="252"/>
      <c r="E245" s="252"/>
      <c r="F245" s="252"/>
      <c r="G245" s="252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 t="s">
        <v>237</v>
      </c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</row>
    <row r="246" spans="1:59" outlineLevel="1" x14ac:dyDescent="0.25">
      <c r="A246" s="154"/>
      <c r="B246" s="155"/>
      <c r="C246" s="189" t="s">
        <v>437</v>
      </c>
      <c r="D246" s="183"/>
      <c r="E246" s="184">
        <v>1.04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 t="s">
        <v>239</v>
      </c>
      <c r="AG246" s="147">
        <v>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</row>
    <row r="247" spans="1:59" ht="20.399999999999999" outlineLevel="1" x14ac:dyDescent="0.25">
      <c r="A247" s="163">
        <v>43</v>
      </c>
      <c r="B247" s="164" t="s">
        <v>438</v>
      </c>
      <c r="C247" s="178" t="s">
        <v>439</v>
      </c>
      <c r="D247" s="165" t="s">
        <v>278</v>
      </c>
      <c r="E247" s="166">
        <v>4.8</v>
      </c>
      <c r="F247" s="167">
        <v>0</v>
      </c>
      <c r="G247" s="168">
        <f>ROUND(E247*F247,2)</f>
        <v>0</v>
      </c>
      <c r="H247" s="167">
        <v>0</v>
      </c>
      <c r="I247" s="168">
        <f>ROUND(E247*H247,2)</f>
        <v>0</v>
      </c>
      <c r="J247" s="167">
        <v>0</v>
      </c>
      <c r="K247" s="168">
        <f>ROUND(E247*J247,2)</f>
        <v>0</v>
      </c>
      <c r="L247" s="168">
        <v>15</v>
      </c>
      <c r="M247" s="168">
        <f>G247*(1+L247/100)</f>
        <v>0</v>
      </c>
      <c r="N247" s="168">
        <v>1.17E-3</v>
      </c>
      <c r="O247" s="168">
        <f>ROUND(E247*N247,2)</f>
        <v>0.01</v>
      </c>
      <c r="P247" s="168">
        <v>7.5999999999999998E-2</v>
      </c>
      <c r="Q247" s="168">
        <f>ROUND(E247*P247,2)</f>
        <v>0.36</v>
      </c>
      <c r="R247" s="168" t="s">
        <v>402</v>
      </c>
      <c r="S247" s="168" t="s">
        <v>170</v>
      </c>
      <c r="T247" s="156">
        <v>0.93899999999999995</v>
      </c>
      <c r="U247" s="156">
        <f>ROUND(E247*T247,2)</f>
        <v>4.51</v>
      </c>
      <c r="V247" s="156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 t="s">
        <v>235</v>
      </c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</row>
    <row r="248" spans="1:59" outlineLevel="1" x14ac:dyDescent="0.25">
      <c r="A248" s="154"/>
      <c r="B248" s="155"/>
      <c r="C248" s="189" t="s">
        <v>440</v>
      </c>
      <c r="D248" s="183"/>
      <c r="E248" s="184">
        <v>4.8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 t="s">
        <v>239</v>
      </c>
      <c r="AG248" s="147">
        <v>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</row>
    <row r="249" spans="1:59" ht="20.399999999999999" outlineLevel="1" x14ac:dyDescent="0.25">
      <c r="A249" s="163">
        <v>44</v>
      </c>
      <c r="B249" s="164" t="s">
        <v>441</v>
      </c>
      <c r="C249" s="178" t="s">
        <v>442</v>
      </c>
      <c r="D249" s="165" t="s">
        <v>233</v>
      </c>
      <c r="E249" s="166">
        <v>2.1825000000000001</v>
      </c>
      <c r="F249" s="167">
        <v>0</v>
      </c>
      <c r="G249" s="168">
        <f>ROUND(E249*F249,2)</f>
        <v>0</v>
      </c>
      <c r="H249" s="167">
        <v>0</v>
      </c>
      <c r="I249" s="168">
        <f>ROUND(E249*H249,2)</f>
        <v>0</v>
      </c>
      <c r="J249" s="167">
        <v>0</v>
      </c>
      <c r="K249" s="168">
        <f>ROUND(E249*J249,2)</f>
        <v>0</v>
      </c>
      <c r="L249" s="168">
        <v>15</v>
      </c>
      <c r="M249" s="168">
        <f>G249*(1+L249/100)</f>
        <v>0</v>
      </c>
      <c r="N249" s="168">
        <v>1.82E-3</v>
      </c>
      <c r="O249" s="168">
        <f>ROUND(E249*N249,2)</f>
        <v>0</v>
      </c>
      <c r="P249" s="168">
        <v>1.8</v>
      </c>
      <c r="Q249" s="168">
        <f>ROUND(E249*P249,2)</f>
        <v>3.93</v>
      </c>
      <c r="R249" s="168" t="s">
        <v>402</v>
      </c>
      <c r="S249" s="168" t="s">
        <v>170</v>
      </c>
      <c r="T249" s="156">
        <v>3.6080000000000001</v>
      </c>
      <c r="U249" s="156">
        <f>ROUND(E249*T249,2)</f>
        <v>7.87</v>
      </c>
      <c r="V249" s="156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 t="s">
        <v>235</v>
      </c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</row>
    <row r="250" spans="1:59" outlineLevel="1" x14ac:dyDescent="0.25">
      <c r="A250" s="154"/>
      <c r="B250" s="155"/>
      <c r="C250" s="251" t="s">
        <v>443</v>
      </c>
      <c r="D250" s="252"/>
      <c r="E250" s="252"/>
      <c r="F250" s="252"/>
      <c r="G250" s="252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 t="s">
        <v>237</v>
      </c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</row>
    <row r="251" spans="1:59" outlineLevel="1" x14ac:dyDescent="0.25">
      <c r="A251" s="154"/>
      <c r="B251" s="155"/>
      <c r="C251" s="189" t="s">
        <v>444</v>
      </c>
      <c r="D251" s="183"/>
      <c r="E251" s="184">
        <v>1.2375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 t="s">
        <v>239</v>
      </c>
      <c r="AG251" s="147">
        <v>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</row>
    <row r="252" spans="1:59" outlineLevel="1" x14ac:dyDescent="0.25">
      <c r="A252" s="154"/>
      <c r="B252" s="155"/>
      <c r="C252" s="189" t="s">
        <v>445</v>
      </c>
      <c r="D252" s="183"/>
      <c r="E252" s="184">
        <v>0.94499999999999995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 t="s">
        <v>239</v>
      </c>
      <c r="AG252" s="147">
        <v>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</row>
    <row r="253" spans="1:59" ht="20.399999999999999" outlineLevel="1" x14ac:dyDescent="0.25">
      <c r="A253" s="163">
        <v>45</v>
      </c>
      <c r="B253" s="164" t="s">
        <v>446</v>
      </c>
      <c r="C253" s="178" t="s">
        <v>447</v>
      </c>
      <c r="D253" s="165" t="s">
        <v>448</v>
      </c>
      <c r="E253" s="166">
        <v>8.1</v>
      </c>
      <c r="F253" s="167">
        <v>0</v>
      </c>
      <c r="G253" s="168">
        <f>ROUND(E253*F253,2)</f>
        <v>0</v>
      </c>
      <c r="H253" s="167">
        <v>0</v>
      </c>
      <c r="I253" s="168">
        <f>ROUND(E253*H253,2)</f>
        <v>0</v>
      </c>
      <c r="J253" s="167">
        <v>0</v>
      </c>
      <c r="K253" s="168">
        <f>ROUND(E253*J253,2)</f>
        <v>0</v>
      </c>
      <c r="L253" s="168">
        <v>15</v>
      </c>
      <c r="M253" s="168">
        <f>G253*(1+L253/100)</f>
        <v>0</v>
      </c>
      <c r="N253" s="168">
        <v>0</v>
      </c>
      <c r="O253" s="168">
        <f>ROUND(E253*N253,2)</f>
        <v>0</v>
      </c>
      <c r="P253" s="168">
        <v>4.2000000000000003E-2</v>
      </c>
      <c r="Q253" s="168">
        <f>ROUND(E253*P253,2)</f>
        <v>0.34</v>
      </c>
      <c r="R253" s="168" t="s">
        <v>402</v>
      </c>
      <c r="S253" s="168" t="s">
        <v>170</v>
      </c>
      <c r="T253" s="156">
        <v>0.71499999999999997</v>
      </c>
      <c r="U253" s="156">
        <f>ROUND(E253*T253,2)</f>
        <v>5.79</v>
      </c>
      <c r="V253" s="156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 t="s">
        <v>235</v>
      </c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</row>
    <row r="254" spans="1:59" outlineLevel="1" x14ac:dyDescent="0.25">
      <c r="A254" s="154"/>
      <c r="B254" s="155"/>
      <c r="C254" s="189" t="s">
        <v>449</v>
      </c>
      <c r="D254" s="183"/>
      <c r="E254" s="184">
        <v>3.6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 t="s">
        <v>239</v>
      </c>
      <c r="AG254" s="147">
        <v>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</row>
    <row r="255" spans="1:59" outlineLevel="1" x14ac:dyDescent="0.25">
      <c r="A255" s="154"/>
      <c r="B255" s="155"/>
      <c r="C255" s="189" t="s">
        <v>450</v>
      </c>
      <c r="D255" s="183"/>
      <c r="E255" s="184">
        <v>4.5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 t="s">
        <v>239</v>
      </c>
      <c r="AG255" s="147">
        <v>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</row>
    <row r="256" spans="1:59" outlineLevel="1" x14ac:dyDescent="0.25">
      <c r="A256" s="163">
        <v>46</v>
      </c>
      <c r="B256" s="164" t="s">
        <v>451</v>
      </c>
      <c r="C256" s="178" t="s">
        <v>452</v>
      </c>
      <c r="D256" s="165" t="s">
        <v>448</v>
      </c>
      <c r="E256" s="166">
        <v>16.5</v>
      </c>
      <c r="F256" s="167">
        <v>0</v>
      </c>
      <c r="G256" s="168">
        <f>ROUND(E256*F256,2)</f>
        <v>0</v>
      </c>
      <c r="H256" s="167">
        <v>0</v>
      </c>
      <c r="I256" s="168">
        <f>ROUND(E256*H256,2)</f>
        <v>0</v>
      </c>
      <c r="J256" s="167">
        <v>0</v>
      </c>
      <c r="K256" s="168">
        <f>ROUND(E256*J256,2)</f>
        <v>0</v>
      </c>
      <c r="L256" s="168">
        <v>15</v>
      </c>
      <c r="M256" s="168">
        <f>G256*(1+L256/100)</f>
        <v>0</v>
      </c>
      <c r="N256" s="168">
        <v>0</v>
      </c>
      <c r="O256" s="168">
        <f>ROUND(E256*N256,2)</f>
        <v>0</v>
      </c>
      <c r="P256" s="168">
        <v>9.9000000000000005E-2</v>
      </c>
      <c r="Q256" s="168">
        <f>ROUND(E256*P256,2)</f>
        <v>1.63</v>
      </c>
      <c r="R256" s="168" t="s">
        <v>402</v>
      </c>
      <c r="S256" s="168" t="s">
        <v>170</v>
      </c>
      <c r="T256" s="156">
        <v>1.536</v>
      </c>
      <c r="U256" s="156">
        <f>ROUND(E256*T256,2)</f>
        <v>25.34</v>
      </c>
      <c r="V256" s="156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 t="s">
        <v>235</v>
      </c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</row>
    <row r="257" spans="1:59" outlineLevel="1" x14ac:dyDescent="0.25">
      <c r="A257" s="154"/>
      <c r="B257" s="155"/>
      <c r="C257" s="251" t="s">
        <v>453</v>
      </c>
      <c r="D257" s="252"/>
      <c r="E257" s="252"/>
      <c r="F257" s="252"/>
      <c r="G257" s="252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 t="s">
        <v>237</v>
      </c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</row>
    <row r="258" spans="1:59" outlineLevel="1" x14ac:dyDescent="0.25">
      <c r="A258" s="154"/>
      <c r="B258" s="155"/>
      <c r="C258" s="189" t="s">
        <v>454</v>
      </c>
      <c r="D258" s="183"/>
      <c r="E258" s="184">
        <v>16.5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 t="s">
        <v>239</v>
      </c>
      <c r="AG258" s="147">
        <v>0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</row>
    <row r="259" spans="1:59" ht="20.399999999999999" outlineLevel="1" x14ac:dyDescent="0.25">
      <c r="A259" s="163">
        <v>47</v>
      </c>
      <c r="B259" s="164" t="s">
        <v>455</v>
      </c>
      <c r="C259" s="178" t="s">
        <v>456</v>
      </c>
      <c r="D259" s="165" t="s">
        <v>448</v>
      </c>
      <c r="E259" s="166">
        <v>33</v>
      </c>
      <c r="F259" s="167">
        <v>0</v>
      </c>
      <c r="G259" s="168">
        <f>ROUND(E259*F259,2)</f>
        <v>0</v>
      </c>
      <c r="H259" s="167">
        <v>0</v>
      </c>
      <c r="I259" s="168">
        <f>ROUND(E259*H259,2)</f>
        <v>0</v>
      </c>
      <c r="J259" s="167">
        <v>0</v>
      </c>
      <c r="K259" s="168">
        <f>ROUND(E259*J259,2)</f>
        <v>0</v>
      </c>
      <c r="L259" s="168">
        <v>15</v>
      </c>
      <c r="M259" s="168">
        <f>G259*(1+L259/100)</f>
        <v>0</v>
      </c>
      <c r="N259" s="168">
        <v>0</v>
      </c>
      <c r="O259" s="168">
        <f>ROUND(E259*N259,2)</f>
        <v>0</v>
      </c>
      <c r="P259" s="168">
        <v>3.3000000000000002E-2</v>
      </c>
      <c r="Q259" s="168">
        <f>ROUND(E259*P259,2)</f>
        <v>1.0900000000000001</v>
      </c>
      <c r="R259" s="168" t="s">
        <v>402</v>
      </c>
      <c r="S259" s="168" t="s">
        <v>170</v>
      </c>
      <c r="T259" s="156">
        <v>0.46</v>
      </c>
      <c r="U259" s="156">
        <f>ROUND(E259*T259,2)</f>
        <v>15.18</v>
      </c>
      <c r="V259" s="156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 t="s">
        <v>235</v>
      </c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</row>
    <row r="260" spans="1:59" outlineLevel="1" x14ac:dyDescent="0.25">
      <c r="A260" s="154"/>
      <c r="B260" s="155"/>
      <c r="C260" s="251" t="s">
        <v>453</v>
      </c>
      <c r="D260" s="252"/>
      <c r="E260" s="252"/>
      <c r="F260" s="252"/>
      <c r="G260" s="252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 t="s">
        <v>237</v>
      </c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</row>
    <row r="261" spans="1:59" outlineLevel="1" x14ac:dyDescent="0.25">
      <c r="A261" s="154"/>
      <c r="B261" s="155"/>
      <c r="C261" s="189" t="s">
        <v>457</v>
      </c>
      <c r="D261" s="183"/>
      <c r="E261" s="184">
        <v>33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 t="s">
        <v>239</v>
      </c>
      <c r="AG261" s="147">
        <v>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</row>
    <row r="262" spans="1:59" outlineLevel="1" x14ac:dyDescent="0.25">
      <c r="A262" s="163">
        <v>48</v>
      </c>
      <c r="B262" s="164" t="s">
        <v>458</v>
      </c>
      <c r="C262" s="178" t="s">
        <v>459</v>
      </c>
      <c r="D262" s="165" t="s">
        <v>278</v>
      </c>
      <c r="E262" s="166">
        <v>101.1</v>
      </c>
      <c r="F262" s="167">
        <v>0</v>
      </c>
      <c r="G262" s="168">
        <f>ROUND(E262*F262,2)</f>
        <v>0</v>
      </c>
      <c r="H262" s="167">
        <v>0</v>
      </c>
      <c r="I262" s="168">
        <f>ROUND(E262*H262,2)</f>
        <v>0</v>
      </c>
      <c r="J262" s="167">
        <v>0</v>
      </c>
      <c r="K262" s="168">
        <f>ROUND(E262*J262,2)</f>
        <v>0</v>
      </c>
      <c r="L262" s="168">
        <v>15</v>
      </c>
      <c r="M262" s="168">
        <f>G262*(1+L262/100)</f>
        <v>0</v>
      </c>
      <c r="N262" s="168">
        <v>0</v>
      </c>
      <c r="O262" s="168">
        <f>ROUND(E262*N262,2)</f>
        <v>0</v>
      </c>
      <c r="P262" s="168">
        <v>4.5999999999999999E-2</v>
      </c>
      <c r="Q262" s="168">
        <f>ROUND(E262*P262,2)</f>
        <v>4.6500000000000004</v>
      </c>
      <c r="R262" s="168" t="s">
        <v>402</v>
      </c>
      <c r="S262" s="168" t="s">
        <v>170</v>
      </c>
      <c r="T262" s="156">
        <v>0.26</v>
      </c>
      <c r="U262" s="156">
        <f>ROUND(E262*T262,2)</f>
        <v>26.29</v>
      </c>
      <c r="V262" s="156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 t="s">
        <v>235</v>
      </c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</row>
    <row r="263" spans="1:59" outlineLevel="1" x14ac:dyDescent="0.25">
      <c r="A263" s="154"/>
      <c r="B263" s="155"/>
      <c r="C263" s="189" t="s">
        <v>460</v>
      </c>
      <c r="D263" s="183"/>
      <c r="E263" s="184">
        <v>49.5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 t="s">
        <v>239</v>
      </c>
      <c r="AG263" s="147">
        <v>0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</row>
    <row r="264" spans="1:59" outlineLevel="1" x14ac:dyDescent="0.25">
      <c r="A264" s="154"/>
      <c r="B264" s="155"/>
      <c r="C264" s="189" t="s">
        <v>461</v>
      </c>
      <c r="D264" s="183"/>
      <c r="E264" s="184">
        <v>47.7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 t="s">
        <v>239</v>
      </c>
      <c r="AG264" s="147">
        <v>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</row>
    <row r="265" spans="1:59" outlineLevel="1" x14ac:dyDescent="0.25">
      <c r="A265" s="154"/>
      <c r="B265" s="155"/>
      <c r="C265" s="189" t="s">
        <v>335</v>
      </c>
      <c r="D265" s="183"/>
      <c r="E265" s="184">
        <v>3.9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 t="s">
        <v>239</v>
      </c>
      <c r="AG265" s="147">
        <v>0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</row>
    <row r="266" spans="1:59" ht="13.2" customHeight="1" outlineLevel="1" x14ac:dyDescent="0.25">
      <c r="A266" s="163">
        <v>49</v>
      </c>
      <c r="B266" s="164" t="s">
        <v>462</v>
      </c>
      <c r="C266" s="178" t="s">
        <v>463</v>
      </c>
      <c r="D266" s="165" t="s">
        <v>278</v>
      </c>
      <c r="E266" s="166">
        <v>104.398</v>
      </c>
      <c r="F266" s="167">
        <v>0</v>
      </c>
      <c r="G266" s="168">
        <f>ROUND(E266*F266,2)</f>
        <v>0</v>
      </c>
      <c r="H266" s="167">
        <v>0</v>
      </c>
      <c r="I266" s="168">
        <f>ROUND(E266*H266,2)</f>
        <v>0</v>
      </c>
      <c r="J266" s="167">
        <v>0</v>
      </c>
      <c r="K266" s="168">
        <f>ROUND(E266*J266,2)</f>
        <v>0</v>
      </c>
      <c r="L266" s="168">
        <v>15</v>
      </c>
      <c r="M266" s="168">
        <f>G266*(1+L266/100)</f>
        <v>0</v>
      </c>
      <c r="N266" s="168">
        <v>0</v>
      </c>
      <c r="O266" s="168">
        <f>ROUND(E266*N266,2)</f>
        <v>0</v>
      </c>
      <c r="P266" s="168">
        <v>6.8000000000000005E-2</v>
      </c>
      <c r="Q266" s="168">
        <f>ROUND(E266*P266,2)</f>
        <v>7.1</v>
      </c>
      <c r="R266" s="168" t="s">
        <v>402</v>
      </c>
      <c r="S266" s="168" t="s">
        <v>170</v>
      </c>
      <c r="T266" s="156">
        <v>0.3</v>
      </c>
      <c r="U266" s="156">
        <f>ROUND(E266*T266,2)</f>
        <v>31.32</v>
      </c>
      <c r="V266" s="156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 t="s">
        <v>235</v>
      </c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</row>
    <row r="267" spans="1:59" outlineLevel="1" x14ac:dyDescent="0.25">
      <c r="A267" s="154"/>
      <c r="B267" s="155"/>
      <c r="C267" s="251" t="s">
        <v>464</v>
      </c>
      <c r="D267" s="252"/>
      <c r="E267" s="252"/>
      <c r="F267" s="252"/>
      <c r="G267" s="252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 t="s">
        <v>237</v>
      </c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</row>
    <row r="268" spans="1:59" outlineLevel="1" x14ac:dyDescent="0.25">
      <c r="A268" s="154"/>
      <c r="B268" s="155"/>
      <c r="C268" s="189" t="s">
        <v>465</v>
      </c>
      <c r="D268" s="183"/>
      <c r="E268" s="184">
        <v>15.609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 t="s">
        <v>239</v>
      </c>
      <c r="AG268" s="147">
        <v>0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</row>
    <row r="269" spans="1:59" outlineLevel="1" x14ac:dyDescent="0.25">
      <c r="A269" s="154"/>
      <c r="B269" s="155"/>
      <c r="C269" s="189" t="s">
        <v>466</v>
      </c>
      <c r="D269" s="183"/>
      <c r="E269" s="184">
        <v>-1.29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 t="s">
        <v>239</v>
      </c>
      <c r="AG269" s="147">
        <v>0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</row>
    <row r="270" spans="1:59" outlineLevel="1" x14ac:dyDescent="0.25">
      <c r="A270" s="154"/>
      <c r="B270" s="155"/>
      <c r="C270" s="189" t="s">
        <v>467</v>
      </c>
      <c r="D270" s="183"/>
      <c r="E270" s="184">
        <v>17.544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 t="s">
        <v>239</v>
      </c>
      <c r="AG270" s="147">
        <v>0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</row>
    <row r="271" spans="1:59" outlineLevel="1" x14ac:dyDescent="0.25">
      <c r="A271" s="154"/>
      <c r="B271" s="155"/>
      <c r="C271" s="189" t="s">
        <v>468</v>
      </c>
      <c r="D271" s="183"/>
      <c r="E271" s="184">
        <v>1.5049999999999999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 t="s">
        <v>239</v>
      </c>
      <c r="AG271" s="147">
        <v>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</row>
    <row r="272" spans="1:59" outlineLevel="1" x14ac:dyDescent="0.25">
      <c r="A272" s="154"/>
      <c r="B272" s="155"/>
      <c r="C272" s="189" t="s">
        <v>469</v>
      </c>
      <c r="D272" s="183"/>
      <c r="E272" s="184">
        <v>-3.87</v>
      </c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 t="s">
        <v>239</v>
      </c>
      <c r="AG272" s="147">
        <v>0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</row>
    <row r="273" spans="1:59" outlineLevel="1" x14ac:dyDescent="0.25">
      <c r="A273" s="154"/>
      <c r="B273" s="155"/>
      <c r="C273" s="189" t="s">
        <v>470</v>
      </c>
      <c r="D273" s="183"/>
      <c r="E273" s="184">
        <v>9.0299999999999994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 t="s">
        <v>239</v>
      </c>
      <c r="AG273" s="147">
        <v>0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</row>
    <row r="274" spans="1:59" outlineLevel="1" x14ac:dyDescent="0.25">
      <c r="A274" s="154"/>
      <c r="B274" s="155"/>
      <c r="C274" s="189" t="s">
        <v>466</v>
      </c>
      <c r="D274" s="183"/>
      <c r="E274" s="184">
        <v>-1.29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 t="s">
        <v>239</v>
      </c>
      <c r="AG274" s="147">
        <v>0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</row>
    <row r="275" spans="1:59" outlineLevel="1" x14ac:dyDescent="0.25">
      <c r="A275" s="154"/>
      <c r="B275" s="155"/>
      <c r="C275" s="189" t="s">
        <v>471</v>
      </c>
      <c r="D275" s="183"/>
      <c r="E275" s="184">
        <v>9.0299999999999994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 t="s">
        <v>239</v>
      </c>
      <c r="AG275" s="147">
        <v>0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</row>
    <row r="276" spans="1:59" outlineLevel="1" x14ac:dyDescent="0.25">
      <c r="A276" s="154"/>
      <c r="B276" s="155"/>
      <c r="C276" s="189" t="s">
        <v>466</v>
      </c>
      <c r="D276" s="183"/>
      <c r="E276" s="184">
        <v>-1.29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 t="s">
        <v>239</v>
      </c>
      <c r="AG276" s="147">
        <v>0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</row>
    <row r="277" spans="1:59" outlineLevel="1" x14ac:dyDescent="0.25">
      <c r="A277" s="154"/>
      <c r="B277" s="155"/>
      <c r="C277" s="189" t="s">
        <v>472</v>
      </c>
      <c r="D277" s="183"/>
      <c r="E277" s="184">
        <v>46.2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 t="s">
        <v>239</v>
      </c>
      <c r="AG277" s="147">
        <v>0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</row>
    <row r="278" spans="1:59" outlineLevel="1" x14ac:dyDescent="0.25">
      <c r="A278" s="154"/>
      <c r="B278" s="155"/>
      <c r="C278" s="189" t="s">
        <v>473</v>
      </c>
      <c r="D278" s="183"/>
      <c r="E278" s="184">
        <v>-1.72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 t="s">
        <v>239</v>
      </c>
      <c r="AG278" s="147">
        <v>0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</row>
    <row r="279" spans="1:59" outlineLevel="1" x14ac:dyDescent="0.25">
      <c r="A279" s="154"/>
      <c r="B279" s="155"/>
      <c r="C279" s="189" t="s">
        <v>474</v>
      </c>
      <c r="D279" s="183"/>
      <c r="E279" s="184">
        <v>13.5</v>
      </c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 t="s">
        <v>239</v>
      </c>
      <c r="AG279" s="147">
        <v>0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</row>
    <row r="280" spans="1:59" outlineLevel="1" x14ac:dyDescent="0.25">
      <c r="A280" s="154"/>
      <c r="B280" s="155"/>
      <c r="C280" s="189" t="s">
        <v>475</v>
      </c>
      <c r="D280" s="183"/>
      <c r="E280" s="184">
        <v>1.44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 t="s">
        <v>239</v>
      </c>
      <c r="AG280" s="147">
        <v>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</row>
    <row r="281" spans="1:59" outlineLevel="1" x14ac:dyDescent="0.25">
      <c r="A281" s="163">
        <v>50</v>
      </c>
      <c r="B281" s="164" t="s">
        <v>476</v>
      </c>
      <c r="C281" s="178" t="s">
        <v>477</v>
      </c>
      <c r="D281" s="165" t="s">
        <v>369</v>
      </c>
      <c r="E281" s="166">
        <v>34.904359999999997</v>
      </c>
      <c r="F281" s="167">
        <v>0</v>
      </c>
      <c r="G281" s="168">
        <f>ROUND(E281*F281,2)</f>
        <v>0</v>
      </c>
      <c r="H281" s="167">
        <v>0</v>
      </c>
      <c r="I281" s="168">
        <f>ROUND(E281*H281,2)</f>
        <v>0</v>
      </c>
      <c r="J281" s="167">
        <v>0</v>
      </c>
      <c r="K281" s="168">
        <f>ROUND(E281*J281,2)</f>
        <v>0</v>
      </c>
      <c r="L281" s="168">
        <v>15</v>
      </c>
      <c r="M281" s="168">
        <f>G281*(1+L281/100)</f>
        <v>0</v>
      </c>
      <c r="N281" s="168">
        <v>0</v>
      </c>
      <c r="O281" s="168">
        <f>ROUND(E281*N281,2)</f>
        <v>0</v>
      </c>
      <c r="P281" s="168">
        <v>0</v>
      </c>
      <c r="Q281" s="168">
        <f>ROUND(E281*P281,2)</f>
        <v>0</v>
      </c>
      <c r="R281" s="168" t="s">
        <v>402</v>
      </c>
      <c r="S281" s="168" t="s">
        <v>170</v>
      </c>
      <c r="T281" s="156">
        <v>0.98</v>
      </c>
      <c r="U281" s="156">
        <f>ROUND(E281*T281,2)</f>
        <v>34.21</v>
      </c>
      <c r="V281" s="156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 t="s">
        <v>478</v>
      </c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</row>
    <row r="282" spans="1:59" outlineLevel="1" x14ac:dyDescent="0.25">
      <c r="A282" s="154"/>
      <c r="B282" s="155"/>
      <c r="C282" s="242" t="s">
        <v>479</v>
      </c>
      <c r="D282" s="243"/>
      <c r="E282" s="243"/>
      <c r="F282" s="243"/>
      <c r="G282" s="243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 t="s">
        <v>173</v>
      </c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</row>
    <row r="283" spans="1:59" outlineLevel="1" x14ac:dyDescent="0.25">
      <c r="A283" s="170">
        <v>51</v>
      </c>
      <c r="B283" s="171" t="s">
        <v>480</v>
      </c>
      <c r="C283" s="179" t="s">
        <v>481</v>
      </c>
      <c r="D283" s="172" t="s">
        <v>369</v>
      </c>
      <c r="E283" s="173">
        <v>872.60904000000005</v>
      </c>
      <c r="F283" s="174">
        <v>0</v>
      </c>
      <c r="G283" s="175">
        <f>ROUND(E283*F283,2)</f>
        <v>0</v>
      </c>
      <c r="H283" s="174">
        <v>0</v>
      </c>
      <c r="I283" s="175">
        <f>ROUND(E283*H283,2)</f>
        <v>0</v>
      </c>
      <c r="J283" s="174">
        <v>0</v>
      </c>
      <c r="K283" s="175">
        <f>ROUND(E283*J283,2)</f>
        <v>0</v>
      </c>
      <c r="L283" s="175">
        <v>15</v>
      </c>
      <c r="M283" s="175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5" t="s">
        <v>402</v>
      </c>
      <c r="S283" s="175" t="s">
        <v>170</v>
      </c>
      <c r="T283" s="156">
        <v>0</v>
      </c>
      <c r="U283" s="156">
        <f>ROUND(E283*T283,2)</f>
        <v>0</v>
      </c>
      <c r="V283" s="156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 t="s">
        <v>478</v>
      </c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</row>
    <row r="284" spans="1:59" outlineLevel="1" x14ac:dyDescent="0.25">
      <c r="A284" s="170">
        <v>52</v>
      </c>
      <c r="B284" s="171" t="s">
        <v>482</v>
      </c>
      <c r="C284" s="179" t="s">
        <v>483</v>
      </c>
      <c r="D284" s="172" t="s">
        <v>369</v>
      </c>
      <c r="E284" s="173">
        <v>34.904359999999997</v>
      </c>
      <c r="F284" s="174">
        <v>0</v>
      </c>
      <c r="G284" s="175">
        <f>ROUND(E284*F284,2)</f>
        <v>0</v>
      </c>
      <c r="H284" s="174">
        <v>0</v>
      </c>
      <c r="I284" s="175">
        <f>ROUND(E284*H284,2)</f>
        <v>0</v>
      </c>
      <c r="J284" s="174">
        <v>0</v>
      </c>
      <c r="K284" s="175">
        <f>ROUND(E284*J284,2)</f>
        <v>0</v>
      </c>
      <c r="L284" s="175">
        <v>15</v>
      </c>
      <c r="M284" s="175">
        <f>G284*(1+L284/100)</f>
        <v>0</v>
      </c>
      <c r="N284" s="175">
        <v>0</v>
      </c>
      <c r="O284" s="175">
        <f>ROUND(E284*N284,2)</f>
        <v>0</v>
      </c>
      <c r="P284" s="175">
        <v>0</v>
      </c>
      <c r="Q284" s="175">
        <f>ROUND(E284*P284,2)</f>
        <v>0</v>
      </c>
      <c r="R284" s="175" t="s">
        <v>402</v>
      </c>
      <c r="S284" s="175" t="s">
        <v>170</v>
      </c>
      <c r="T284" s="156">
        <v>1.8839999999999999</v>
      </c>
      <c r="U284" s="156">
        <f>ROUND(E284*T284,2)</f>
        <v>65.760000000000005</v>
      </c>
      <c r="V284" s="156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 t="s">
        <v>478</v>
      </c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</row>
    <row r="285" spans="1:59" outlineLevel="1" x14ac:dyDescent="0.25">
      <c r="A285" s="170">
        <v>53</v>
      </c>
      <c r="B285" s="171" t="s">
        <v>484</v>
      </c>
      <c r="C285" s="179" t="s">
        <v>485</v>
      </c>
      <c r="D285" s="172" t="s">
        <v>369</v>
      </c>
      <c r="E285" s="173">
        <v>34.904359999999997</v>
      </c>
      <c r="F285" s="174">
        <v>0</v>
      </c>
      <c r="G285" s="175">
        <f>ROUND(E285*F285,2)</f>
        <v>0</v>
      </c>
      <c r="H285" s="174">
        <v>0</v>
      </c>
      <c r="I285" s="175">
        <f>ROUND(E285*H285,2)</f>
        <v>0</v>
      </c>
      <c r="J285" s="174">
        <v>0</v>
      </c>
      <c r="K285" s="175">
        <f>ROUND(E285*J285,2)</f>
        <v>0</v>
      </c>
      <c r="L285" s="175">
        <v>15</v>
      </c>
      <c r="M285" s="175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5" t="s">
        <v>402</v>
      </c>
      <c r="S285" s="175" t="s">
        <v>170</v>
      </c>
      <c r="T285" s="156">
        <v>0</v>
      </c>
      <c r="U285" s="156">
        <f>ROUND(E285*T285,2)</f>
        <v>0</v>
      </c>
      <c r="V285" s="156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 t="s">
        <v>478</v>
      </c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</row>
    <row r="286" spans="1:59" outlineLevel="1" x14ac:dyDescent="0.25">
      <c r="A286" s="170">
        <v>54</v>
      </c>
      <c r="B286" s="171" t="s">
        <v>486</v>
      </c>
      <c r="C286" s="179" t="s">
        <v>487</v>
      </c>
      <c r="D286" s="172" t="s">
        <v>369</v>
      </c>
      <c r="E286" s="173">
        <v>34.904359999999997</v>
      </c>
      <c r="F286" s="174">
        <v>0</v>
      </c>
      <c r="G286" s="175">
        <f>ROUND(E286*F286,2)</f>
        <v>0</v>
      </c>
      <c r="H286" s="174">
        <v>0</v>
      </c>
      <c r="I286" s="175">
        <f>ROUND(E286*H286,2)</f>
        <v>0</v>
      </c>
      <c r="J286" s="174">
        <v>0</v>
      </c>
      <c r="K286" s="175">
        <f>ROUND(E286*J286,2)</f>
        <v>0</v>
      </c>
      <c r="L286" s="175">
        <v>15</v>
      </c>
      <c r="M286" s="175">
        <f>G286*(1+L286/100)</f>
        <v>0</v>
      </c>
      <c r="N286" s="175">
        <v>0</v>
      </c>
      <c r="O286" s="175">
        <f>ROUND(E286*N286,2)</f>
        <v>0</v>
      </c>
      <c r="P286" s="175">
        <v>0</v>
      </c>
      <c r="Q286" s="175">
        <f>ROUND(E286*P286,2)</f>
        <v>0</v>
      </c>
      <c r="R286" s="175"/>
      <c r="S286" s="175" t="s">
        <v>170</v>
      </c>
      <c r="T286" s="156">
        <v>6.0000000000000001E-3</v>
      </c>
      <c r="U286" s="156">
        <f>ROUND(E286*T286,2)</f>
        <v>0.21</v>
      </c>
      <c r="V286" s="156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 t="s">
        <v>478</v>
      </c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</row>
    <row r="287" spans="1:59" x14ac:dyDescent="0.25">
      <c r="A287" s="158" t="s">
        <v>165</v>
      </c>
      <c r="B287" s="159" t="s">
        <v>94</v>
      </c>
      <c r="C287" s="177" t="s">
        <v>95</v>
      </c>
      <c r="D287" s="160"/>
      <c r="E287" s="161"/>
      <c r="F287" s="162"/>
      <c r="G287" s="162">
        <f>SUMIF(AF288:AF289,"&lt;&gt;NOR",G288:G289)</f>
        <v>0</v>
      </c>
      <c r="H287" s="162"/>
      <c r="I287" s="162">
        <f>SUM(I288:I289)</f>
        <v>0</v>
      </c>
      <c r="J287" s="162"/>
      <c r="K287" s="162">
        <f>SUM(K288:K289)</f>
        <v>0</v>
      </c>
      <c r="L287" s="162"/>
      <c r="M287" s="162">
        <f>SUM(M288:M289)</f>
        <v>0</v>
      </c>
      <c r="N287" s="162"/>
      <c r="O287" s="162">
        <f>SUM(O288:O289)</f>
        <v>0</v>
      </c>
      <c r="P287" s="162"/>
      <c r="Q287" s="162">
        <f>SUM(Q288:Q289)</f>
        <v>0</v>
      </c>
      <c r="R287" s="162"/>
      <c r="S287" s="162"/>
      <c r="T287" s="157"/>
      <c r="U287" s="157">
        <f>SUM(U288:U289)</f>
        <v>27.36</v>
      </c>
      <c r="V287" s="157"/>
      <c r="AF287" t="s">
        <v>166</v>
      </c>
    </row>
    <row r="288" spans="1:59" ht="30.6" outlineLevel="1" x14ac:dyDescent="0.25">
      <c r="A288" s="163">
        <v>55</v>
      </c>
      <c r="B288" s="164" t="s">
        <v>488</v>
      </c>
      <c r="C288" s="178" t="s">
        <v>489</v>
      </c>
      <c r="D288" s="165" t="s">
        <v>369</v>
      </c>
      <c r="E288" s="166">
        <v>29.156359999999999</v>
      </c>
      <c r="F288" s="167">
        <v>0</v>
      </c>
      <c r="G288" s="168">
        <f>ROUND(E288*F288,2)</f>
        <v>0</v>
      </c>
      <c r="H288" s="167">
        <v>0</v>
      </c>
      <c r="I288" s="168">
        <f>ROUND(E288*H288,2)</f>
        <v>0</v>
      </c>
      <c r="J288" s="167">
        <v>0</v>
      </c>
      <c r="K288" s="168">
        <f>ROUND(E288*J288,2)</f>
        <v>0</v>
      </c>
      <c r="L288" s="168">
        <v>15</v>
      </c>
      <c r="M288" s="168">
        <f>G288*(1+L288/100)</f>
        <v>0</v>
      </c>
      <c r="N288" s="168">
        <v>0</v>
      </c>
      <c r="O288" s="168">
        <f>ROUND(E288*N288,2)</f>
        <v>0</v>
      </c>
      <c r="P288" s="168">
        <v>0</v>
      </c>
      <c r="Q288" s="168">
        <f>ROUND(E288*P288,2)</f>
        <v>0</v>
      </c>
      <c r="R288" s="168" t="s">
        <v>267</v>
      </c>
      <c r="S288" s="168" t="s">
        <v>170</v>
      </c>
      <c r="T288" s="156">
        <v>0.9385</v>
      </c>
      <c r="U288" s="156">
        <f>ROUND(E288*T288,2)</f>
        <v>27.36</v>
      </c>
      <c r="V288" s="156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 t="s">
        <v>490</v>
      </c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</row>
    <row r="289" spans="1:59" outlineLevel="1" x14ac:dyDescent="0.25">
      <c r="A289" s="154"/>
      <c r="B289" s="155"/>
      <c r="C289" s="251" t="s">
        <v>491</v>
      </c>
      <c r="D289" s="252"/>
      <c r="E289" s="252"/>
      <c r="F289" s="252"/>
      <c r="G289" s="252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 t="s">
        <v>237</v>
      </c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</row>
    <row r="290" spans="1:59" x14ac:dyDescent="0.25">
      <c r="A290" s="158" t="s">
        <v>165</v>
      </c>
      <c r="B290" s="159" t="s">
        <v>96</v>
      </c>
      <c r="C290" s="177" t="s">
        <v>97</v>
      </c>
      <c r="D290" s="160"/>
      <c r="E290" s="161"/>
      <c r="F290" s="162"/>
      <c r="G290" s="162">
        <f>SUMIF(AF291:AF322,"&lt;&gt;NOR",G291:G322)</f>
        <v>0</v>
      </c>
      <c r="H290" s="162"/>
      <c r="I290" s="162">
        <f>SUM(I291:I322)</f>
        <v>0</v>
      </c>
      <c r="J290" s="162"/>
      <c r="K290" s="162">
        <f>SUM(K291:K322)</f>
        <v>0</v>
      </c>
      <c r="L290" s="162"/>
      <c r="M290" s="162">
        <f>SUM(M291:M322)</f>
        <v>0</v>
      </c>
      <c r="N290" s="162"/>
      <c r="O290" s="162">
        <f>SUM(O291:O322)</f>
        <v>0.32</v>
      </c>
      <c r="P290" s="162"/>
      <c r="Q290" s="162">
        <f>SUM(Q291:Q322)</f>
        <v>0</v>
      </c>
      <c r="R290" s="162"/>
      <c r="S290" s="162"/>
      <c r="T290" s="157"/>
      <c r="U290" s="157">
        <f>SUM(U291:U322)</f>
        <v>23.970000000000002</v>
      </c>
      <c r="V290" s="157"/>
      <c r="AF290" t="s">
        <v>166</v>
      </c>
    </row>
    <row r="291" spans="1:59" ht="20.399999999999999" outlineLevel="1" x14ac:dyDescent="0.25">
      <c r="A291" s="163">
        <v>56</v>
      </c>
      <c r="B291" s="164" t="s">
        <v>492</v>
      </c>
      <c r="C291" s="178" t="s">
        <v>493</v>
      </c>
      <c r="D291" s="165" t="s">
        <v>278</v>
      </c>
      <c r="E291" s="166">
        <v>28.885000000000002</v>
      </c>
      <c r="F291" s="167">
        <v>0</v>
      </c>
      <c r="G291" s="168">
        <f>ROUND(E291*F291,2)</f>
        <v>0</v>
      </c>
      <c r="H291" s="167">
        <v>0</v>
      </c>
      <c r="I291" s="168">
        <f>ROUND(E291*H291,2)</f>
        <v>0</v>
      </c>
      <c r="J291" s="167">
        <v>0</v>
      </c>
      <c r="K291" s="168">
        <f>ROUND(E291*J291,2)</f>
        <v>0</v>
      </c>
      <c r="L291" s="168">
        <v>15</v>
      </c>
      <c r="M291" s="168">
        <f>G291*(1+L291/100)</f>
        <v>0</v>
      </c>
      <c r="N291" s="168">
        <v>3.3E-4</v>
      </c>
      <c r="O291" s="168">
        <f>ROUND(E291*N291,2)</f>
        <v>0.01</v>
      </c>
      <c r="P291" s="168">
        <v>0</v>
      </c>
      <c r="Q291" s="168">
        <f>ROUND(E291*P291,2)</f>
        <v>0</v>
      </c>
      <c r="R291" s="168" t="s">
        <v>494</v>
      </c>
      <c r="S291" s="168" t="s">
        <v>170</v>
      </c>
      <c r="T291" s="156">
        <v>2.75E-2</v>
      </c>
      <c r="U291" s="156">
        <f>ROUND(E291*T291,2)</f>
        <v>0.79</v>
      </c>
      <c r="V291" s="156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 t="s">
        <v>235</v>
      </c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</row>
    <row r="292" spans="1:59" outlineLevel="1" x14ac:dyDescent="0.25">
      <c r="A292" s="154"/>
      <c r="B292" s="155"/>
      <c r="C292" s="189" t="s">
        <v>495</v>
      </c>
      <c r="D292" s="183"/>
      <c r="E292" s="184">
        <v>15.26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 t="s">
        <v>239</v>
      </c>
      <c r="AG292" s="147">
        <v>0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</row>
    <row r="293" spans="1:59" outlineLevel="1" x14ac:dyDescent="0.25">
      <c r="A293" s="154"/>
      <c r="B293" s="155"/>
      <c r="C293" s="189" t="s">
        <v>496</v>
      </c>
      <c r="D293" s="183"/>
      <c r="E293" s="184">
        <v>13.625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 t="s">
        <v>239</v>
      </c>
      <c r="AG293" s="147">
        <v>0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</row>
    <row r="294" spans="1:59" ht="20.399999999999999" outlineLevel="1" x14ac:dyDescent="0.25">
      <c r="A294" s="163">
        <v>57</v>
      </c>
      <c r="B294" s="164" t="s">
        <v>497</v>
      </c>
      <c r="C294" s="178" t="s">
        <v>498</v>
      </c>
      <c r="D294" s="165" t="s">
        <v>278</v>
      </c>
      <c r="E294" s="166">
        <v>28.885000000000002</v>
      </c>
      <c r="F294" s="167">
        <v>0</v>
      </c>
      <c r="G294" s="168">
        <f>ROUND(E294*F294,2)</f>
        <v>0</v>
      </c>
      <c r="H294" s="167">
        <v>0</v>
      </c>
      <c r="I294" s="168">
        <f>ROUND(E294*H294,2)</f>
        <v>0</v>
      </c>
      <c r="J294" s="167">
        <v>0</v>
      </c>
      <c r="K294" s="168">
        <f>ROUND(E294*J294,2)</f>
        <v>0</v>
      </c>
      <c r="L294" s="168">
        <v>15</v>
      </c>
      <c r="M294" s="168">
        <f>G294*(1+L294/100)</f>
        <v>0</v>
      </c>
      <c r="N294" s="168">
        <v>4.0999999999999999E-4</v>
      </c>
      <c r="O294" s="168">
        <f>ROUND(E294*N294,2)</f>
        <v>0.01</v>
      </c>
      <c r="P294" s="168">
        <v>0</v>
      </c>
      <c r="Q294" s="168">
        <f>ROUND(E294*P294,2)</f>
        <v>0</v>
      </c>
      <c r="R294" s="168" t="s">
        <v>494</v>
      </c>
      <c r="S294" s="168" t="s">
        <v>170</v>
      </c>
      <c r="T294" s="156">
        <v>0.22991</v>
      </c>
      <c r="U294" s="156">
        <f>ROUND(E294*T294,2)</f>
        <v>6.64</v>
      </c>
      <c r="V294" s="156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 t="s">
        <v>235</v>
      </c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</row>
    <row r="295" spans="1:59" outlineLevel="1" x14ac:dyDescent="0.25">
      <c r="A295" s="154"/>
      <c r="B295" s="155"/>
      <c r="C295" s="189" t="s">
        <v>495</v>
      </c>
      <c r="D295" s="183"/>
      <c r="E295" s="184">
        <v>15.26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 t="s">
        <v>239</v>
      </c>
      <c r="AG295" s="147">
        <v>0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</row>
    <row r="296" spans="1:59" outlineLevel="1" x14ac:dyDescent="0.25">
      <c r="A296" s="154"/>
      <c r="B296" s="155"/>
      <c r="C296" s="189" t="s">
        <v>496</v>
      </c>
      <c r="D296" s="183"/>
      <c r="E296" s="184">
        <v>13.625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 t="s">
        <v>239</v>
      </c>
      <c r="AG296" s="147">
        <v>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</row>
    <row r="297" spans="1:59" outlineLevel="1" x14ac:dyDescent="0.25">
      <c r="A297" s="163">
        <v>58</v>
      </c>
      <c r="B297" s="164" t="s">
        <v>499</v>
      </c>
      <c r="C297" s="178" t="s">
        <v>500</v>
      </c>
      <c r="D297" s="165" t="s">
        <v>278</v>
      </c>
      <c r="E297" s="166">
        <v>15.36</v>
      </c>
      <c r="F297" s="167">
        <v>0</v>
      </c>
      <c r="G297" s="168">
        <f>ROUND(E297*F297,2)</f>
        <v>0</v>
      </c>
      <c r="H297" s="167">
        <v>0</v>
      </c>
      <c r="I297" s="168">
        <f>ROUND(E297*H297,2)</f>
        <v>0</v>
      </c>
      <c r="J297" s="167">
        <v>0</v>
      </c>
      <c r="K297" s="168">
        <f>ROUND(E297*J297,2)</f>
        <v>0</v>
      </c>
      <c r="L297" s="168">
        <v>15</v>
      </c>
      <c r="M297" s="168">
        <f>G297*(1+L297/100)</f>
        <v>0</v>
      </c>
      <c r="N297" s="168">
        <v>4.1999999999999997E-3</v>
      </c>
      <c r="O297" s="168">
        <f>ROUND(E297*N297,2)</f>
        <v>0.06</v>
      </c>
      <c r="P297" s="168">
        <v>0</v>
      </c>
      <c r="Q297" s="168">
        <f>ROUND(E297*P297,2)</f>
        <v>0</v>
      </c>
      <c r="R297" s="168" t="s">
        <v>494</v>
      </c>
      <c r="S297" s="168" t="s">
        <v>170</v>
      </c>
      <c r="T297" s="156">
        <v>0.38500000000000001</v>
      </c>
      <c r="U297" s="156">
        <f>ROUND(E297*T297,2)</f>
        <v>5.91</v>
      </c>
      <c r="V297" s="156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 t="s">
        <v>235</v>
      </c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</row>
    <row r="298" spans="1:59" outlineLevel="1" x14ac:dyDescent="0.25">
      <c r="A298" s="154"/>
      <c r="B298" s="155"/>
      <c r="C298" s="189" t="s">
        <v>343</v>
      </c>
      <c r="D298" s="183"/>
      <c r="E298" s="184">
        <v>10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 t="s">
        <v>239</v>
      </c>
      <c r="AG298" s="147">
        <v>0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</row>
    <row r="299" spans="1:59" outlineLevel="1" x14ac:dyDescent="0.25">
      <c r="A299" s="154"/>
      <c r="B299" s="155"/>
      <c r="C299" s="189" t="s">
        <v>501</v>
      </c>
      <c r="D299" s="183"/>
      <c r="E299" s="184">
        <v>-0.8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 t="s">
        <v>239</v>
      </c>
      <c r="AG299" s="147">
        <v>0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</row>
    <row r="300" spans="1:59" outlineLevel="1" x14ac:dyDescent="0.25">
      <c r="A300" s="154"/>
      <c r="B300" s="155"/>
      <c r="C300" s="189" t="s">
        <v>502</v>
      </c>
      <c r="D300" s="183"/>
      <c r="E300" s="184">
        <v>6.16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 t="s">
        <v>239</v>
      </c>
      <c r="AG300" s="147">
        <v>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</row>
    <row r="301" spans="1:59" ht="20.399999999999999" outlineLevel="1" x14ac:dyDescent="0.25">
      <c r="A301" s="163">
        <v>59</v>
      </c>
      <c r="B301" s="164" t="s">
        <v>503</v>
      </c>
      <c r="C301" s="178" t="s">
        <v>504</v>
      </c>
      <c r="D301" s="165" t="s">
        <v>448</v>
      </c>
      <c r="E301" s="166">
        <v>10</v>
      </c>
      <c r="F301" s="167">
        <v>0</v>
      </c>
      <c r="G301" s="168">
        <f>ROUND(E301*F301,2)</f>
        <v>0</v>
      </c>
      <c r="H301" s="167">
        <v>0</v>
      </c>
      <c r="I301" s="168">
        <f>ROUND(E301*H301,2)</f>
        <v>0</v>
      </c>
      <c r="J301" s="167">
        <v>0</v>
      </c>
      <c r="K301" s="168">
        <f>ROUND(E301*J301,2)</f>
        <v>0</v>
      </c>
      <c r="L301" s="168">
        <v>15</v>
      </c>
      <c r="M301" s="168">
        <f>G301*(1+L301/100)</f>
        <v>0</v>
      </c>
      <c r="N301" s="168">
        <v>3.2000000000000003E-4</v>
      </c>
      <c r="O301" s="168">
        <f>ROUND(E301*N301,2)</f>
        <v>0</v>
      </c>
      <c r="P301" s="168">
        <v>0</v>
      </c>
      <c r="Q301" s="168">
        <f>ROUND(E301*P301,2)</f>
        <v>0</v>
      </c>
      <c r="R301" s="168" t="s">
        <v>494</v>
      </c>
      <c r="S301" s="168" t="s">
        <v>170</v>
      </c>
      <c r="T301" s="156">
        <v>0.11</v>
      </c>
      <c r="U301" s="156">
        <f>ROUND(E301*T301,2)</f>
        <v>1.1000000000000001</v>
      </c>
      <c r="V301" s="156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 t="s">
        <v>235</v>
      </c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</row>
    <row r="302" spans="1:59" outlineLevel="1" x14ac:dyDescent="0.25">
      <c r="A302" s="154"/>
      <c r="B302" s="155"/>
      <c r="C302" s="189" t="s">
        <v>505</v>
      </c>
      <c r="D302" s="183"/>
      <c r="E302" s="184">
        <v>10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 t="s">
        <v>239</v>
      </c>
      <c r="AG302" s="147">
        <v>0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</row>
    <row r="303" spans="1:59" ht="20.399999999999999" outlineLevel="1" x14ac:dyDescent="0.25">
      <c r="A303" s="163">
        <v>60</v>
      </c>
      <c r="B303" s="164" t="s">
        <v>506</v>
      </c>
      <c r="C303" s="178" t="s">
        <v>507</v>
      </c>
      <c r="D303" s="165" t="s">
        <v>266</v>
      </c>
      <c r="E303" s="166">
        <v>4</v>
      </c>
      <c r="F303" s="167">
        <v>0</v>
      </c>
      <c r="G303" s="168">
        <f>ROUND(E303*F303,2)</f>
        <v>0</v>
      </c>
      <c r="H303" s="167">
        <v>0</v>
      </c>
      <c r="I303" s="168">
        <f>ROUND(E303*H303,2)</f>
        <v>0</v>
      </c>
      <c r="J303" s="167">
        <v>0</v>
      </c>
      <c r="K303" s="168">
        <f>ROUND(E303*J303,2)</f>
        <v>0</v>
      </c>
      <c r="L303" s="168">
        <v>15</v>
      </c>
      <c r="M303" s="168">
        <f>G303*(1+L303/100)</f>
        <v>0</v>
      </c>
      <c r="N303" s="168">
        <v>4.2999999999999999E-4</v>
      </c>
      <c r="O303" s="168">
        <f>ROUND(E303*N303,2)</f>
        <v>0</v>
      </c>
      <c r="P303" s="168">
        <v>0</v>
      </c>
      <c r="Q303" s="168">
        <f>ROUND(E303*P303,2)</f>
        <v>0</v>
      </c>
      <c r="R303" s="168" t="s">
        <v>494</v>
      </c>
      <c r="S303" s="168" t="s">
        <v>170</v>
      </c>
      <c r="T303" s="156">
        <v>6.7000000000000004E-2</v>
      </c>
      <c r="U303" s="156">
        <f>ROUND(E303*T303,2)</f>
        <v>0.27</v>
      </c>
      <c r="V303" s="156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 t="s">
        <v>235</v>
      </c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</row>
    <row r="304" spans="1:59" outlineLevel="1" x14ac:dyDescent="0.25">
      <c r="A304" s="154"/>
      <c r="B304" s="155"/>
      <c r="C304" s="189" t="s">
        <v>508</v>
      </c>
      <c r="D304" s="183"/>
      <c r="E304" s="184">
        <v>4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 t="s">
        <v>239</v>
      </c>
      <c r="AG304" s="147">
        <v>0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</row>
    <row r="305" spans="1:59" ht="20.399999999999999" outlineLevel="1" x14ac:dyDescent="0.25">
      <c r="A305" s="163">
        <v>61</v>
      </c>
      <c r="B305" s="164" t="s">
        <v>509</v>
      </c>
      <c r="C305" s="178" t="s">
        <v>510</v>
      </c>
      <c r="D305" s="165" t="s">
        <v>448</v>
      </c>
      <c r="E305" s="166">
        <v>32.4</v>
      </c>
      <c r="F305" s="167">
        <v>0</v>
      </c>
      <c r="G305" s="168">
        <f>ROUND(E305*F305,2)</f>
        <v>0</v>
      </c>
      <c r="H305" s="167">
        <v>0</v>
      </c>
      <c r="I305" s="168">
        <f>ROUND(E305*H305,2)</f>
        <v>0</v>
      </c>
      <c r="J305" s="167">
        <v>0</v>
      </c>
      <c r="K305" s="168">
        <f>ROUND(E305*J305,2)</f>
        <v>0</v>
      </c>
      <c r="L305" s="168">
        <v>15</v>
      </c>
      <c r="M305" s="168">
        <f>G305*(1+L305/100)</f>
        <v>0</v>
      </c>
      <c r="N305" s="168">
        <v>2.1000000000000001E-4</v>
      </c>
      <c r="O305" s="168">
        <f>ROUND(E305*N305,2)</f>
        <v>0.01</v>
      </c>
      <c r="P305" s="168">
        <v>0</v>
      </c>
      <c r="Q305" s="168">
        <f>ROUND(E305*P305,2)</f>
        <v>0</v>
      </c>
      <c r="R305" s="168" t="s">
        <v>494</v>
      </c>
      <c r="S305" s="168" t="s">
        <v>170</v>
      </c>
      <c r="T305" s="156">
        <v>0.27</v>
      </c>
      <c r="U305" s="156">
        <f>ROUND(E305*T305,2)</f>
        <v>8.75</v>
      </c>
      <c r="V305" s="156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 t="s">
        <v>235</v>
      </c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</row>
    <row r="306" spans="1:59" outlineLevel="1" x14ac:dyDescent="0.25">
      <c r="A306" s="154"/>
      <c r="B306" s="155"/>
      <c r="C306" s="189" t="s">
        <v>511</v>
      </c>
      <c r="D306" s="183"/>
      <c r="E306" s="184">
        <v>16.5</v>
      </c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 t="s">
        <v>239</v>
      </c>
      <c r="AG306" s="147">
        <v>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</row>
    <row r="307" spans="1:59" outlineLevel="1" x14ac:dyDescent="0.25">
      <c r="A307" s="154"/>
      <c r="B307" s="155"/>
      <c r="C307" s="189" t="s">
        <v>512</v>
      </c>
      <c r="D307" s="183"/>
      <c r="E307" s="184">
        <v>15.9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 t="s">
        <v>239</v>
      </c>
      <c r="AG307" s="147">
        <v>0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</row>
    <row r="308" spans="1:59" ht="20.399999999999999" outlineLevel="1" x14ac:dyDescent="0.25">
      <c r="A308" s="163">
        <v>62</v>
      </c>
      <c r="B308" s="164" t="s">
        <v>513</v>
      </c>
      <c r="C308" s="178" t="s">
        <v>514</v>
      </c>
      <c r="D308" s="165" t="s">
        <v>278</v>
      </c>
      <c r="E308" s="166">
        <v>51.847749999999998</v>
      </c>
      <c r="F308" s="167">
        <v>0</v>
      </c>
      <c r="G308" s="168">
        <f>ROUND(E308*F308,2)</f>
        <v>0</v>
      </c>
      <c r="H308" s="167">
        <v>0</v>
      </c>
      <c r="I308" s="168">
        <f>ROUND(E308*H308,2)</f>
        <v>0</v>
      </c>
      <c r="J308" s="167">
        <v>0</v>
      </c>
      <c r="K308" s="168">
        <f>ROUND(E308*J308,2)</f>
        <v>0</v>
      </c>
      <c r="L308" s="168">
        <v>15</v>
      </c>
      <c r="M308" s="168">
        <f>G308*(1+L308/100)</f>
        <v>0</v>
      </c>
      <c r="N308" s="168">
        <v>4.4000000000000003E-3</v>
      </c>
      <c r="O308" s="168">
        <f>ROUND(E308*N308,2)</f>
        <v>0.23</v>
      </c>
      <c r="P308" s="168">
        <v>0</v>
      </c>
      <c r="Q308" s="168">
        <f>ROUND(E308*P308,2)</f>
        <v>0</v>
      </c>
      <c r="R308" s="168" t="s">
        <v>294</v>
      </c>
      <c r="S308" s="168" t="s">
        <v>170</v>
      </c>
      <c r="T308" s="156">
        <v>0</v>
      </c>
      <c r="U308" s="156">
        <f>ROUND(E308*T308,2)</f>
        <v>0</v>
      </c>
      <c r="V308" s="156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 t="s">
        <v>295</v>
      </c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</row>
    <row r="309" spans="1:59" outlineLevel="1" x14ac:dyDescent="0.25">
      <c r="A309" s="154"/>
      <c r="B309" s="155"/>
      <c r="C309" s="190" t="s">
        <v>349</v>
      </c>
      <c r="D309" s="185"/>
      <c r="E309" s="18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 t="s">
        <v>239</v>
      </c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</row>
    <row r="310" spans="1:59" outlineLevel="1" x14ac:dyDescent="0.25">
      <c r="A310" s="154"/>
      <c r="B310" s="155"/>
      <c r="C310" s="191" t="s">
        <v>515</v>
      </c>
      <c r="D310" s="185"/>
      <c r="E310" s="186">
        <v>15.26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 t="s">
        <v>239</v>
      </c>
      <c r="AG310" s="147">
        <v>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</row>
    <row r="311" spans="1:59" outlineLevel="1" x14ac:dyDescent="0.25">
      <c r="A311" s="154"/>
      <c r="B311" s="155"/>
      <c r="C311" s="191" t="s">
        <v>516</v>
      </c>
      <c r="D311" s="185"/>
      <c r="E311" s="186">
        <v>13.625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 t="s">
        <v>239</v>
      </c>
      <c r="AG311" s="147">
        <v>2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</row>
    <row r="312" spans="1:59" outlineLevel="1" x14ac:dyDescent="0.25">
      <c r="A312" s="154"/>
      <c r="B312" s="155"/>
      <c r="C312" s="192" t="s">
        <v>357</v>
      </c>
      <c r="D312" s="187"/>
      <c r="E312" s="188">
        <v>28.885000000000002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 t="s">
        <v>239</v>
      </c>
      <c r="AG312" s="147">
        <v>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</row>
    <row r="313" spans="1:59" outlineLevel="1" x14ac:dyDescent="0.25">
      <c r="A313" s="154"/>
      <c r="B313" s="155"/>
      <c r="C313" s="190" t="s">
        <v>358</v>
      </c>
      <c r="D313" s="185"/>
      <c r="E313" s="18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 t="s">
        <v>239</v>
      </c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</row>
    <row r="314" spans="1:59" outlineLevel="1" x14ac:dyDescent="0.25">
      <c r="A314" s="154"/>
      <c r="B314" s="155"/>
      <c r="C314" s="189" t="s">
        <v>517</v>
      </c>
      <c r="D314" s="183"/>
      <c r="E314" s="184">
        <v>33.217750000000002</v>
      </c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 t="s">
        <v>239</v>
      </c>
      <c r="AG314" s="147">
        <v>0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</row>
    <row r="315" spans="1:59" outlineLevel="1" x14ac:dyDescent="0.25">
      <c r="A315" s="154"/>
      <c r="B315" s="155"/>
      <c r="C315" s="190" t="s">
        <v>349</v>
      </c>
      <c r="D315" s="185"/>
      <c r="E315" s="18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 t="s">
        <v>239</v>
      </c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</row>
    <row r="316" spans="1:59" outlineLevel="1" x14ac:dyDescent="0.25">
      <c r="A316" s="154"/>
      <c r="B316" s="155"/>
      <c r="C316" s="191" t="s">
        <v>518</v>
      </c>
      <c r="D316" s="185"/>
      <c r="E316" s="186">
        <v>16.5</v>
      </c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 t="s">
        <v>239</v>
      </c>
      <c r="AG316" s="147">
        <v>2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</row>
    <row r="317" spans="1:59" outlineLevel="1" x14ac:dyDescent="0.25">
      <c r="A317" s="154"/>
      <c r="B317" s="155"/>
      <c r="C317" s="191" t="s">
        <v>519</v>
      </c>
      <c r="D317" s="185"/>
      <c r="E317" s="186">
        <v>15.9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 t="s">
        <v>239</v>
      </c>
      <c r="AG317" s="147">
        <v>2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</row>
    <row r="318" spans="1:59" outlineLevel="1" x14ac:dyDescent="0.25">
      <c r="A318" s="154"/>
      <c r="B318" s="155"/>
      <c r="C318" s="192" t="s">
        <v>357</v>
      </c>
      <c r="D318" s="187"/>
      <c r="E318" s="188">
        <v>32.4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 t="s">
        <v>239</v>
      </c>
      <c r="AG318" s="147">
        <v>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</row>
    <row r="319" spans="1:59" outlineLevel="1" x14ac:dyDescent="0.25">
      <c r="A319" s="154"/>
      <c r="B319" s="155"/>
      <c r="C319" s="190" t="s">
        <v>358</v>
      </c>
      <c r="D319" s="185"/>
      <c r="E319" s="18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 t="s">
        <v>239</v>
      </c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</row>
    <row r="320" spans="1:59" outlineLevel="1" x14ac:dyDescent="0.25">
      <c r="A320" s="154"/>
      <c r="B320" s="155"/>
      <c r="C320" s="189" t="s">
        <v>520</v>
      </c>
      <c r="D320" s="183"/>
      <c r="E320" s="184">
        <v>18.63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 t="s">
        <v>239</v>
      </c>
      <c r="AG320" s="147">
        <v>0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</row>
    <row r="321" spans="1:59" outlineLevel="1" x14ac:dyDescent="0.25">
      <c r="A321" s="163">
        <v>63</v>
      </c>
      <c r="B321" s="164" t="s">
        <v>521</v>
      </c>
      <c r="C321" s="178" t="s">
        <v>522</v>
      </c>
      <c r="D321" s="165" t="s">
        <v>369</v>
      </c>
      <c r="E321" s="166">
        <v>0.32573999999999997</v>
      </c>
      <c r="F321" s="167">
        <v>0</v>
      </c>
      <c r="G321" s="168">
        <f>ROUND(E321*F321,2)</f>
        <v>0</v>
      </c>
      <c r="H321" s="167">
        <v>0</v>
      </c>
      <c r="I321" s="168">
        <f>ROUND(E321*H321,2)</f>
        <v>0</v>
      </c>
      <c r="J321" s="167">
        <v>0</v>
      </c>
      <c r="K321" s="168">
        <f>ROUND(E321*J321,2)</f>
        <v>0</v>
      </c>
      <c r="L321" s="168">
        <v>15</v>
      </c>
      <c r="M321" s="168">
        <f>G321*(1+L321/100)</f>
        <v>0</v>
      </c>
      <c r="N321" s="168">
        <v>0</v>
      </c>
      <c r="O321" s="168">
        <f>ROUND(E321*N321,2)</f>
        <v>0</v>
      </c>
      <c r="P321" s="168">
        <v>0</v>
      </c>
      <c r="Q321" s="168">
        <f>ROUND(E321*P321,2)</f>
        <v>0</v>
      </c>
      <c r="R321" s="168" t="s">
        <v>494</v>
      </c>
      <c r="S321" s="168" t="s">
        <v>170</v>
      </c>
      <c r="T321" s="156">
        <v>1.5669999999999999</v>
      </c>
      <c r="U321" s="156">
        <f>ROUND(E321*T321,2)</f>
        <v>0.51</v>
      </c>
      <c r="V321" s="156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 t="s">
        <v>490</v>
      </c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</row>
    <row r="322" spans="1:59" outlineLevel="1" x14ac:dyDescent="0.25">
      <c r="A322" s="154"/>
      <c r="B322" s="155"/>
      <c r="C322" s="251" t="s">
        <v>523</v>
      </c>
      <c r="D322" s="252"/>
      <c r="E322" s="252"/>
      <c r="F322" s="252"/>
      <c r="G322" s="252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 t="s">
        <v>237</v>
      </c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</row>
    <row r="323" spans="1:59" x14ac:dyDescent="0.25">
      <c r="A323" s="158" t="s">
        <v>165</v>
      </c>
      <c r="B323" s="159" t="s">
        <v>98</v>
      </c>
      <c r="C323" s="177" t="s">
        <v>99</v>
      </c>
      <c r="D323" s="160"/>
      <c r="E323" s="161"/>
      <c r="F323" s="162"/>
      <c r="G323" s="162">
        <f>SUMIF(AF324:AF364,"&lt;&gt;NOR",G324:G364)</f>
        <v>0</v>
      </c>
      <c r="H323" s="162"/>
      <c r="I323" s="162">
        <f>SUM(I324:I364)</f>
        <v>0</v>
      </c>
      <c r="J323" s="162"/>
      <c r="K323" s="162">
        <f>SUM(K324:K364)</f>
        <v>0</v>
      </c>
      <c r="L323" s="162"/>
      <c r="M323" s="162">
        <f>SUM(M324:M364)</f>
        <v>0</v>
      </c>
      <c r="N323" s="162"/>
      <c r="O323" s="162">
        <f>SUM(O324:O364)</f>
        <v>7.0000000000000007E-2</v>
      </c>
      <c r="P323" s="162"/>
      <c r="Q323" s="162">
        <f>SUM(Q324:Q364)</f>
        <v>0</v>
      </c>
      <c r="R323" s="162"/>
      <c r="S323" s="162"/>
      <c r="T323" s="157"/>
      <c r="U323" s="157">
        <f>SUM(U324:U364)</f>
        <v>22.26</v>
      </c>
      <c r="V323" s="157"/>
      <c r="AF323" t="s">
        <v>166</v>
      </c>
    </row>
    <row r="324" spans="1:59" ht="20.399999999999999" outlineLevel="1" x14ac:dyDescent="0.25">
      <c r="A324" s="163">
        <v>64</v>
      </c>
      <c r="B324" s="164" t="s">
        <v>524</v>
      </c>
      <c r="C324" s="178" t="s">
        <v>525</v>
      </c>
      <c r="D324" s="165" t="s">
        <v>278</v>
      </c>
      <c r="E324" s="166">
        <v>67.599999999999994</v>
      </c>
      <c r="F324" s="167">
        <v>0</v>
      </c>
      <c r="G324" s="168">
        <f>ROUND(E324*F324,2)</f>
        <v>0</v>
      </c>
      <c r="H324" s="167">
        <v>0</v>
      </c>
      <c r="I324" s="168">
        <f>ROUND(E324*H324,2)</f>
        <v>0</v>
      </c>
      <c r="J324" s="167">
        <v>0</v>
      </c>
      <c r="K324" s="168">
        <f>ROUND(E324*J324,2)</f>
        <v>0</v>
      </c>
      <c r="L324" s="168">
        <v>15</v>
      </c>
      <c r="M324" s="168">
        <f>G324*(1+L324/100)</f>
        <v>0</v>
      </c>
      <c r="N324" s="168">
        <v>2.1000000000000001E-4</v>
      </c>
      <c r="O324" s="168">
        <f>ROUND(E324*N324,2)</f>
        <v>0.01</v>
      </c>
      <c r="P324" s="168">
        <v>0</v>
      </c>
      <c r="Q324" s="168">
        <f>ROUND(E324*P324,2)</f>
        <v>0</v>
      </c>
      <c r="R324" s="168" t="s">
        <v>526</v>
      </c>
      <c r="S324" s="168" t="s">
        <v>170</v>
      </c>
      <c r="T324" s="156">
        <v>0.16</v>
      </c>
      <c r="U324" s="156">
        <f>ROUND(E324*T324,2)</f>
        <v>10.82</v>
      </c>
      <c r="V324" s="156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 t="s">
        <v>235</v>
      </c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</row>
    <row r="325" spans="1:59" outlineLevel="1" x14ac:dyDescent="0.25">
      <c r="A325" s="154"/>
      <c r="B325" s="155"/>
      <c r="C325" s="189" t="s">
        <v>301</v>
      </c>
      <c r="D325" s="183"/>
      <c r="E325" s="184">
        <v>10.5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 t="s">
        <v>239</v>
      </c>
      <c r="AG325" s="147">
        <v>0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</row>
    <row r="326" spans="1:59" outlineLevel="1" x14ac:dyDescent="0.25">
      <c r="A326" s="154"/>
      <c r="B326" s="155"/>
      <c r="C326" s="189" t="s">
        <v>302</v>
      </c>
      <c r="D326" s="183"/>
      <c r="E326" s="184">
        <v>39.5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 t="s">
        <v>239</v>
      </c>
      <c r="AG326" s="147">
        <v>0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</row>
    <row r="327" spans="1:59" outlineLevel="1" x14ac:dyDescent="0.25">
      <c r="A327" s="154"/>
      <c r="B327" s="155"/>
      <c r="C327" s="189" t="s">
        <v>303</v>
      </c>
      <c r="D327" s="183"/>
      <c r="E327" s="184">
        <v>5.4</v>
      </c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 t="s">
        <v>239</v>
      </c>
      <c r="AG327" s="147">
        <v>0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</row>
    <row r="328" spans="1:59" outlineLevel="1" x14ac:dyDescent="0.25">
      <c r="A328" s="154"/>
      <c r="B328" s="155"/>
      <c r="C328" s="189" t="s">
        <v>304</v>
      </c>
      <c r="D328" s="183"/>
      <c r="E328" s="184">
        <v>1.6</v>
      </c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 t="s">
        <v>239</v>
      </c>
      <c r="AG328" s="147">
        <v>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</row>
    <row r="329" spans="1:59" outlineLevel="1" x14ac:dyDescent="0.25">
      <c r="A329" s="154"/>
      <c r="B329" s="155"/>
      <c r="C329" s="189" t="s">
        <v>305</v>
      </c>
      <c r="D329" s="183"/>
      <c r="E329" s="184">
        <v>1.2</v>
      </c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 t="s">
        <v>239</v>
      </c>
      <c r="AG329" s="147">
        <v>0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</row>
    <row r="330" spans="1:59" outlineLevel="1" x14ac:dyDescent="0.25">
      <c r="A330" s="154"/>
      <c r="B330" s="155"/>
      <c r="C330" s="189" t="s">
        <v>306</v>
      </c>
      <c r="D330" s="183"/>
      <c r="E330" s="184">
        <v>6.2</v>
      </c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 t="s">
        <v>239</v>
      </c>
      <c r="AG330" s="147">
        <v>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</row>
    <row r="331" spans="1:59" outlineLevel="1" x14ac:dyDescent="0.25">
      <c r="A331" s="154"/>
      <c r="B331" s="155"/>
      <c r="C331" s="189" t="s">
        <v>307</v>
      </c>
      <c r="D331" s="183"/>
      <c r="E331" s="184">
        <v>1.6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 t="s">
        <v>239</v>
      </c>
      <c r="AG331" s="147">
        <v>0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</row>
    <row r="332" spans="1:59" outlineLevel="1" x14ac:dyDescent="0.25">
      <c r="A332" s="154"/>
      <c r="B332" s="155"/>
      <c r="C332" s="189" t="s">
        <v>308</v>
      </c>
      <c r="D332" s="183"/>
      <c r="E332" s="184">
        <v>1.6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 t="s">
        <v>239</v>
      </c>
      <c r="AG332" s="147">
        <v>0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</row>
    <row r="333" spans="1:59" outlineLevel="1" x14ac:dyDescent="0.25">
      <c r="A333" s="163">
        <v>65</v>
      </c>
      <c r="B333" s="164" t="s">
        <v>527</v>
      </c>
      <c r="C333" s="178" t="s">
        <v>528</v>
      </c>
      <c r="D333" s="165" t="s">
        <v>278</v>
      </c>
      <c r="E333" s="166">
        <v>28.1</v>
      </c>
      <c r="F333" s="167">
        <v>0</v>
      </c>
      <c r="G333" s="168">
        <f>ROUND(E333*F333,2)</f>
        <v>0</v>
      </c>
      <c r="H333" s="167">
        <v>0</v>
      </c>
      <c r="I333" s="168">
        <f>ROUND(E333*H333,2)</f>
        <v>0</v>
      </c>
      <c r="J333" s="167">
        <v>0</v>
      </c>
      <c r="K333" s="168">
        <f>ROUND(E333*J333,2)</f>
        <v>0</v>
      </c>
      <c r="L333" s="168">
        <v>15</v>
      </c>
      <c r="M333" s="168">
        <f>G333*(1+L333/100)</f>
        <v>0</v>
      </c>
      <c r="N333" s="168">
        <v>0</v>
      </c>
      <c r="O333" s="168">
        <f>ROUND(E333*N333,2)</f>
        <v>0</v>
      </c>
      <c r="P333" s="168">
        <v>0</v>
      </c>
      <c r="Q333" s="168">
        <f>ROUND(E333*P333,2)</f>
        <v>0</v>
      </c>
      <c r="R333" s="168" t="s">
        <v>526</v>
      </c>
      <c r="S333" s="168" t="s">
        <v>170</v>
      </c>
      <c r="T333" s="156">
        <v>0.08</v>
      </c>
      <c r="U333" s="156">
        <f>ROUND(E333*T333,2)</f>
        <v>2.25</v>
      </c>
      <c r="V333" s="156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 t="s">
        <v>235</v>
      </c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</row>
    <row r="334" spans="1:59" outlineLevel="1" x14ac:dyDescent="0.25">
      <c r="A334" s="154"/>
      <c r="B334" s="155"/>
      <c r="C334" s="189" t="s">
        <v>394</v>
      </c>
      <c r="D334" s="183"/>
      <c r="E334" s="184">
        <v>10.5</v>
      </c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 t="s">
        <v>239</v>
      </c>
      <c r="AG334" s="147">
        <v>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</row>
    <row r="335" spans="1:59" outlineLevel="1" x14ac:dyDescent="0.25">
      <c r="A335" s="154"/>
      <c r="B335" s="155"/>
      <c r="C335" s="189" t="s">
        <v>303</v>
      </c>
      <c r="D335" s="183"/>
      <c r="E335" s="184">
        <v>5.4</v>
      </c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 t="s">
        <v>239</v>
      </c>
      <c r="AG335" s="147">
        <v>0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</row>
    <row r="336" spans="1:59" outlineLevel="1" x14ac:dyDescent="0.25">
      <c r="A336" s="154"/>
      <c r="B336" s="155"/>
      <c r="C336" s="189" t="s">
        <v>304</v>
      </c>
      <c r="D336" s="183"/>
      <c r="E336" s="184">
        <v>1.6</v>
      </c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 t="s">
        <v>239</v>
      </c>
      <c r="AG336" s="147">
        <v>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</row>
    <row r="337" spans="1:59" outlineLevel="1" x14ac:dyDescent="0.25">
      <c r="A337" s="154"/>
      <c r="B337" s="155"/>
      <c r="C337" s="189" t="s">
        <v>305</v>
      </c>
      <c r="D337" s="183"/>
      <c r="E337" s="184">
        <v>1.2</v>
      </c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 t="s">
        <v>239</v>
      </c>
      <c r="AG337" s="147">
        <v>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</row>
    <row r="338" spans="1:59" outlineLevel="1" x14ac:dyDescent="0.25">
      <c r="A338" s="154"/>
      <c r="B338" s="155"/>
      <c r="C338" s="189" t="s">
        <v>306</v>
      </c>
      <c r="D338" s="183"/>
      <c r="E338" s="184">
        <v>6.2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 t="s">
        <v>239</v>
      </c>
      <c r="AG338" s="147">
        <v>0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</row>
    <row r="339" spans="1:59" outlineLevel="1" x14ac:dyDescent="0.25">
      <c r="A339" s="154"/>
      <c r="B339" s="155"/>
      <c r="C339" s="189" t="s">
        <v>307</v>
      </c>
      <c r="D339" s="183"/>
      <c r="E339" s="184">
        <v>1.6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 t="s">
        <v>239</v>
      </c>
      <c r="AG339" s="147">
        <v>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</row>
    <row r="340" spans="1:59" outlineLevel="1" x14ac:dyDescent="0.25">
      <c r="A340" s="154"/>
      <c r="B340" s="155"/>
      <c r="C340" s="189" t="s">
        <v>308</v>
      </c>
      <c r="D340" s="183"/>
      <c r="E340" s="184">
        <v>1.6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 t="s">
        <v>239</v>
      </c>
      <c r="AG340" s="147">
        <v>0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</row>
    <row r="341" spans="1:59" outlineLevel="1" x14ac:dyDescent="0.25">
      <c r="A341" s="163">
        <v>66</v>
      </c>
      <c r="B341" s="164" t="s">
        <v>529</v>
      </c>
      <c r="C341" s="178" t="s">
        <v>530</v>
      </c>
      <c r="D341" s="165" t="s">
        <v>448</v>
      </c>
      <c r="E341" s="166">
        <v>54.3</v>
      </c>
      <c r="F341" s="167">
        <v>0</v>
      </c>
      <c r="G341" s="168">
        <f>ROUND(E341*F341,2)</f>
        <v>0</v>
      </c>
      <c r="H341" s="167">
        <v>0</v>
      </c>
      <c r="I341" s="168">
        <f>ROUND(E341*H341,2)</f>
        <v>0</v>
      </c>
      <c r="J341" s="167">
        <v>0</v>
      </c>
      <c r="K341" s="168">
        <f>ROUND(E341*J341,2)</f>
        <v>0</v>
      </c>
      <c r="L341" s="168">
        <v>15</v>
      </c>
      <c r="M341" s="168">
        <f>G341*(1+L341/100)</f>
        <v>0</v>
      </c>
      <c r="N341" s="168">
        <v>3.2000000000000003E-4</v>
      </c>
      <c r="O341" s="168">
        <f>ROUND(E341*N341,2)</f>
        <v>0.02</v>
      </c>
      <c r="P341" s="168">
        <v>0</v>
      </c>
      <c r="Q341" s="168">
        <f>ROUND(E341*P341,2)</f>
        <v>0</v>
      </c>
      <c r="R341" s="168" t="s">
        <v>526</v>
      </c>
      <c r="S341" s="168" t="s">
        <v>170</v>
      </c>
      <c r="T341" s="156">
        <v>0.05</v>
      </c>
      <c r="U341" s="156">
        <f>ROUND(E341*T341,2)</f>
        <v>2.72</v>
      </c>
      <c r="V341" s="156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 t="s">
        <v>235</v>
      </c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</row>
    <row r="342" spans="1:59" outlineLevel="1" x14ac:dyDescent="0.25">
      <c r="A342" s="154"/>
      <c r="B342" s="155"/>
      <c r="C342" s="189" t="s">
        <v>531</v>
      </c>
      <c r="D342" s="183"/>
      <c r="E342" s="184">
        <v>15.9</v>
      </c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 t="s">
        <v>239</v>
      </c>
      <c r="AG342" s="147">
        <v>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</row>
    <row r="343" spans="1:59" outlineLevel="1" x14ac:dyDescent="0.25">
      <c r="A343" s="154"/>
      <c r="B343" s="155"/>
      <c r="C343" s="189" t="s">
        <v>532</v>
      </c>
      <c r="D343" s="183"/>
      <c r="E343" s="184">
        <v>9.6999999999999993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 t="s">
        <v>239</v>
      </c>
      <c r="AG343" s="147">
        <v>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</row>
    <row r="344" spans="1:59" outlineLevel="1" x14ac:dyDescent="0.25">
      <c r="A344" s="154"/>
      <c r="B344" s="155"/>
      <c r="C344" s="189" t="s">
        <v>533</v>
      </c>
      <c r="D344" s="183"/>
      <c r="E344" s="184">
        <v>5.3</v>
      </c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 t="s">
        <v>239</v>
      </c>
      <c r="AG344" s="147">
        <v>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</row>
    <row r="345" spans="1:59" outlineLevel="1" x14ac:dyDescent="0.25">
      <c r="A345" s="154"/>
      <c r="B345" s="155"/>
      <c r="C345" s="189" t="s">
        <v>534</v>
      </c>
      <c r="D345" s="183"/>
      <c r="E345" s="184">
        <v>4.4000000000000004</v>
      </c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 t="s">
        <v>239</v>
      </c>
      <c r="AG345" s="147">
        <v>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</row>
    <row r="346" spans="1:59" outlineLevel="1" x14ac:dyDescent="0.25">
      <c r="A346" s="154"/>
      <c r="B346" s="155"/>
      <c r="C346" s="189" t="s">
        <v>505</v>
      </c>
      <c r="D346" s="183"/>
      <c r="E346" s="184">
        <v>10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 t="s">
        <v>239</v>
      </c>
      <c r="AG346" s="147">
        <v>0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</row>
    <row r="347" spans="1:59" outlineLevel="1" x14ac:dyDescent="0.25">
      <c r="A347" s="154"/>
      <c r="B347" s="155"/>
      <c r="C347" s="189" t="s">
        <v>535</v>
      </c>
      <c r="D347" s="183"/>
      <c r="E347" s="184">
        <v>7.7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 t="s">
        <v>239</v>
      </c>
      <c r="AG347" s="147">
        <v>0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</row>
    <row r="348" spans="1:59" outlineLevel="1" x14ac:dyDescent="0.25">
      <c r="A348" s="154"/>
      <c r="B348" s="155"/>
      <c r="C348" s="189" t="s">
        <v>345</v>
      </c>
      <c r="D348" s="183"/>
      <c r="E348" s="184">
        <v>1.3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 t="s">
        <v>239</v>
      </c>
      <c r="AG348" s="147">
        <v>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</row>
    <row r="349" spans="1:59" ht="20.399999999999999" outlineLevel="1" x14ac:dyDescent="0.25">
      <c r="A349" s="170">
        <v>67</v>
      </c>
      <c r="B349" s="171" t="s">
        <v>536</v>
      </c>
      <c r="C349" s="179" t="s">
        <v>537</v>
      </c>
      <c r="D349" s="172" t="s">
        <v>448</v>
      </c>
      <c r="E349" s="173">
        <v>39.5</v>
      </c>
      <c r="F349" s="174">
        <v>0</v>
      </c>
      <c r="G349" s="175">
        <f>ROUND(E349*F349,2)</f>
        <v>0</v>
      </c>
      <c r="H349" s="174">
        <v>0</v>
      </c>
      <c r="I349" s="175">
        <f>ROUND(E349*H349,2)</f>
        <v>0</v>
      </c>
      <c r="J349" s="174">
        <v>0</v>
      </c>
      <c r="K349" s="175">
        <f>ROUND(E349*J349,2)</f>
        <v>0</v>
      </c>
      <c r="L349" s="175">
        <v>15</v>
      </c>
      <c r="M349" s="175">
        <f>G349*(1+L349/100)</f>
        <v>0</v>
      </c>
      <c r="N349" s="175">
        <v>2.0000000000000002E-5</v>
      </c>
      <c r="O349" s="175">
        <f>ROUND(E349*N349,2)</f>
        <v>0</v>
      </c>
      <c r="P349" s="175">
        <v>0</v>
      </c>
      <c r="Q349" s="175">
        <f>ROUND(E349*P349,2)</f>
        <v>0</v>
      </c>
      <c r="R349" s="175" t="s">
        <v>538</v>
      </c>
      <c r="S349" s="175" t="s">
        <v>170</v>
      </c>
      <c r="T349" s="156">
        <v>0.13500000000000001</v>
      </c>
      <c r="U349" s="156">
        <f>ROUND(E349*T349,2)</f>
        <v>5.33</v>
      </c>
      <c r="V349" s="156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 t="s">
        <v>539</v>
      </c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</row>
    <row r="350" spans="1:59" ht="20.399999999999999" outlineLevel="1" x14ac:dyDescent="0.25">
      <c r="A350" s="170">
        <v>68</v>
      </c>
      <c r="B350" s="171" t="s">
        <v>540</v>
      </c>
      <c r="C350" s="179" t="s">
        <v>541</v>
      </c>
      <c r="D350" s="172" t="s">
        <v>448</v>
      </c>
      <c r="E350" s="173">
        <v>7.5</v>
      </c>
      <c r="F350" s="174">
        <v>0</v>
      </c>
      <c r="G350" s="175">
        <f>ROUND(E350*F350,2)</f>
        <v>0</v>
      </c>
      <c r="H350" s="174">
        <v>0</v>
      </c>
      <c r="I350" s="175">
        <f>ROUND(E350*H350,2)</f>
        <v>0</v>
      </c>
      <c r="J350" s="174">
        <v>0</v>
      </c>
      <c r="K350" s="175">
        <f>ROUND(E350*J350,2)</f>
        <v>0</v>
      </c>
      <c r="L350" s="175">
        <v>15</v>
      </c>
      <c r="M350" s="175">
        <f>G350*(1+L350/100)</f>
        <v>0</v>
      </c>
      <c r="N350" s="175">
        <v>3.0000000000000001E-5</v>
      </c>
      <c r="O350" s="175">
        <f>ROUND(E350*N350,2)</f>
        <v>0</v>
      </c>
      <c r="P350" s="175">
        <v>0</v>
      </c>
      <c r="Q350" s="175">
        <f>ROUND(E350*P350,2)</f>
        <v>0</v>
      </c>
      <c r="R350" s="175" t="s">
        <v>538</v>
      </c>
      <c r="S350" s="175" t="s">
        <v>170</v>
      </c>
      <c r="T350" s="156">
        <v>0.13500000000000001</v>
      </c>
      <c r="U350" s="156">
        <f>ROUND(E350*T350,2)</f>
        <v>1.01</v>
      </c>
      <c r="V350" s="156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 t="s">
        <v>539</v>
      </c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</row>
    <row r="351" spans="1:59" ht="20.399999999999999" outlineLevel="1" x14ac:dyDescent="0.25">
      <c r="A351" s="163">
        <v>69</v>
      </c>
      <c r="B351" s="164" t="s">
        <v>542</v>
      </c>
      <c r="C351" s="178" t="s">
        <v>543</v>
      </c>
      <c r="D351" s="165" t="s">
        <v>278</v>
      </c>
      <c r="E351" s="166">
        <v>28.661999999999999</v>
      </c>
      <c r="F351" s="167">
        <v>0</v>
      </c>
      <c r="G351" s="168">
        <f>ROUND(E351*F351,2)</f>
        <v>0</v>
      </c>
      <c r="H351" s="167">
        <v>0</v>
      </c>
      <c r="I351" s="168">
        <f>ROUND(E351*H351,2)</f>
        <v>0</v>
      </c>
      <c r="J351" s="167">
        <v>0</v>
      </c>
      <c r="K351" s="168">
        <f>ROUND(E351*J351,2)</f>
        <v>0</v>
      </c>
      <c r="L351" s="168">
        <v>15</v>
      </c>
      <c r="M351" s="168">
        <f>G351*(1+L351/100)</f>
        <v>0</v>
      </c>
      <c r="N351" s="168">
        <v>1.5E-3</v>
      </c>
      <c r="O351" s="168">
        <f>ROUND(E351*N351,2)</f>
        <v>0.04</v>
      </c>
      <c r="P351" s="168">
        <v>0</v>
      </c>
      <c r="Q351" s="168">
        <f>ROUND(E351*P351,2)</f>
        <v>0</v>
      </c>
      <c r="R351" s="168" t="s">
        <v>294</v>
      </c>
      <c r="S351" s="168" t="s">
        <v>170</v>
      </c>
      <c r="T351" s="156">
        <v>0</v>
      </c>
      <c r="U351" s="156">
        <f>ROUND(E351*T351,2)</f>
        <v>0</v>
      </c>
      <c r="V351" s="156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 t="s">
        <v>295</v>
      </c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</row>
    <row r="352" spans="1:59" outlineLevel="1" x14ac:dyDescent="0.25">
      <c r="A352" s="154"/>
      <c r="B352" s="155"/>
      <c r="C352" s="190" t="s">
        <v>349</v>
      </c>
      <c r="D352" s="185"/>
      <c r="E352" s="18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 t="s">
        <v>239</v>
      </c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</row>
    <row r="353" spans="1:59" outlineLevel="1" x14ac:dyDescent="0.25">
      <c r="A353" s="154"/>
      <c r="B353" s="155"/>
      <c r="C353" s="191" t="s">
        <v>350</v>
      </c>
      <c r="D353" s="185"/>
      <c r="E353" s="186">
        <v>10.5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 t="s">
        <v>239</v>
      </c>
      <c r="AG353" s="147">
        <v>2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</row>
    <row r="354" spans="1:59" outlineLevel="1" x14ac:dyDescent="0.25">
      <c r="A354" s="154"/>
      <c r="B354" s="155"/>
      <c r="C354" s="191" t="s">
        <v>351</v>
      </c>
      <c r="D354" s="185"/>
      <c r="E354" s="186">
        <v>5.4</v>
      </c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 t="s">
        <v>239</v>
      </c>
      <c r="AG354" s="147">
        <v>2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</row>
    <row r="355" spans="1:59" outlineLevel="1" x14ac:dyDescent="0.25">
      <c r="A355" s="154"/>
      <c r="B355" s="155"/>
      <c r="C355" s="191" t="s">
        <v>352</v>
      </c>
      <c r="D355" s="185"/>
      <c r="E355" s="186">
        <v>1.6</v>
      </c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 t="s">
        <v>239</v>
      </c>
      <c r="AG355" s="147">
        <v>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</row>
    <row r="356" spans="1:59" outlineLevel="1" x14ac:dyDescent="0.25">
      <c r="A356" s="154"/>
      <c r="B356" s="155"/>
      <c r="C356" s="191" t="s">
        <v>353</v>
      </c>
      <c r="D356" s="185"/>
      <c r="E356" s="186">
        <v>1.2</v>
      </c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 t="s">
        <v>239</v>
      </c>
      <c r="AG356" s="147">
        <v>2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</row>
    <row r="357" spans="1:59" outlineLevel="1" x14ac:dyDescent="0.25">
      <c r="A357" s="154"/>
      <c r="B357" s="155"/>
      <c r="C357" s="191" t="s">
        <v>354</v>
      </c>
      <c r="D357" s="185"/>
      <c r="E357" s="186">
        <v>6.2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 t="s">
        <v>239</v>
      </c>
      <c r="AG357" s="147">
        <v>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</row>
    <row r="358" spans="1:59" outlineLevel="1" x14ac:dyDescent="0.25">
      <c r="A358" s="154"/>
      <c r="B358" s="155"/>
      <c r="C358" s="191" t="s">
        <v>355</v>
      </c>
      <c r="D358" s="185"/>
      <c r="E358" s="186">
        <v>1.6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 t="s">
        <v>239</v>
      </c>
      <c r="AG358" s="147">
        <v>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</row>
    <row r="359" spans="1:59" outlineLevel="1" x14ac:dyDescent="0.25">
      <c r="A359" s="154"/>
      <c r="B359" s="155"/>
      <c r="C359" s="191" t="s">
        <v>356</v>
      </c>
      <c r="D359" s="185"/>
      <c r="E359" s="186">
        <v>1.6</v>
      </c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 t="s">
        <v>239</v>
      </c>
      <c r="AG359" s="147">
        <v>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</row>
    <row r="360" spans="1:59" outlineLevel="1" x14ac:dyDescent="0.25">
      <c r="A360" s="154"/>
      <c r="B360" s="155"/>
      <c r="C360" s="192" t="s">
        <v>357</v>
      </c>
      <c r="D360" s="187"/>
      <c r="E360" s="188">
        <v>28.1</v>
      </c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 t="s">
        <v>239</v>
      </c>
      <c r="AG360" s="147">
        <v>3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</row>
    <row r="361" spans="1:59" outlineLevel="1" x14ac:dyDescent="0.25">
      <c r="A361" s="154"/>
      <c r="B361" s="155"/>
      <c r="C361" s="190" t="s">
        <v>358</v>
      </c>
      <c r="D361" s="185"/>
      <c r="E361" s="18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 t="s">
        <v>239</v>
      </c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</row>
    <row r="362" spans="1:59" outlineLevel="1" x14ac:dyDescent="0.25">
      <c r="A362" s="154"/>
      <c r="B362" s="155"/>
      <c r="C362" s="189" t="s">
        <v>544</v>
      </c>
      <c r="D362" s="183"/>
      <c r="E362" s="184">
        <v>28.661999999999999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 t="s">
        <v>239</v>
      </c>
      <c r="AG362" s="147">
        <v>0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</row>
    <row r="363" spans="1:59" outlineLevel="1" x14ac:dyDescent="0.25">
      <c r="A363" s="163">
        <v>70</v>
      </c>
      <c r="B363" s="164" t="s">
        <v>545</v>
      </c>
      <c r="C363" s="178" t="s">
        <v>546</v>
      </c>
      <c r="D363" s="165" t="s">
        <v>369</v>
      </c>
      <c r="E363" s="166">
        <v>7.5579999999999994E-2</v>
      </c>
      <c r="F363" s="167">
        <v>0</v>
      </c>
      <c r="G363" s="168">
        <f>ROUND(E363*F363,2)</f>
        <v>0</v>
      </c>
      <c r="H363" s="167">
        <v>0</v>
      </c>
      <c r="I363" s="168">
        <f>ROUND(E363*H363,2)</f>
        <v>0</v>
      </c>
      <c r="J363" s="167">
        <v>0</v>
      </c>
      <c r="K363" s="168">
        <f>ROUND(E363*J363,2)</f>
        <v>0</v>
      </c>
      <c r="L363" s="168">
        <v>15</v>
      </c>
      <c r="M363" s="168">
        <f>G363*(1+L363/100)</f>
        <v>0</v>
      </c>
      <c r="N363" s="168">
        <v>0</v>
      </c>
      <c r="O363" s="168">
        <f>ROUND(E363*N363,2)</f>
        <v>0</v>
      </c>
      <c r="P363" s="168">
        <v>0</v>
      </c>
      <c r="Q363" s="168">
        <f>ROUND(E363*P363,2)</f>
        <v>0</v>
      </c>
      <c r="R363" s="168" t="s">
        <v>526</v>
      </c>
      <c r="S363" s="168" t="s">
        <v>170</v>
      </c>
      <c r="T363" s="156">
        <v>1.74</v>
      </c>
      <c r="U363" s="156">
        <f>ROUND(E363*T363,2)</f>
        <v>0.13</v>
      </c>
      <c r="V363" s="156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 t="s">
        <v>490</v>
      </c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</row>
    <row r="364" spans="1:59" outlineLevel="1" x14ac:dyDescent="0.25">
      <c r="A364" s="154"/>
      <c r="B364" s="155"/>
      <c r="C364" s="251" t="s">
        <v>547</v>
      </c>
      <c r="D364" s="252"/>
      <c r="E364" s="252"/>
      <c r="F364" s="252"/>
      <c r="G364" s="252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 t="s">
        <v>237</v>
      </c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</row>
    <row r="365" spans="1:59" x14ac:dyDescent="0.25">
      <c r="A365" s="158" t="s">
        <v>165</v>
      </c>
      <c r="B365" s="159" t="s">
        <v>100</v>
      </c>
      <c r="C365" s="177" t="s">
        <v>101</v>
      </c>
      <c r="D365" s="160"/>
      <c r="E365" s="161"/>
      <c r="F365" s="162"/>
      <c r="G365" s="162">
        <f>SUMIF(AF366:AF401,"&lt;&gt;NOR",G366:G401)</f>
        <v>0</v>
      </c>
      <c r="H365" s="162"/>
      <c r="I365" s="162">
        <f>SUM(I366:I401)</f>
        <v>0</v>
      </c>
      <c r="J365" s="162"/>
      <c r="K365" s="162">
        <f>SUM(K366:K401)</f>
        <v>0</v>
      </c>
      <c r="L365" s="162"/>
      <c r="M365" s="162">
        <f>SUM(M366:M401)</f>
        <v>0</v>
      </c>
      <c r="N365" s="162"/>
      <c r="O365" s="162">
        <f>SUM(O366:O401)</f>
        <v>0.14000000000000001</v>
      </c>
      <c r="P365" s="162"/>
      <c r="Q365" s="162">
        <f>SUM(Q366:Q401)</f>
        <v>0</v>
      </c>
      <c r="R365" s="162"/>
      <c r="S365" s="162"/>
      <c r="T365" s="157"/>
      <c r="U365" s="157">
        <f>SUM(U366:U401)</f>
        <v>64.669999999999987</v>
      </c>
      <c r="V365" s="157"/>
      <c r="AF365" t="s">
        <v>166</v>
      </c>
    </row>
    <row r="366" spans="1:59" outlineLevel="1" x14ac:dyDescent="0.25">
      <c r="A366" s="163">
        <v>71</v>
      </c>
      <c r="B366" s="164" t="s">
        <v>548</v>
      </c>
      <c r="C366" s="178" t="s">
        <v>549</v>
      </c>
      <c r="D366" s="165" t="s">
        <v>266</v>
      </c>
      <c r="E366" s="166">
        <v>1</v>
      </c>
      <c r="F366" s="167">
        <v>0</v>
      </c>
      <c r="G366" s="168">
        <f>ROUND(E366*F366,2)</f>
        <v>0</v>
      </c>
      <c r="H366" s="167">
        <v>0</v>
      </c>
      <c r="I366" s="168">
        <f>ROUND(E366*H366,2)</f>
        <v>0</v>
      </c>
      <c r="J366" s="167">
        <v>0</v>
      </c>
      <c r="K366" s="168">
        <f>ROUND(E366*J366,2)</f>
        <v>0</v>
      </c>
      <c r="L366" s="168">
        <v>15</v>
      </c>
      <c r="M366" s="168">
        <f>G366*(1+L366/100)</f>
        <v>0</v>
      </c>
      <c r="N366" s="168">
        <v>3.5E-4</v>
      </c>
      <c r="O366" s="168">
        <f>ROUND(E366*N366,2)</f>
        <v>0</v>
      </c>
      <c r="P366" s="168">
        <v>0</v>
      </c>
      <c r="Q366" s="168">
        <f>ROUND(E366*P366,2)</f>
        <v>0</v>
      </c>
      <c r="R366" s="168" t="s">
        <v>538</v>
      </c>
      <c r="S366" s="168" t="s">
        <v>170</v>
      </c>
      <c r="T366" s="156">
        <v>1.1679999999999999</v>
      </c>
      <c r="U366" s="156">
        <f>ROUND(E366*T366,2)</f>
        <v>1.17</v>
      </c>
      <c r="V366" s="156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 t="s">
        <v>539</v>
      </c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</row>
    <row r="367" spans="1:59" outlineLevel="1" x14ac:dyDescent="0.25">
      <c r="A367" s="154"/>
      <c r="B367" s="155"/>
      <c r="C367" s="189" t="s">
        <v>550</v>
      </c>
      <c r="D367" s="183"/>
      <c r="E367" s="184">
        <v>1</v>
      </c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 t="s">
        <v>239</v>
      </c>
      <c r="AG367" s="147">
        <v>0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</row>
    <row r="368" spans="1:59" outlineLevel="1" x14ac:dyDescent="0.25">
      <c r="A368" s="163">
        <v>72</v>
      </c>
      <c r="B368" s="164" t="s">
        <v>551</v>
      </c>
      <c r="C368" s="178" t="s">
        <v>552</v>
      </c>
      <c r="D368" s="165" t="s">
        <v>448</v>
      </c>
      <c r="E368" s="166">
        <v>2</v>
      </c>
      <c r="F368" s="167">
        <v>0</v>
      </c>
      <c r="G368" s="168">
        <f>ROUND(E368*F368,2)</f>
        <v>0</v>
      </c>
      <c r="H368" s="167">
        <v>0</v>
      </c>
      <c r="I368" s="168">
        <f>ROUND(E368*H368,2)</f>
        <v>0</v>
      </c>
      <c r="J368" s="167">
        <v>0</v>
      </c>
      <c r="K368" s="168">
        <f>ROUND(E368*J368,2)</f>
        <v>0</v>
      </c>
      <c r="L368" s="168">
        <v>15</v>
      </c>
      <c r="M368" s="168">
        <f>G368*(1+L368/100)</f>
        <v>0</v>
      </c>
      <c r="N368" s="168">
        <v>3.8000000000000002E-4</v>
      </c>
      <c r="O368" s="168">
        <f>ROUND(E368*N368,2)</f>
        <v>0</v>
      </c>
      <c r="P368" s="168">
        <v>0</v>
      </c>
      <c r="Q368" s="168">
        <f>ROUND(E368*P368,2)</f>
        <v>0</v>
      </c>
      <c r="R368" s="168" t="s">
        <v>538</v>
      </c>
      <c r="S368" s="168" t="s">
        <v>170</v>
      </c>
      <c r="T368" s="156">
        <v>0.32</v>
      </c>
      <c r="U368" s="156">
        <f>ROUND(E368*T368,2)</f>
        <v>0.64</v>
      </c>
      <c r="V368" s="156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 t="s">
        <v>539</v>
      </c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</row>
    <row r="369" spans="1:59" outlineLevel="1" x14ac:dyDescent="0.25">
      <c r="A369" s="154"/>
      <c r="B369" s="155"/>
      <c r="C369" s="189" t="s">
        <v>553</v>
      </c>
      <c r="D369" s="183"/>
      <c r="E369" s="184">
        <v>2</v>
      </c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 t="s">
        <v>239</v>
      </c>
      <c r="AG369" s="147">
        <v>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</row>
    <row r="370" spans="1:59" outlineLevel="1" x14ac:dyDescent="0.25">
      <c r="A370" s="163">
        <v>73</v>
      </c>
      <c r="B370" s="164" t="s">
        <v>554</v>
      </c>
      <c r="C370" s="178" t="s">
        <v>555</v>
      </c>
      <c r="D370" s="165" t="s">
        <v>448</v>
      </c>
      <c r="E370" s="166">
        <v>2.5</v>
      </c>
      <c r="F370" s="167">
        <v>0</v>
      </c>
      <c r="G370" s="168">
        <f>ROUND(E370*F370,2)</f>
        <v>0</v>
      </c>
      <c r="H370" s="167">
        <v>0</v>
      </c>
      <c r="I370" s="168">
        <f>ROUND(E370*H370,2)</f>
        <v>0</v>
      </c>
      <c r="J370" s="167">
        <v>0</v>
      </c>
      <c r="K370" s="168">
        <f>ROUND(E370*J370,2)</f>
        <v>0</v>
      </c>
      <c r="L370" s="168">
        <v>15</v>
      </c>
      <c r="M370" s="168">
        <f>G370*(1+L370/100)</f>
        <v>0</v>
      </c>
      <c r="N370" s="168">
        <v>4.6999999999999999E-4</v>
      </c>
      <c r="O370" s="168">
        <f>ROUND(E370*N370,2)</f>
        <v>0</v>
      </c>
      <c r="P370" s="168">
        <v>0</v>
      </c>
      <c r="Q370" s="168">
        <f>ROUND(E370*P370,2)</f>
        <v>0</v>
      </c>
      <c r="R370" s="168" t="s">
        <v>538</v>
      </c>
      <c r="S370" s="168" t="s">
        <v>170</v>
      </c>
      <c r="T370" s="156">
        <v>0.35899999999999999</v>
      </c>
      <c r="U370" s="156">
        <f>ROUND(E370*T370,2)</f>
        <v>0.9</v>
      </c>
      <c r="V370" s="156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 t="s">
        <v>539</v>
      </c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</row>
    <row r="371" spans="1:59" outlineLevel="1" x14ac:dyDescent="0.25">
      <c r="A371" s="154"/>
      <c r="B371" s="155"/>
      <c r="C371" s="189" t="s">
        <v>556</v>
      </c>
      <c r="D371" s="183"/>
      <c r="E371" s="184">
        <v>2.5</v>
      </c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 t="s">
        <v>239</v>
      </c>
      <c r="AG371" s="147">
        <v>0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</row>
    <row r="372" spans="1:59" outlineLevel="1" x14ac:dyDescent="0.25">
      <c r="A372" s="163">
        <v>74</v>
      </c>
      <c r="B372" s="164" t="s">
        <v>557</v>
      </c>
      <c r="C372" s="178" t="s">
        <v>558</v>
      </c>
      <c r="D372" s="165" t="s">
        <v>448</v>
      </c>
      <c r="E372" s="166">
        <v>11.5</v>
      </c>
      <c r="F372" s="167">
        <v>0</v>
      </c>
      <c r="G372" s="168">
        <f>ROUND(E372*F372,2)</f>
        <v>0</v>
      </c>
      <c r="H372" s="167">
        <v>0</v>
      </c>
      <c r="I372" s="168">
        <f>ROUND(E372*H372,2)</f>
        <v>0</v>
      </c>
      <c r="J372" s="167">
        <v>0</v>
      </c>
      <c r="K372" s="168">
        <f>ROUND(E372*J372,2)</f>
        <v>0</v>
      </c>
      <c r="L372" s="168">
        <v>15</v>
      </c>
      <c r="M372" s="168">
        <f>G372*(1+L372/100)</f>
        <v>0</v>
      </c>
      <c r="N372" s="168">
        <v>6.9999999999999999E-4</v>
      </c>
      <c r="O372" s="168">
        <f>ROUND(E372*N372,2)</f>
        <v>0.01</v>
      </c>
      <c r="P372" s="168">
        <v>0</v>
      </c>
      <c r="Q372" s="168">
        <f>ROUND(E372*P372,2)</f>
        <v>0</v>
      </c>
      <c r="R372" s="168" t="s">
        <v>538</v>
      </c>
      <c r="S372" s="168" t="s">
        <v>170</v>
      </c>
      <c r="T372" s="156">
        <v>0.45200000000000001</v>
      </c>
      <c r="U372" s="156">
        <f>ROUND(E372*T372,2)</f>
        <v>5.2</v>
      </c>
      <c r="V372" s="156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 t="s">
        <v>539</v>
      </c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</row>
    <row r="373" spans="1:59" outlineLevel="1" x14ac:dyDescent="0.25">
      <c r="A373" s="154"/>
      <c r="B373" s="155"/>
      <c r="C373" s="189" t="s">
        <v>559</v>
      </c>
      <c r="D373" s="183"/>
      <c r="E373" s="184">
        <v>11.5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 t="s">
        <v>239</v>
      </c>
      <c r="AG373" s="147">
        <v>0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</row>
    <row r="374" spans="1:59" outlineLevel="1" x14ac:dyDescent="0.25">
      <c r="A374" s="163">
        <v>75</v>
      </c>
      <c r="B374" s="164" t="s">
        <v>560</v>
      </c>
      <c r="C374" s="178" t="s">
        <v>561</v>
      </c>
      <c r="D374" s="165" t="s">
        <v>448</v>
      </c>
      <c r="E374" s="166">
        <v>2</v>
      </c>
      <c r="F374" s="167">
        <v>0</v>
      </c>
      <c r="G374" s="168">
        <f>ROUND(E374*F374,2)</f>
        <v>0</v>
      </c>
      <c r="H374" s="167">
        <v>0</v>
      </c>
      <c r="I374" s="168">
        <f>ROUND(E374*H374,2)</f>
        <v>0</v>
      </c>
      <c r="J374" s="167">
        <v>0</v>
      </c>
      <c r="K374" s="168">
        <f>ROUND(E374*J374,2)</f>
        <v>0</v>
      </c>
      <c r="L374" s="168">
        <v>15</v>
      </c>
      <c r="M374" s="168">
        <f>G374*(1+L374/100)</f>
        <v>0</v>
      </c>
      <c r="N374" s="168">
        <v>1.5200000000000001E-3</v>
      </c>
      <c r="O374" s="168">
        <f>ROUND(E374*N374,2)</f>
        <v>0</v>
      </c>
      <c r="P374" s="168">
        <v>0</v>
      </c>
      <c r="Q374" s="168">
        <f>ROUND(E374*P374,2)</f>
        <v>0</v>
      </c>
      <c r="R374" s="168" t="s">
        <v>538</v>
      </c>
      <c r="S374" s="168" t="s">
        <v>170</v>
      </c>
      <c r="T374" s="156">
        <v>1.173</v>
      </c>
      <c r="U374" s="156">
        <f>ROUND(E374*T374,2)</f>
        <v>2.35</v>
      </c>
      <c r="V374" s="156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 t="s">
        <v>539</v>
      </c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</row>
    <row r="375" spans="1:59" outlineLevel="1" x14ac:dyDescent="0.25">
      <c r="A375" s="154"/>
      <c r="B375" s="155"/>
      <c r="C375" s="189" t="s">
        <v>553</v>
      </c>
      <c r="D375" s="183"/>
      <c r="E375" s="184">
        <v>2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 t="s">
        <v>239</v>
      </c>
      <c r="AG375" s="147">
        <v>0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</row>
    <row r="376" spans="1:59" ht="20.399999999999999" outlineLevel="1" x14ac:dyDescent="0.25">
      <c r="A376" s="163">
        <v>76</v>
      </c>
      <c r="B376" s="164" t="s">
        <v>562</v>
      </c>
      <c r="C376" s="178" t="s">
        <v>563</v>
      </c>
      <c r="D376" s="165" t="s">
        <v>448</v>
      </c>
      <c r="E376" s="166">
        <v>6</v>
      </c>
      <c r="F376" s="167">
        <v>0</v>
      </c>
      <c r="G376" s="168">
        <f>ROUND(E376*F376,2)</f>
        <v>0</v>
      </c>
      <c r="H376" s="167">
        <v>0</v>
      </c>
      <c r="I376" s="168">
        <f>ROUND(E376*H376,2)</f>
        <v>0</v>
      </c>
      <c r="J376" s="167">
        <v>0</v>
      </c>
      <c r="K376" s="168">
        <f>ROUND(E376*J376,2)</f>
        <v>0</v>
      </c>
      <c r="L376" s="168">
        <v>15</v>
      </c>
      <c r="M376" s="168">
        <f>G376*(1+L376/100)</f>
        <v>0</v>
      </c>
      <c r="N376" s="168">
        <v>1.31E-3</v>
      </c>
      <c r="O376" s="168">
        <f>ROUND(E376*N376,2)</f>
        <v>0.01</v>
      </c>
      <c r="P376" s="168">
        <v>0</v>
      </c>
      <c r="Q376" s="168">
        <f>ROUND(E376*P376,2)</f>
        <v>0</v>
      </c>
      <c r="R376" s="168" t="s">
        <v>538</v>
      </c>
      <c r="S376" s="168" t="s">
        <v>170</v>
      </c>
      <c r="T376" s="156">
        <v>0.79700000000000004</v>
      </c>
      <c r="U376" s="156">
        <f>ROUND(E376*T376,2)</f>
        <v>4.78</v>
      </c>
      <c r="V376" s="156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 t="s">
        <v>539</v>
      </c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</row>
    <row r="377" spans="1:59" outlineLevel="1" x14ac:dyDescent="0.25">
      <c r="A377" s="154"/>
      <c r="B377" s="155"/>
      <c r="C377" s="189" t="s">
        <v>564</v>
      </c>
      <c r="D377" s="183"/>
      <c r="E377" s="184">
        <v>6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 t="s">
        <v>239</v>
      </c>
      <c r="AG377" s="147">
        <v>0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</row>
    <row r="378" spans="1:59" ht="20.399999999999999" outlineLevel="1" x14ac:dyDescent="0.25">
      <c r="A378" s="163">
        <v>77</v>
      </c>
      <c r="B378" s="164" t="s">
        <v>565</v>
      </c>
      <c r="C378" s="178" t="s">
        <v>566</v>
      </c>
      <c r="D378" s="165" t="s">
        <v>448</v>
      </c>
      <c r="E378" s="166">
        <v>15.5</v>
      </c>
      <c r="F378" s="167">
        <v>0</v>
      </c>
      <c r="G378" s="168">
        <f>ROUND(E378*F378,2)</f>
        <v>0</v>
      </c>
      <c r="H378" s="167">
        <v>0</v>
      </c>
      <c r="I378" s="168">
        <f>ROUND(E378*H378,2)</f>
        <v>0</v>
      </c>
      <c r="J378" s="167">
        <v>0</v>
      </c>
      <c r="K378" s="168">
        <f>ROUND(E378*J378,2)</f>
        <v>0</v>
      </c>
      <c r="L378" s="168">
        <v>15</v>
      </c>
      <c r="M378" s="168">
        <f>G378*(1+L378/100)</f>
        <v>0</v>
      </c>
      <c r="N378" s="168">
        <v>2.0999999999999999E-3</v>
      </c>
      <c r="O378" s="168">
        <f>ROUND(E378*N378,2)</f>
        <v>0.03</v>
      </c>
      <c r="P378" s="168">
        <v>0</v>
      </c>
      <c r="Q378" s="168">
        <f>ROUND(E378*P378,2)</f>
        <v>0</v>
      </c>
      <c r="R378" s="168" t="s">
        <v>538</v>
      </c>
      <c r="S378" s="168" t="s">
        <v>170</v>
      </c>
      <c r="T378" s="156">
        <v>0.8</v>
      </c>
      <c r="U378" s="156">
        <f>ROUND(E378*T378,2)</f>
        <v>12.4</v>
      </c>
      <c r="V378" s="156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 t="s">
        <v>539</v>
      </c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</row>
    <row r="379" spans="1:59" outlineLevel="1" x14ac:dyDescent="0.25">
      <c r="A379" s="154"/>
      <c r="B379" s="155"/>
      <c r="C379" s="189" t="s">
        <v>567</v>
      </c>
      <c r="D379" s="183"/>
      <c r="E379" s="184">
        <v>15.5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 t="s">
        <v>239</v>
      </c>
      <c r="AG379" s="147">
        <v>0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</row>
    <row r="380" spans="1:59" outlineLevel="1" x14ac:dyDescent="0.25">
      <c r="A380" s="163">
        <v>78</v>
      </c>
      <c r="B380" s="164" t="s">
        <v>568</v>
      </c>
      <c r="C380" s="178" t="s">
        <v>569</v>
      </c>
      <c r="D380" s="165" t="s">
        <v>448</v>
      </c>
      <c r="E380" s="166">
        <v>1</v>
      </c>
      <c r="F380" s="167">
        <v>0</v>
      </c>
      <c r="G380" s="168">
        <f>ROUND(E380*F380,2)</f>
        <v>0</v>
      </c>
      <c r="H380" s="167">
        <v>0</v>
      </c>
      <c r="I380" s="168">
        <f>ROUND(E380*H380,2)</f>
        <v>0</v>
      </c>
      <c r="J380" s="167">
        <v>0</v>
      </c>
      <c r="K380" s="168">
        <f>ROUND(E380*J380,2)</f>
        <v>0</v>
      </c>
      <c r="L380" s="168">
        <v>15</v>
      </c>
      <c r="M380" s="168">
        <f>G380*(1+L380/100)</f>
        <v>0</v>
      </c>
      <c r="N380" s="168">
        <v>5.2999999999999998E-4</v>
      </c>
      <c r="O380" s="168">
        <f>ROUND(E380*N380,2)</f>
        <v>0</v>
      </c>
      <c r="P380" s="168">
        <v>0</v>
      </c>
      <c r="Q380" s="168">
        <f>ROUND(E380*P380,2)</f>
        <v>0</v>
      </c>
      <c r="R380" s="168"/>
      <c r="S380" s="168" t="s">
        <v>214</v>
      </c>
      <c r="T380" s="156">
        <v>0.26750000000000002</v>
      </c>
      <c r="U380" s="156">
        <f>ROUND(E380*T380,2)</f>
        <v>0.27</v>
      </c>
      <c r="V380" s="156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 t="s">
        <v>539</v>
      </c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</row>
    <row r="381" spans="1:59" outlineLevel="1" x14ac:dyDescent="0.25">
      <c r="A381" s="154"/>
      <c r="B381" s="155"/>
      <c r="C381" s="189" t="s">
        <v>550</v>
      </c>
      <c r="D381" s="183"/>
      <c r="E381" s="184">
        <v>1</v>
      </c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 t="s">
        <v>239</v>
      </c>
      <c r="AG381" s="147">
        <v>0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</row>
    <row r="382" spans="1:59" outlineLevel="1" x14ac:dyDescent="0.25">
      <c r="A382" s="163">
        <v>79</v>
      </c>
      <c r="B382" s="164" t="s">
        <v>570</v>
      </c>
      <c r="C382" s="178" t="s">
        <v>571</v>
      </c>
      <c r="D382" s="165" t="s">
        <v>266</v>
      </c>
      <c r="E382" s="166">
        <v>1</v>
      </c>
      <c r="F382" s="167">
        <v>0</v>
      </c>
      <c r="G382" s="168">
        <f>ROUND(E382*F382,2)</f>
        <v>0</v>
      </c>
      <c r="H382" s="167">
        <v>0</v>
      </c>
      <c r="I382" s="168">
        <f>ROUND(E382*H382,2)</f>
        <v>0</v>
      </c>
      <c r="J382" s="167">
        <v>0</v>
      </c>
      <c r="K382" s="168">
        <f>ROUND(E382*J382,2)</f>
        <v>0</v>
      </c>
      <c r="L382" s="168">
        <v>15</v>
      </c>
      <c r="M382" s="168">
        <f>G382*(1+L382/100)</f>
        <v>0</v>
      </c>
      <c r="N382" s="168">
        <v>0</v>
      </c>
      <c r="O382" s="168">
        <f>ROUND(E382*N382,2)</f>
        <v>0</v>
      </c>
      <c r="P382" s="168">
        <v>0</v>
      </c>
      <c r="Q382" s="168">
        <f>ROUND(E382*P382,2)</f>
        <v>0</v>
      </c>
      <c r="R382" s="168" t="s">
        <v>538</v>
      </c>
      <c r="S382" s="168" t="s">
        <v>170</v>
      </c>
      <c r="T382" s="156">
        <v>0.14799999999999999</v>
      </c>
      <c r="U382" s="156">
        <f>ROUND(E382*T382,2)</f>
        <v>0.15</v>
      </c>
      <c r="V382" s="156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 t="s">
        <v>539</v>
      </c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</row>
    <row r="383" spans="1:59" outlineLevel="1" x14ac:dyDescent="0.25">
      <c r="A383" s="154"/>
      <c r="B383" s="155"/>
      <c r="C383" s="251" t="s">
        <v>572</v>
      </c>
      <c r="D383" s="252"/>
      <c r="E383" s="252"/>
      <c r="F383" s="252"/>
      <c r="G383" s="252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 t="s">
        <v>237</v>
      </c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</row>
    <row r="384" spans="1:59" outlineLevel="1" x14ac:dyDescent="0.25">
      <c r="A384" s="154"/>
      <c r="B384" s="155"/>
      <c r="C384" s="189" t="s">
        <v>573</v>
      </c>
      <c r="D384" s="183"/>
      <c r="E384" s="184">
        <v>1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 t="s">
        <v>239</v>
      </c>
      <c r="AG384" s="147">
        <v>0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</row>
    <row r="385" spans="1:59" outlineLevel="1" x14ac:dyDescent="0.25">
      <c r="A385" s="163">
        <v>80</v>
      </c>
      <c r="B385" s="164" t="s">
        <v>574</v>
      </c>
      <c r="C385" s="178" t="s">
        <v>575</v>
      </c>
      <c r="D385" s="165" t="s">
        <v>266</v>
      </c>
      <c r="E385" s="166">
        <v>4</v>
      </c>
      <c r="F385" s="167">
        <v>0</v>
      </c>
      <c r="G385" s="168">
        <f>ROUND(E385*F385,2)</f>
        <v>0</v>
      </c>
      <c r="H385" s="167">
        <v>0</v>
      </c>
      <c r="I385" s="168">
        <f>ROUND(E385*H385,2)</f>
        <v>0</v>
      </c>
      <c r="J385" s="167">
        <v>0</v>
      </c>
      <c r="K385" s="168">
        <f>ROUND(E385*J385,2)</f>
        <v>0</v>
      </c>
      <c r="L385" s="168">
        <v>15</v>
      </c>
      <c r="M385" s="168">
        <f>G385*(1+L385/100)</f>
        <v>0</v>
      </c>
      <c r="N385" s="168">
        <v>0</v>
      </c>
      <c r="O385" s="168">
        <f>ROUND(E385*N385,2)</f>
        <v>0</v>
      </c>
      <c r="P385" s="168">
        <v>0</v>
      </c>
      <c r="Q385" s="168">
        <f>ROUND(E385*P385,2)</f>
        <v>0</v>
      </c>
      <c r="R385" s="168" t="s">
        <v>538</v>
      </c>
      <c r="S385" s="168" t="s">
        <v>170</v>
      </c>
      <c r="T385" s="156">
        <v>0.157</v>
      </c>
      <c r="U385" s="156">
        <f>ROUND(E385*T385,2)</f>
        <v>0.63</v>
      </c>
      <c r="V385" s="156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 t="s">
        <v>539</v>
      </c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</row>
    <row r="386" spans="1:59" outlineLevel="1" x14ac:dyDescent="0.25">
      <c r="A386" s="154"/>
      <c r="B386" s="155"/>
      <c r="C386" s="251" t="s">
        <v>572</v>
      </c>
      <c r="D386" s="252"/>
      <c r="E386" s="252"/>
      <c r="F386" s="252"/>
      <c r="G386" s="252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 t="s">
        <v>237</v>
      </c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</row>
    <row r="387" spans="1:59" outlineLevel="1" x14ac:dyDescent="0.25">
      <c r="A387" s="163">
        <v>81</v>
      </c>
      <c r="B387" s="164" t="s">
        <v>576</v>
      </c>
      <c r="C387" s="178" t="s">
        <v>577</v>
      </c>
      <c r="D387" s="165" t="s">
        <v>266</v>
      </c>
      <c r="E387" s="166">
        <v>2</v>
      </c>
      <c r="F387" s="167">
        <v>0</v>
      </c>
      <c r="G387" s="168">
        <f>ROUND(E387*F387,2)</f>
        <v>0</v>
      </c>
      <c r="H387" s="167">
        <v>0</v>
      </c>
      <c r="I387" s="168">
        <f>ROUND(E387*H387,2)</f>
        <v>0</v>
      </c>
      <c r="J387" s="167">
        <v>0</v>
      </c>
      <c r="K387" s="168">
        <f>ROUND(E387*J387,2)</f>
        <v>0</v>
      </c>
      <c r="L387" s="168">
        <v>15</v>
      </c>
      <c r="M387" s="168">
        <f>G387*(1+L387/100)</f>
        <v>0</v>
      </c>
      <c r="N387" s="168">
        <v>0</v>
      </c>
      <c r="O387" s="168">
        <f>ROUND(E387*N387,2)</f>
        <v>0</v>
      </c>
      <c r="P387" s="168">
        <v>0</v>
      </c>
      <c r="Q387" s="168">
        <f>ROUND(E387*P387,2)</f>
        <v>0</v>
      </c>
      <c r="R387" s="168" t="s">
        <v>538</v>
      </c>
      <c r="S387" s="168" t="s">
        <v>170</v>
      </c>
      <c r="T387" s="156">
        <v>0.17399999999999999</v>
      </c>
      <c r="U387" s="156">
        <f>ROUND(E387*T387,2)</f>
        <v>0.35</v>
      </c>
      <c r="V387" s="156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 t="s">
        <v>539</v>
      </c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</row>
    <row r="388" spans="1:59" outlineLevel="1" x14ac:dyDescent="0.25">
      <c r="A388" s="154"/>
      <c r="B388" s="155"/>
      <c r="C388" s="251" t="s">
        <v>572</v>
      </c>
      <c r="D388" s="252"/>
      <c r="E388" s="252"/>
      <c r="F388" s="252"/>
      <c r="G388" s="252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 t="s">
        <v>237</v>
      </c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</row>
    <row r="389" spans="1:59" outlineLevel="1" x14ac:dyDescent="0.25">
      <c r="A389" s="163">
        <v>82</v>
      </c>
      <c r="B389" s="164" t="s">
        <v>578</v>
      </c>
      <c r="C389" s="178" t="s">
        <v>579</v>
      </c>
      <c r="D389" s="165" t="s">
        <v>266</v>
      </c>
      <c r="E389" s="166">
        <v>4</v>
      </c>
      <c r="F389" s="167">
        <v>0</v>
      </c>
      <c r="G389" s="168">
        <f>ROUND(E389*F389,2)</f>
        <v>0</v>
      </c>
      <c r="H389" s="167">
        <v>0</v>
      </c>
      <c r="I389" s="168">
        <f>ROUND(E389*H389,2)</f>
        <v>0</v>
      </c>
      <c r="J389" s="167">
        <v>0</v>
      </c>
      <c r="K389" s="168">
        <f>ROUND(E389*J389,2)</f>
        <v>0</v>
      </c>
      <c r="L389" s="168">
        <v>15</v>
      </c>
      <c r="M389" s="168">
        <f>G389*(1+L389/100)</f>
        <v>0</v>
      </c>
      <c r="N389" s="168">
        <v>0</v>
      </c>
      <c r="O389" s="168">
        <f>ROUND(E389*N389,2)</f>
        <v>0</v>
      </c>
      <c r="P389" s="168">
        <v>0</v>
      </c>
      <c r="Q389" s="168">
        <f>ROUND(E389*P389,2)</f>
        <v>0</v>
      </c>
      <c r="R389" s="168" t="s">
        <v>538</v>
      </c>
      <c r="S389" s="168" t="s">
        <v>170</v>
      </c>
      <c r="T389" s="156">
        <v>0.25900000000000001</v>
      </c>
      <c r="U389" s="156">
        <f>ROUND(E389*T389,2)</f>
        <v>1.04</v>
      </c>
      <c r="V389" s="156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 t="s">
        <v>539</v>
      </c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</row>
    <row r="390" spans="1:59" outlineLevel="1" x14ac:dyDescent="0.25">
      <c r="A390" s="154"/>
      <c r="B390" s="155"/>
      <c r="C390" s="251" t="s">
        <v>572</v>
      </c>
      <c r="D390" s="252"/>
      <c r="E390" s="252"/>
      <c r="F390" s="252"/>
      <c r="G390" s="252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 t="s">
        <v>237</v>
      </c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</row>
    <row r="391" spans="1:59" outlineLevel="1" x14ac:dyDescent="0.25">
      <c r="A391" s="163">
        <v>83</v>
      </c>
      <c r="B391" s="164" t="s">
        <v>580</v>
      </c>
      <c r="C391" s="178" t="s">
        <v>581</v>
      </c>
      <c r="D391" s="165" t="s">
        <v>266</v>
      </c>
      <c r="E391" s="166">
        <v>1</v>
      </c>
      <c r="F391" s="167">
        <v>0</v>
      </c>
      <c r="G391" s="168">
        <f>ROUND(E391*F391,2)</f>
        <v>0</v>
      </c>
      <c r="H391" s="167">
        <v>0</v>
      </c>
      <c r="I391" s="168">
        <f>ROUND(E391*H391,2)</f>
        <v>0</v>
      </c>
      <c r="J391" s="167">
        <v>0</v>
      </c>
      <c r="K391" s="168">
        <f>ROUND(E391*J391,2)</f>
        <v>0</v>
      </c>
      <c r="L391" s="168">
        <v>15</v>
      </c>
      <c r="M391" s="168">
        <f>G391*(1+L391/100)</f>
        <v>0</v>
      </c>
      <c r="N391" s="168">
        <v>8.8880000000000001E-2</v>
      </c>
      <c r="O391" s="168">
        <f>ROUND(E391*N391,2)</f>
        <v>0.09</v>
      </c>
      <c r="P391" s="168">
        <v>0</v>
      </c>
      <c r="Q391" s="168">
        <f>ROUND(E391*P391,2)</f>
        <v>0</v>
      </c>
      <c r="R391" s="168" t="s">
        <v>538</v>
      </c>
      <c r="S391" s="168" t="s">
        <v>170</v>
      </c>
      <c r="T391" s="156">
        <v>1.508</v>
      </c>
      <c r="U391" s="156">
        <f>ROUND(E391*T391,2)</f>
        <v>1.51</v>
      </c>
      <c r="V391" s="156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 t="s">
        <v>539</v>
      </c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</row>
    <row r="392" spans="1:59" outlineLevel="1" x14ac:dyDescent="0.25">
      <c r="A392" s="154"/>
      <c r="B392" s="155"/>
      <c r="C392" s="251" t="s">
        <v>582</v>
      </c>
      <c r="D392" s="252"/>
      <c r="E392" s="252"/>
      <c r="F392" s="252"/>
      <c r="G392" s="252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 t="s">
        <v>237</v>
      </c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</row>
    <row r="393" spans="1:59" outlineLevel="1" x14ac:dyDescent="0.25">
      <c r="A393" s="154"/>
      <c r="B393" s="155"/>
      <c r="C393" s="189" t="s">
        <v>573</v>
      </c>
      <c r="D393" s="183"/>
      <c r="E393" s="184">
        <v>1</v>
      </c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 t="s">
        <v>239</v>
      </c>
      <c r="AG393" s="147">
        <v>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</row>
    <row r="394" spans="1:59" outlineLevel="1" x14ac:dyDescent="0.25">
      <c r="A394" s="170">
        <v>84</v>
      </c>
      <c r="B394" s="171" t="s">
        <v>583</v>
      </c>
      <c r="C394" s="179" t="s">
        <v>584</v>
      </c>
      <c r="D394" s="172" t="s">
        <v>266</v>
      </c>
      <c r="E394" s="173">
        <v>1</v>
      </c>
      <c r="F394" s="174">
        <v>0</v>
      </c>
      <c r="G394" s="175">
        <f>ROUND(E394*F394,2)</f>
        <v>0</v>
      </c>
      <c r="H394" s="174">
        <v>0</v>
      </c>
      <c r="I394" s="175">
        <f>ROUND(E394*H394,2)</f>
        <v>0</v>
      </c>
      <c r="J394" s="174">
        <v>0</v>
      </c>
      <c r="K394" s="175">
        <f>ROUND(E394*J394,2)</f>
        <v>0</v>
      </c>
      <c r="L394" s="175">
        <v>15</v>
      </c>
      <c r="M394" s="175">
        <f>G394*(1+L394/100)</f>
        <v>0</v>
      </c>
      <c r="N394" s="175">
        <v>2.7E-4</v>
      </c>
      <c r="O394" s="175">
        <f>ROUND(E394*N394,2)</f>
        <v>0</v>
      </c>
      <c r="P394" s="175">
        <v>0</v>
      </c>
      <c r="Q394" s="175">
        <f>ROUND(E394*P394,2)</f>
        <v>0</v>
      </c>
      <c r="R394" s="175" t="s">
        <v>538</v>
      </c>
      <c r="S394" s="175" t="s">
        <v>170</v>
      </c>
      <c r="T394" s="156">
        <v>0.33300000000000002</v>
      </c>
      <c r="U394" s="156">
        <f>ROUND(E394*T394,2)</f>
        <v>0.33</v>
      </c>
      <c r="V394" s="156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 t="s">
        <v>539</v>
      </c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</row>
    <row r="395" spans="1:59" outlineLevel="1" x14ac:dyDescent="0.25">
      <c r="A395" s="163">
        <v>85</v>
      </c>
      <c r="B395" s="164" t="s">
        <v>585</v>
      </c>
      <c r="C395" s="178" t="s">
        <v>586</v>
      </c>
      <c r="D395" s="165" t="s">
        <v>448</v>
      </c>
      <c r="E395" s="166">
        <v>15.5</v>
      </c>
      <c r="F395" s="167">
        <v>0</v>
      </c>
      <c r="G395" s="168">
        <f>ROUND(E395*F395,2)</f>
        <v>0</v>
      </c>
      <c r="H395" s="167">
        <v>0</v>
      </c>
      <c r="I395" s="168">
        <f>ROUND(E395*H395,2)</f>
        <v>0</v>
      </c>
      <c r="J395" s="167">
        <v>0</v>
      </c>
      <c r="K395" s="168">
        <f>ROUND(E395*J395,2)</f>
        <v>0</v>
      </c>
      <c r="L395" s="168">
        <v>15</v>
      </c>
      <c r="M395" s="168">
        <f>G395*(1+L395/100)</f>
        <v>0</v>
      </c>
      <c r="N395" s="168">
        <v>0</v>
      </c>
      <c r="O395" s="168">
        <f>ROUND(E395*N395,2)</f>
        <v>0</v>
      </c>
      <c r="P395" s="168">
        <v>0</v>
      </c>
      <c r="Q395" s="168">
        <f>ROUND(E395*P395,2)</f>
        <v>0</v>
      </c>
      <c r="R395" s="168" t="s">
        <v>538</v>
      </c>
      <c r="S395" s="168" t="s">
        <v>170</v>
      </c>
      <c r="T395" s="156">
        <v>4.8000000000000001E-2</v>
      </c>
      <c r="U395" s="156">
        <f>ROUND(E395*T395,2)</f>
        <v>0.74</v>
      </c>
      <c r="V395" s="156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 t="s">
        <v>539</v>
      </c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</row>
    <row r="396" spans="1:59" outlineLevel="1" x14ac:dyDescent="0.25">
      <c r="A396" s="154"/>
      <c r="B396" s="155"/>
      <c r="C396" s="189" t="s">
        <v>587</v>
      </c>
      <c r="D396" s="183"/>
      <c r="E396" s="184">
        <v>15.5</v>
      </c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 t="s">
        <v>239</v>
      </c>
      <c r="AG396" s="147">
        <v>0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</row>
    <row r="397" spans="1:59" outlineLevel="1" x14ac:dyDescent="0.25">
      <c r="A397" s="170">
        <v>86</v>
      </c>
      <c r="B397" s="171" t="s">
        <v>588</v>
      </c>
      <c r="C397" s="179" t="s">
        <v>589</v>
      </c>
      <c r="D397" s="172" t="s">
        <v>590</v>
      </c>
      <c r="E397" s="173">
        <v>10</v>
      </c>
      <c r="F397" s="174">
        <v>0</v>
      </c>
      <c r="G397" s="175">
        <f>ROUND(E397*F397,2)</f>
        <v>0</v>
      </c>
      <c r="H397" s="174">
        <v>0</v>
      </c>
      <c r="I397" s="175">
        <f>ROUND(E397*H397,2)</f>
        <v>0</v>
      </c>
      <c r="J397" s="174">
        <v>0</v>
      </c>
      <c r="K397" s="175">
        <f>ROUND(E397*J397,2)</f>
        <v>0</v>
      </c>
      <c r="L397" s="175">
        <v>15</v>
      </c>
      <c r="M397" s="175">
        <f>G397*(1+L397/100)</f>
        <v>0</v>
      </c>
      <c r="N397" s="175">
        <v>0</v>
      </c>
      <c r="O397" s="175">
        <f>ROUND(E397*N397,2)</f>
        <v>0</v>
      </c>
      <c r="P397" s="175">
        <v>0</v>
      </c>
      <c r="Q397" s="175">
        <f>ROUND(E397*P397,2)</f>
        <v>0</v>
      </c>
      <c r="R397" s="175" t="s">
        <v>591</v>
      </c>
      <c r="S397" s="175" t="s">
        <v>170</v>
      </c>
      <c r="T397" s="156">
        <v>1</v>
      </c>
      <c r="U397" s="156">
        <f>ROUND(E397*T397,2)</f>
        <v>10</v>
      </c>
      <c r="V397" s="156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 t="s">
        <v>592</v>
      </c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</row>
    <row r="398" spans="1:59" outlineLevel="1" x14ac:dyDescent="0.25">
      <c r="A398" s="170">
        <v>87</v>
      </c>
      <c r="B398" s="171" t="s">
        <v>593</v>
      </c>
      <c r="C398" s="179" t="s">
        <v>594</v>
      </c>
      <c r="D398" s="172" t="s">
        <v>590</v>
      </c>
      <c r="E398" s="173">
        <v>6</v>
      </c>
      <c r="F398" s="174">
        <v>0</v>
      </c>
      <c r="G398" s="175">
        <f>ROUND(E398*F398,2)</f>
        <v>0</v>
      </c>
      <c r="H398" s="174">
        <v>0</v>
      </c>
      <c r="I398" s="175">
        <f>ROUND(E398*H398,2)</f>
        <v>0</v>
      </c>
      <c r="J398" s="174">
        <v>0</v>
      </c>
      <c r="K398" s="175">
        <f>ROUND(E398*J398,2)</f>
        <v>0</v>
      </c>
      <c r="L398" s="175">
        <v>15</v>
      </c>
      <c r="M398" s="175">
        <f>G398*(1+L398/100)</f>
        <v>0</v>
      </c>
      <c r="N398" s="175">
        <v>0</v>
      </c>
      <c r="O398" s="175">
        <f>ROUND(E398*N398,2)</f>
        <v>0</v>
      </c>
      <c r="P398" s="175">
        <v>0</v>
      </c>
      <c r="Q398" s="175">
        <f>ROUND(E398*P398,2)</f>
        <v>0</v>
      </c>
      <c r="R398" s="175"/>
      <c r="S398" s="175" t="s">
        <v>214</v>
      </c>
      <c r="T398" s="156">
        <v>1</v>
      </c>
      <c r="U398" s="156">
        <f>ROUND(E398*T398,2)</f>
        <v>6</v>
      </c>
      <c r="V398" s="156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 t="s">
        <v>592</v>
      </c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</row>
    <row r="399" spans="1:59" outlineLevel="1" x14ac:dyDescent="0.25">
      <c r="A399" s="170">
        <v>88</v>
      </c>
      <c r="B399" s="171" t="s">
        <v>595</v>
      </c>
      <c r="C399" s="179" t="s">
        <v>596</v>
      </c>
      <c r="D399" s="172" t="s">
        <v>590</v>
      </c>
      <c r="E399" s="173">
        <v>16</v>
      </c>
      <c r="F399" s="174">
        <v>0</v>
      </c>
      <c r="G399" s="175">
        <f>ROUND(E399*F399,2)</f>
        <v>0</v>
      </c>
      <c r="H399" s="174">
        <v>0</v>
      </c>
      <c r="I399" s="175">
        <f>ROUND(E399*H399,2)</f>
        <v>0</v>
      </c>
      <c r="J399" s="174">
        <v>0</v>
      </c>
      <c r="K399" s="175">
        <f>ROUND(E399*J399,2)</f>
        <v>0</v>
      </c>
      <c r="L399" s="175">
        <v>15</v>
      </c>
      <c r="M399" s="175">
        <f>G399*(1+L399/100)</f>
        <v>0</v>
      </c>
      <c r="N399" s="175">
        <v>0</v>
      </c>
      <c r="O399" s="175">
        <f>ROUND(E399*N399,2)</f>
        <v>0</v>
      </c>
      <c r="P399" s="175">
        <v>0</v>
      </c>
      <c r="Q399" s="175">
        <f>ROUND(E399*P399,2)</f>
        <v>0</v>
      </c>
      <c r="R399" s="175"/>
      <c r="S399" s="175" t="s">
        <v>214</v>
      </c>
      <c r="T399" s="156">
        <v>1</v>
      </c>
      <c r="U399" s="156">
        <f>ROUND(E399*T399,2)</f>
        <v>16</v>
      </c>
      <c r="V399" s="156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 t="s">
        <v>592</v>
      </c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</row>
    <row r="400" spans="1:59" outlineLevel="1" x14ac:dyDescent="0.25">
      <c r="A400" s="163">
        <v>89</v>
      </c>
      <c r="B400" s="164" t="s">
        <v>597</v>
      </c>
      <c r="C400" s="178" t="s">
        <v>598</v>
      </c>
      <c r="D400" s="165" t="s">
        <v>369</v>
      </c>
      <c r="E400" s="166">
        <v>0.14346</v>
      </c>
      <c r="F400" s="167">
        <v>0</v>
      </c>
      <c r="G400" s="168">
        <f>ROUND(E400*F400,2)</f>
        <v>0</v>
      </c>
      <c r="H400" s="167">
        <v>0</v>
      </c>
      <c r="I400" s="168">
        <f>ROUND(E400*H400,2)</f>
        <v>0</v>
      </c>
      <c r="J400" s="167">
        <v>0</v>
      </c>
      <c r="K400" s="168">
        <f>ROUND(E400*J400,2)</f>
        <v>0</v>
      </c>
      <c r="L400" s="168">
        <v>15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0</v>
      </c>
      <c r="Q400" s="168">
        <f>ROUND(E400*P400,2)</f>
        <v>0</v>
      </c>
      <c r="R400" s="168" t="s">
        <v>538</v>
      </c>
      <c r="S400" s="168" t="s">
        <v>170</v>
      </c>
      <c r="T400" s="156">
        <v>1.47</v>
      </c>
      <c r="U400" s="156">
        <f>ROUND(E400*T400,2)</f>
        <v>0.21</v>
      </c>
      <c r="V400" s="156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 t="s">
        <v>490</v>
      </c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</row>
    <row r="401" spans="1:59" outlineLevel="1" x14ac:dyDescent="0.25">
      <c r="A401" s="154"/>
      <c r="B401" s="155"/>
      <c r="C401" s="251" t="s">
        <v>599</v>
      </c>
      <c r="D401" s="252"/>
      <c r="E401" s="252"/>
      <c r="F401" s="252"/>
      <c r="G401" s="252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 t="s">
        <v>237</v>
      </c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</row>
    <row r="402" spans="1:59" x14ac:dyDescent="0.25">
      <c r="A402" s="158" t="s">
        <v>165</v>
      </c>
      <c r="B402" s="159" t="s">
        <v>102</v>
      </c>
      <c r="C402" s="177" t="s">
        <v>103</v>
      </c>
      <c r="D402" s="160"/>
      <c r="E402" s="161"/>
      <c r="F402" s="162"/>
      <c r="G402" s="162">
        <f>SUMIF(AF403:AF437,"&lt;&gt;NOR",G403:G437)</f>
        <v>0</v>
      </c>
      <c r="H402" s="162"/>
      <c r="I402" s="162">
        <f>SUM(I403:I437)</f>
        <v>0</v>
      </c>
      <c r="J402" s="162"/>
      <c r="K402" s="162">
        <f>SUM(K403:K437)</f>
        <v>0</v>
      </c>
      <c r="L402" s="162"/>
      <c r="M402" s="162">
        <f>SUM(M403:M437)</f>
        <v>0</v>
      </c>
      <c r="N402" s="162"/>
      <c r="O402" s="162">
        <f>SUM(O403:O437)</f>
        <v>0.33</v>
      </c>
      <c r="P402" s="162"/>
      <c r="Q402" s="162">
        <f>SUM(Q403:Q437)</f>
        <v>0</v>
      </c>
      <c r="R402" s="162"/>
      <c r="S402" s="162"/>
      <c r="T402" s="157"/>
      <c r="U402" s="157">
        <f>SUM(U403:U437)</f>
        <v>100.05999999999999</v>
      </c>
      <c r="V402" s="157"/>
      <c r="AF402" t="s">
        <v>166</v>
      </c>
    </row>
    <row r="403" spans="1:59" ht="20.399999999999999" outlineLevel="1" x14ac:dyDescent="0.25">
      <c r="A403" s="163">
        <v>90</v>
      </c>
      <c r="B403" s="164" t="s">
        <v>600</v>
      </c>
      <c r="C403" s="178" t="s">
        <v>601</v>
      </c>
      <c r="D403" s="165" t="s">
        <v>448</v>
      </c>
      <c r="E403" s="166">
        <v>23.25</v>
      </c>
      <c r="F403" s="167">
        <v>0</v>
      </c>
      <c r="G403" s="168">
        <f>ROUND(E403*F403,2)</f>
        <v>0</v>
      </c>
      <c r="H403" s="167">
        <v>0</v>
      </c>
      <c r="I403" s="168">
        <f>ROUND(E403*H403,2)</f>
        <v>0</v>
      </c>
      <c r="J403" s="167">
        <v>0</v>
      </c>
      <c r="K403" s="168">
        <f>ROUND(E403*J403,2)</f>
        <v>0</v>
      </c>
      <c r="L403" s="168">
        <v>15</v>
      </c>
      <c r="M403" s="168">
        <f>G403*(1+L403/100)</f>
        <v>0</v>
      </c>
      <c r="N403" s="168">
        <v>3.9899999999999996E-3</v>
      </c>
      <c r="O403" s="168">
        <f>ROUND(E403*N403,2)</f>
        <v>0.09</v>
      </c>
      <c r="P403" s="168">
        <v>0</v>
      </c>
      <c r="Q403" s="168">
        <f>ROUND(E403*P403,2)</f>
        <v>0</v>
      </c>
      <c r="R403" s="168" t="s">
        <v>538</v>
      </c>
      <c r="S403" s="168" t="s">
        <v>170</v>
      </c>
      <c r="T403" s="156">
        <v>0.54290000000000005</v>
      </c>
      <c r="U403" s="156">
        <f>ROUND(E403*T403,2)</f>
        <v>12.62</v>
      </c>
      <c r="V403" s="156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 t="s">
        <v>539</v>
      </c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</row>
    <row r="404" spans="1:59" outlineLevel="1" x14ac:dyDescent="0.25">
      <c r="A404" s="154"/>
      <c r="B404" s="155"/>
      <c r="C404" s="189" t="s">
        <v>602</v>
      </c>
      <c r="D404" s="183"/>
      <c r="E404" s="184">
        <v>23.25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 t="s">
        <v>239</v>
      </c>
      <c r="AG404" s="147">
        <v>0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</row>
    <row r="405" spans="1:59" ht="20.399999999999999" outlineLevel="1" x14ac:dyDescent="0.25">
      <c r="A405" s="163">
        <v>91</v>
      </c>
      <c r="B405" s="164" t="s">
        <v>603</v>
      </c>
      <c r="C405" s="178" t="s">
        <v>604</v>
      </c>
      <c r="D405" s="165" t="s">
        <v>448</v>
      </c>
      <c r="E405" s="166">
        <v>11.5</v>
      </c>
      <c r="F405" s="167">
        <v>0</v>
      </c>
      <c r="G405" s="168">
        <f>ROUND(E405*F405,2)</f>
        <v>0</v>
      </c>
      <c r="H405" s="167">
        <v>0</v>
      </c>
      <c r="I405" s="168">
        <f>ROUND(E405*H405,2)</f>
        <v>0</v>
      </c>
      <c r="J405" s="167">
        <v>0</v>
      </c>
      <c r="K405" s="168">
        <f>ROUND(E405*J405,2)</f>
        <v>0</v>
      </c>
      <c r="L405" s="168">
        <v>15</v>
      </c>
      <c r="M405" s="168">
        <f>G405*(1+L405/100)</f>
        <v>0</v>
      </c>
      <c r="N405" s="168">
        <v>5.1799999999999997E-3</v>
      </c>
      <c r="O405" s="168">
        <f>ROUND(E405*N405,2)</f>
        <v>0.06</v>
      </c>
      <c r="P405" s="168">
        <v>0</v>
      </c>
      <c r="Q405" s="168">
        <f>ROUND(E405*P405,2)</f>
        <v>0</v>
      </c>
      <c r="R405" s="168" t="s">
        <v>538</v>
      </c>
      <c r="S405" s="168" t="s">
        <v>170</v>
      </c>
      <c r="T405" s="156">
        <v>0.63429999999999997</v>
      </c>
      <c r="U405" s="156">
        <f>ROUND(E405*T405,2)</f>
        <v>7.29</v>
      </c>
      <c r="V405" s="156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 t="s">
        <v>539</v>
      </c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</row>
    <row r="406" spans="1:59" outlineLevel="1" x14ac:dyDescent="0.25">
      <c r="A406" s="154"/>
      <c r="B406" s="155"/>
      <c r="C406" s="189" t="s">
        <v>605</v>
      </c>
      <c r="D406" s="183"/>
      <c r="E406" s="184">
        <v>11.5</v>
      </c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 t="s">
        <v>239</v>
      </c>
      <c r="AG406" s="147">
        <v>0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</row>
    <row r="407" spans="1:59" ht="20.399999999999999" outlineLevel="1" x14ac:dyDescent="0.25">
      <c r="A407" s="163">
        <v>92</v>
      </c>
      <c r="B407" s="164" t="s">
        <v>606</v>
      </c>
      <c r="C407" s="178" t="s">
        <v>607</v>
      </c>
      <c r="D407" s="165" t="s">
        <v>448</v>
      </c>
      <c r="E407" s="166">
        <v>23.25</v>
      </c>
      <c r="F407" s="167">
        <v>0</v>
      </c>
      <c r="G407" s="168">
        <f>ROUND(E407*F407,2)</f>
        <v>0</v>
      </c>
      <c r="H407" s="167">
        <v>0</v>
      </c>
      <c r="I407" s="168">
        <f>ROUND(E407*H407,2)</f>
        <v>0</v>
      </c>
      <c r="J407" s="167">
        <v>0</v>
      </c>
      <c r="K407" s="168">
        <f>ROUND(E407*J407,2)</f>
        <v>0</v>
      </c>
      <c r="L407" s="168">
        <v>15</v>
      </c>
      <c r="M407" s="168">
        <f>G407*(1+L407/100)</f>
        <v>0</v>
      </c>
      <c r="N407" s="168">
        <v>4.0099999999999997E-3</v>
      </c>
      <c r="O407" s="168">
        <f>ROUND(E407*N407,2)</f>
        <v>0.09</v>
      </c>
      <c r="P407" s="168">
        <v>0</v>
      </c>
      <c r="Q407" s="168">
        <f>ROUND(E407*P407,2)</f>
        <v>0</v>
      </c>
      <c r="R407" s="168" t="s">
        <v>538</v>
      </c>
      <c r="S407" s="168" t="s">
        <v>170</v>
      </c>
      <c r="T407" s="156">
        <v>0.54290000000000005</v>
      </c>
      <c r="U407" s="156">
        <f>ROUND(E407*T407,2)</f>
        <v>12.62</v>
      </c>
      <c r="V407" s="156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 t="s">
        <v>539</v>
      </c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</row>
    <row r="408" spans="1:59" outlineLevel="1" x14ac:dyDescent="0.25">
      <c r="A408" s="154"/>
      <c r="B408" s="155"/>
      <c r="C408" s="189" t="s">
        <v>602</v>
      </c>
      <c r="D408" s="183"/>
      <c r="E408" s="184">
        <v>23.25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 t="s">
        <v>239</v>
      </c>
      <c r="AG408" s="147">
        <v>0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</row>
    <row r="409" spans="1:59" ht="20.399999999999999" outlineLevel="1" x14ac:dyDescent="0.25">
      <c r="A409" s="163">
        <v>93</v>
      </c>
      <c r="B409" s="164" t="s">
        <v>608</v>
      </c>
      <c r="C409" s="178" t="s">
        <v>609</v>
      </c>
      <c r="D409" s="165" t="s">
        <v>448</v>
      </c>
      <c r="E409" s="166">
        <v>11.5</v>
      </c>
      <c r="F409" s="167">
        <v>0</v>
      </c>
      <c r="G409" s="168">
        <f>ROUND(E409*F409,2)</f>
        <v>0</v>
      </c>
      <c r="H409" s="167">
        <v>0</v>
      </c>
      <c r="I409" s="168">
        <f>ROUND(E409*H409,2)</f>
        <v>0</v>
      </c>
      <c r="J409" s="167">
        <v>0</v>
      </c>
      <c r="K409" s="168">
        <f>ROUND(E409*J409,2)</f>
        <v>0</v>
      </c>
      <c r="L409" s="168">
        <v>15</v>
      </c>
      <c r="M409" s="168">
        <f>G409*(1+L409/100)</f>
        <v>0</v>
      </c>
      <c r="N409" s="168">
        <v>5.2199999999999998E-3</v>
      </c>
      <c r="O409" s="168">
        <f>ROUND(E409*N409,2)</f>
        <v>0.06</v>
      </c>
      <c r="P409" s="168">
        <v>0</v>
      </c>
      <c r="Q409" s="168">
        <f>ROUND(E409*P409,2)</f>
        <v>0</v>
      </c>
      <c r="R409" s="168" t="s">
        <v>538</v>
      </c>
      <c r="S409" s="168" t="s">
        <v>170</v>
      </c>
      <c r="T409" s="156">
        <v>0.63429999999999997</v>
      </c>
      <c r="U409" s="156">
        <f>ROUND(E409*T409,2)</f>
        <v>7.29</v>
      </c>
      <c r="V409" s="156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 t="s">
        <v>539</v>
      </c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</row>
    <row r="410" spans="1:59" outlineLevel="1" x14ac:dyDescent="0.25">
      <c r="A410" s="154"/>
      <c r="B410" s="155"/>
      <c r="C410" s="189" t="s">
        <v>605</v>
      </c>
      <c r="D410" s="183"/>
      <c r="E410" s="184">
        <v>11.5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 t="s">
        <v>239</v>
      </c>
      <c r="AG410" s="147">
        <v>0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</row>
    <row r="411" spans="1:59" ht="20.399999999999999" outlineLevel="1" x14ac:dyDescent="0.25">
      <c r="A411" s="163">
        <v>94</v>
      </c>
      <c r="B411" s="164" t="s">
        <v>610</v>
      </c>
      <c r="C411" s="178" t="s">
        <v>611</v>
      </c>
      <c r="D411" s="165" t="s">
        <v>448</v>
      </c>
      <c r="E411" s="166">
        <v>69.5</v>
      </c>
      <c r="F411" s="167">
        <v>0</v>
      </c>
      <c r="G411" s="168">
        <f>ROUND(E411*F411,2)</f>
        <v>0</v>
      </c>
      <c r="H411" s="167">
        <v>0</v>
      </c>
      <c r="I411" s="168">
        <f>ROUND(E411*H411,2)</f>
        <v>0</v>
      </c>
      <c r="J411" s="167">
        <v>0</v>
      </c>
      <c r="K411" s="168">
        <f>ROUND(E411*J411,2)</f>
        <v>0</v>
      </c>
      <c r="L411" s="168">
        <v>15</v>
      </c>
      <c r="M411" s="168">
        <f>G411*(1+L411/100)</f>
        <v>0</v>
      </c>
      <c r="N411" s="168">
        <v>2.0000000000000002E-5</v>
      </c>
      <c r="O411" s="168">
        <f>ROUND(E411*N411,2)</f>
        <v>0</v>
      </c>
      <c r="P411" s="168">
        <v>0</v>
      </c>
      <c r="Q411" s="168">
        <f>ROUND(E411*P411,2)</f>
        <v>0</v>
      </c>
      <c r="R411" s="168" t="s">
        <v>538</v>
      </c>
      <c r="S411" s="168" t="s">
        <v>170</v>
      </c>
      <c r="T411" s="156">
        <v>0.13500000000000001</v>
      </c>
      <c r="U411" s="156">
        <f>ROUND(E411*T411,2)</f>
        <v>9.3800000000000008</v>
      </c>
      <c r="V411" s="156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 t="s">
        <v>539</v>
      </c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</row>
    <row r="412" spans="1:59" outlineLevel="1" x14ac:dyDescent="0.25">
      <c r="A412" s="154"/>
      <c r="B412" s="155"/>
      <c r="C412" s="189" t="s">
        <v>612</v>
      </c>
      <c r="D412" s="183"/>
      <c r="E412" s="184">
        <v>69.5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 t="s">
        <v>239</v>
      </c>
      <c r="AG412" s="147">
        <v>0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</row>
    <row r="413" spans="1:59" ht="20.399999999999999" outlineLevel="1" x14ac:dyDescent="0.25">
      <c r="A413" s="170">
        <v>95</v>
      </c>
      <c r="B413" s="171" t="s">
        <v>613</v>
      </c>
      <c r="C413" s="179" t="s">
        <v>614</v>
      </c>
      <c r="D413" s="172" t="s">
        <v>615</v>
      </c>
      <c r="E413" s="173">
        <v>2</v>
      </c>
      <c r="F413" s="174">
        <v>0</v>
      </c>
      <c r="G413" s="175">
        <f>ROUND(E413*F413,2)</f>
        <v>0</v>
      </c>
      <c r="H413" s="174">
        <v>0</v>
      </c>
      <c r="I413" s="175">
        <f>ROUND(E413*H413,2)</f>
        <v>0</v>
      </c>
      <c r="J413" s="174">
        <v>0</v>
      </c>
      <c r="K413" s="175">
        <f>ROUND(E413*J413,2)</f>
        <v>0</v>
      </c>
      <c r="L413" s="175">
        <v>15</v>
      </c>
      <c r="M413" s="175">
        <f>G413*(1+L413/100)</f>
        <v>0</v>
      </c>
      <c r="N413" s="175">
        <v>7.2100000000000003E-3</v>
      </c>
      <c r="O413" s="175">
        <f>ROUND(E413*N413,2)</f>
        <v>0.01</v>
      </c>
      <c r="P413" s="175">
        <v>0</v>
      </c>
      <c r="Q413" s="175">
        <f>ROUND(E413*P413,2)</f>
        <v>0</v>
      </c>
      <c r="R413" s="175" t="s">
        <v>538</v>
      </c>
      <c r="S413" s="175" t="s">
        <v>170</v>
      </c>
      <c r="T413" s="156">
        <v>1.7629999999999999</v>
      </c>
      <c r="U413" s="156">
        <f>ROUND(E413*T413,2)</f>
        <v>3.53</v>
      </c>
      <c r="V413" s="156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 t="s">
        <v>539</v>
      </c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</row>
    <row r="414" spans="1:59" outlineLevel="1" x14ac:dyDescent="0.25">
      <c r="A414" s="163">
        <v>96</v>
      </c>
      <c r="B414" s="164" t="s">
        <v>616</v>
      </c>
      <c r="C414" s="178" t="s">
        <v>617</v>
      </c>
      <c r="D414" s="165" t="s">
        <v>266</v>
      </c>
      <c r="E414" s="166">
        <v>19</v>
      </c>
      <c r="F414" s="167">
        <v>0</v>
      </c>
      <c r="G414" s="168">
        <f>ROUND(E414*F414,2)</f>
        <v>0</v>
      </c>
      <c r="H414" s="167">
        <v>0</v>
      </c>
      <c r="I414" s="168">
        <f>ROUND(E414*H414,2)</f>
        <v>0</v>
      </c>
      <c r="J414" s="167">
        <v>0</v>
      </c>
      <c r="K414" s="168">
        <f>ROUND(E414*J414,2)</f>
        <v>0</v>
      </c>
      <c r="L414" s="168">
        <v>15</v>
      </c>
      <c r="M414" s="168">
        <f>G414*(1+L414/100)</f>
        <v>0</v>
      </c>
      <c r="N414" s="168">
        <v>0</v>
      </c>
      <c r="O414" s="168">
        <f>ROUND(E414*N414,2)</f>
        <v>0</v>
      </c>
      <c r="P414" s="168">
        <v>0</v>
      </c>
      <c r="Q414" s="168">
        <f>ROUND(E414*P414,2)</f>
        <v>0</v>
      </c>
      <c r="R414" s="168" t="s">
        <v>538</v>
      </c>
      <c r="S414" s="168" t="s">
        <v>170</v>
      </c>
      <c r="T414" s="156">
        <v>0.42499999999999999</v>
      </c>
      <c r="U414" s="156">
        <f>ROUND(E414*T414,2)</f>
        <v>8.08</v>
      </c>
      <c r="V414" s="156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 t="s">
        <v>539</v>
      </c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</row>
    <row r="415" spans="1:59" outlineLevel="1" x14ac:dyDescent="0.25">
      <c r="A415" s="154"/>
      <c r="B415" s="155"/>
      <c r="C415" s="189" t="s">
        <v>618</v>
      </c>
      <c r="D415" s="183"/>
      <c r="E415" s="184">
        <v>19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 t="s">
        <v>239</v>
      </c>
      <c r="AG415" s="147">
        <v>0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</row>
    <row r="416" spans="1:59" outlineLevel="1" x14ac:dyDescent="0.25">
      <c r="A416" s="163">
        <v>97</v>
      </c>
      <c r="B416" s="164" t="s">
        <v>619</v>
      </c>
      <c r="C416" s="178" t="s">
        <v>620</v>
      </c>
      <c r="D416" s="165" t="s">
        <v>266</v>
      </c>
      <c r="E416" s="166">
        <v>4</v>
      </c>
      <c r="F416" s="167">
        <v>0</v>
      </c>
      <c r="G416" s="168">
        <f>ROUND(E416*F416,2)</f>
        <v>0</v>
      </c>
      <c r="H416" s="167">
        <v>0</v>
      </c>
      <c r="I416" s="168">
        <f>ROUND(E416*H416,2)</f>
        <v>0</v>
      </c>
      <c r="J416" s="167">
        <v>0</v>
      </c>
      <c r="K416" s="168">
        <f>ROUND(E416*J416,2)</f>
        <v>0</v>
      </c>
      <c r="L416" s="168">
        <v>15</v>
      </c>
      <c r="M416" s="168">
        <f>G416*(1+L416/100)</f>
        <v>0</v>
      </c>
      <c r="N416" s="168">
        <v>0</v>
      </c>
      <c r="O416" s="168">
        <f>ROUND(E416*N416,2)</f>
        <v>0</v>
      </c>
      <c r="P416" s="168">
        <v>0</v>
      </c>
      <c r="Q416" s="168">
        <f>ROUND(E416*P416,2)</f>
        <v>0</v>
      </c>
      <c r="R416" s="168" t="s">
        <v>538</v>
      </c>
      <c r="S416" s="168" t="s">
        <v>170</v>
      </c>
      <c r="T416" s="156">
        <v>0.16500000000000001</v>
      </c>
      <c r="U416" s="156">
        <f>ROUND(E416*T416,2)</f>
        <v>0.66</v>
      </c>
      <c r="V416" s="156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 t="s">
        <v>235</v>
      </c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</row>
    <row r="417" spans="1:59" outlineLevel="1" x14ac:dyDescent="0.25">
      <c r="A417" s="154"/>
      <c r="B417" s="155"/>
      <c r="C417" s="251" t="s">
        <v>621</v>
      </c>
      <c r="D417" s="252"/>
      <c r="E417" s="252"/>
      <c r="F417" s="252"/>
      <c r="G417" s="252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 t="s">
        <v>237</v>
      </c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</row>
    <row r="418" spans="1:59" ht="20.399999999999999" outlineLevel="1" x14ac:dyDescent="0.25">
      <c r="A418" s="163">
        <v>98</v>
      </c>
      <c r="B418" s="164" t="s">
        <v>622</v>
      </c>
      <c r="C418" s="178" t="s">
        <v>623</v>
      </c>
      <c r="D418" s="165" t="s">
        <v>266</v>
      </c>
      <c r="E418" s="166">
        <v>19</v>
      </c>
      <c r="F418" s="167">
        <v>0</v>
      </c>
      <c r="G418" s="168">
        <f>ROUND(E418*F418,2)</f>
        <v>0</v>
      </c>
      <c r="H418" s="167">
        <v>0</v>
      </c>
      <c r="I418" s="168">
        <f>ROUND(E418*H418,2)</f>
        <v>0</v>
      </c>
      <c r="J418" s="167">
        <v>0</v>
      </c>
      <c r="K418" s="168">
        <f>ROUND(E418*J418,2)</f>
        <v>0</v>
      </c>
      <c r="L418" s="168">
        <v>15</v>
      </c>
      <c r="M418" s="168">
        <f>G418*(1+L418/100)</f>
        <v>0</v>
      </c>
      <c r="N418" s="168">
        <v>6.3000000000000003E-4</v>
      </c>
      <c r="O418" s="168">
        <f>ROUND(E418*N418,2)</f>
        <v>0.01</v>
      </c>
      <c r="P418" s="168">
        <v>0</v>
      </c>
      <c r="Q418" s="168">
        <f>ROUND(E418*P418,2)</f>
        <v>0</v>
      </c>
      <c r="R418" s="168" t="s">
        <v>538</v>
      </c>
      <c r="S418" s="168" t="s">
        <v>170</v>
      </c>
      <c r="T418" s="156">
        <v>0.27200000000000002</v>
      </c>
      <c r="U418" s="156">
        <f>ROUND(E418*T418,2)</f>
        <v>5.17</v>
      </c>
      <c r="V418" s="156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 t="s">
        <v>235</v>
      </c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</row>
    <row r="419" spans="1:59" outlineLevel="1" x14ac:dyDescent="0.25">
      <c r="A419" s="154"/>
      <c r="B419" s="155"/>
      <c r="C419" s="189" t="s">
        <v>618</v>
      </c>
      <c r="D419" s="183"/>
      <c r="E419" s="184">
        <v>19</v>
      </c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 t="s">
        <v>239</v>
      </c>
      <c r="AG419" s="147">
        <v>0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</row>
    <row r="420" spans="1:59" ht="20.399999999999999" outlineLevel="1" x14ac:dyDescent="0.25">
      <c r="A420" s="163">
        <v>99</v>
      </c>
      <c r="B420" s="164" t="s">
        <v>624</v>
      </c>
      <c r="C420" s="178" t="s">
        <v>625</v>
      </c>
      <c r="D420" s="165" t="s">
        <v>626</v>
      </c>
      <c r="E420" s="166">
        <v>4</v>
      </c>
      <c r="F420" s="167">
        <v>0</v>
      </c>
      <c r="G420" s="168">
        <f>ROUND(E420*F420,2)</f>
        <v>0</v>
      </c>
      <c r="H420" s="167">
        <v>0</v>
      </c>
      <c r="I420" s="168">
        <f>ROUND(E420*H420,2)</f>
        <v>0</v>
      </c>
      <c r="J420" s="167">
        <v>0</v>
      </c>
      <c r="K420" s="168">
        <f>ROUND(E420*J420,2)</f>
        <v>0</v>
      </c>
      <c r="L420" s="168">
        <v>15</v>
      </c>
      <c r="M420" s="168">
        <f>G420*(1+L420/100)</f>
        <v>0</v>
      </c>
      <c r="N420" s="168">
        <v>1.48E-3</v>
      </c>
      <c r="O420" s="168">
        <f>ROUND(E420*N420,2)</f>
        <v>0.01</v>
      </c>
      <c r="P420" s="168">
        <v>0</v>
      </c>
      <c r="Q420" s="168">
        <f>ROUND(E420*P420,2)</f>
        <v>0</v>
      </c>
      <c r="R420" s="168" t="s">
        <v>538</v>
      </c>
      <c r="S420" s="168" t="s">
        <v>170</v>
      </c>
      <c r="T420" s="156">
        <v>0.54</v>
      </c>
      <c r="U420" s="156">
        <f>ROUND(E420*T420,2)</f>
        <v>2.16</v>
      </c>
      <c r="V420" s="156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 t="s">
        <v>539</v>
      </c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</row>
    <row r="421" spans="1:59" outlineLevel="1" x14ac:dyDescent="0.25">
      <c r="A421" s="154"/>
      <c r="B421" s="155"/>
      <c r="C421" s="242" t="s">
        <v>627</v>
      </c>
      <c r="D421" s="243"/>
      <c r="E421" s="243"/>
      <c r="F421" s="243"/>
      <c r="G421" s="243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 t="s">
        <v>173</v>
      </c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</row>
    <row r="422" spans="1:59" ht="20.399999999999999" outlineLevel="1" x14ac:dyDescent="0.25">
      <c r="A422" s="170">
        <v>100</v>
      </c>
      <c r="B422" s="171" t="s">
        <v>628</v>
      </c>
      <c r="C422" s="179" t="s">
        <v>629</v>
      </c>
      <c r="D422" s="172" t="s">
        <v>266</v>
      </c>
      <c r="E422" s="173">
        <v>1</v>
      </c>
      <c r="F422" s="174">
        <v>0</v>
      </c>
      <c r="G422" s="175">
        <f>ROUND(E422*F422,2)</f>
        <v>0</v>
      </c>
      <c r="H422" s="174">
        <v>0</v>
      </c>
      <c r="I422" s="175">
        <f>ROUND(E422*H422,2)</f>
        <v>0</v>
      </c>
      <c r="J422" s="174">
        <v>0</v>
      </c>
      <c r="K422" s="175">
        <f>ROUND(E422*J422,2)</f>
        <v>0</v>
      </c>
      <c r="L422" s="175">
        <v>15</v>
      </c>
      <c r="M422" s="175">
        <f>G422*(1+L422/100)</f>
        <v>0</v>
      </c>
      <c r="N422" s="175">
        <v>2.0000000000000001E-4</v>
      </c>
      <c r="O422" s="175">
        <f>ROUND(E422*N422,2)</f>
        <v>0</v>
      </c>
      <c r="P422" s="175">
        <v>0</v>
      </c>
      <c r="Q422" s="175">
        <f>ROUND(E422*P422,2)</f>
        <v>0</v>
      </c>
      <c r="R422" s="175" t="s">
        <v>538</v>
      </c>
      <c r="S422" s="175" t="s">
        <v>170</v>
      </c>
      <c r="T422" s="156">
        <v>0.20699999999999999</v>
      </c>
      <c r="U422" s="156">
        <f>ROUND(E422*T422,2)</f>
        <v>0.21</v>
      </c>
      <c r="V422" s="156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 t="s">
        <v>539</v>
      </c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</row>
    <row r="423" spans="1:59" ht="20.399999999999999" outlineLevel="1" x14ac:dyDescent="0.25">
      <c r="A423" s="170">
        <v>101</v>
      </c>
      <c r="B423" s="171" t="s">
        <v>630</v>
      </c>
      <c r="C423" s="179" t="s">
        <v>631</v>
      </c>
      <c r="D423" s="172" t="s">
        <v>266</v>
      </c>
      <c r="E423" s="173">
        <v>1</v>
      </c>
      <c r="F423" s="174">
        <v>0</v>
      </c>
      <c r="G423" s="175">
        <f>ROUND(E423*F423,2)</f>
        <v>0</v>
      </c>
      <c r="H423" s="174">
        <v>0</v>
      </c>
      <c r="I423" s="175">
        <f>ROUND(E423*H423,2)</f>
        <v>0</v>
      </c>
      <c r="J423" s="174">
        <v>0</v>
      </c>
      <c r="K423" s="175">
        <f>ROUND(E423*J423,2)</f>
        <v>0</v>
      </c>
      <c r="L423" s="175">
        <v>15</v>
      </c>
      <c r="M423" s="175">
        <f>G423*(1+L423/100)</f>
        <v>0</v>
      </c>
      <c r="N423" s="175">
        <v>0</v>
      </c>
      <c r="O423" s="175">
        <f>ROUND(E423*N423,2)</f>
        <v>0</v>
      </c>
      <c r="P423" s="175">
        <v>0</v>
      </c>
      <c r="Q423" s="175">
        <f>ROUND(E423*P423,2)</f>
        <v>0</v>
      </c>
      <c r="R423" s="175" t="s">
        <v>538</v>
      </c>
      <c r="S423" s="175" t="s">
        <v>170</v>
      </c>
      <c r="T423" s="156">
        <v>0.20699999999999999</v>
      </c>
      <c r="U423" s="156">
        <f>ROUND(E423*T423,2)</f>
        <v>0.21</v>
      </c>
      <c r="V423" s="156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 t="s">
        <v>539</v>
      </c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</row>
    <row r="424" spans="1:59" outlineLevel="1" x14ac:dyDescent="0.25">
      <c r="A424" s="163">
        <v>102</v>
      </c>
      <c r="B424" s="164" t="s">
        <v>632</v>
      </c>
      <c r="C424" s="178" t="s">
        <v>633</v>
      </c>
      <c r="D424" s="165" t="s">
        <v>448</v>
      </c>
      <c r="E424" s="166">
        <v>69.5</v>
      </c>
      <c r="F424" s="167">
        <v>0</v>
      </c>
      <c r="G424" s="168">
        <f>ROUND(E424*F424,2)</f>
        <v>0</v>
      </c>
      <c r="H424" s="167">
        <v>0</v>
      </c>
      <c r="I424" s="168">
        <f>ROUND(E424*H424,2)</f>
        <v>0</v>
      </c>
      <c r="J424" s="167">
        <v>0</v>
      </c>
      <c r="K424" s="168">
        <f>ROUND(E424*J424,2)</f>
        <v>0</v>
      </c>
      <c r="L424" s="168">
        <v>15</v>
      </c>
      <c r="M424" s="168">
        <f>G424*(1+L424/100)</f>
        <v>0</v>
      </c>
      <c r="N424" s="168">
        <v>0</v>
      </c>
      <c r="O424" s="168">
        <f>ROUND(E424*N424,2)</f>
        <v>0</v>
      </c>
      <c r="P424" s="168">
        <v>0</v>
      </c>
      <c r="Q424" s="168">
        <f>ROUND(E424*P424,2)</f>
        <v>0</v>
      </c>
      <c r="R424" s="168" t="s">
        <v>538</v>
      </c>
      <c r="S424" s="168" t="s">
        <v>170</v>
      </c>
      <c r="T424" s="156">
        <v>2.9000000000000001E-2</v>
      </c>
      <c r="U424" s="156">
        <f>ROUND(E424*T424,2)</f>
        <v>2.02</v>
      </c>
      <c r="V424" s="156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 t="s">
        <v>539</v>
      </c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</row>
    <row r="425" spans="1:59" outlineLevel="1" x14ac:dyDescent="0.25">
      <c r="A425" s="154"/>
      <c r="B425" s="155"/>
      <c r="C425" s="242" t="s">
        <v>634</v>
      </c>
      <c r="D425" s="243"/>
      <c r="E425" s="243"/>
      <c r="F425" s="243"/>
      <c r="G425" s="243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 t="s">
        <v>173</v>
      </c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</row>
    <row r="426" spans="1:59" outlineLevel="1" x14ac:dyDescent="0.25">
      <c r="A426" s="154"/>
      <c r="B426" s="155"/>
      <c r="C426" s="189" t="s">
        <v>612</v>
      </c>
      <c r="D426" s="183"/>
      <c r="E426" s="184">
        <v>69.5</v>
      </c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 t="s">
        <v>239</v>
      </c>
      <c r="AG426" s="147">
        <v>0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</row>
    <row r="427" spans="1:59" outlineLevel="1" x14ac:dyDescent="0.25">
      <c r="A427" s="163">
        <v>103</v>
      </c>
      <c r="B427" s="164" t="s">
        <v>635</v>
      </c>
      <c r="C427" s="178" t="s">
        <v>636</v>
      </c>
      <c r="D427" s="165" t="s">
        <v>448</v>
      </c>
      <c r="E427" s="166">
        <v>69.5</v>
      </c>
      <c r="F427" s="167">
        <v>0</v>
      </c>
      <c r="G427" s="168">
        <f>ROUND(E427*F427,2)</f>
        <v>0</v>
      </c>
      <c r="H427" s="167">
        <v>0</v>
      </c>
      <c r="I427" s="168">
        <f>ROUND(E427*H427,2)</f>
        <v>0</v>
      </c>
      <c r="J427" s="167">
        <v>0</v>
      </c>
      <c r="K427" s="168">
        <f>ROUND(E427*J427,2)</f>
        <v>0</v>
      </c>
      <c r="L427" s="168">
        <v>15</v>
      </c>
      <c r="M427" s="168">
        <f>G427*(1+L427/100)</f>
        <v>0</v>
      </c>
      <c r="N427" s="168">
        <v>1.0000000000000001E-5</v>
      </c>
      <c r="O427" s="168">
        <f>ROUND(E427*N427,2)</f>
        <v>0</v>
      </c>
      <c r="P427" s="168">
        <v>0</v>
      </c>
      <c r="Q427" s="168">
        <f>ROUND(E427*P427,2)</f>
        <v>0</v>
      </c>
      <c r="R427" s="168" t="s">
        <v>538</v>
      </c>
      <c r="S427" s="168" t="s">
        <v>170</v>
      </c>
      <c r="T427" s="156">
        <v>6.2E-2</v>
      </c>
      <c r="U427" s="156">
        <f>ROUND(E427*T427,2)</f>
        <v>4.3099999999999996</v>
      </c>
      <c r="V427" s="156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 t="s">
        <v>539</v>
      </c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</row>
    <row r="428" spans="1:59" outlineLevel="1" x14ac:dyDescent="0.25">
      <c r="A428" s="154"/>
      <c r="B428" s="155"/>
      <c r="C428" s="189" t="s">
        <v>612</v>
      </c>
      <c r="D428" s="183"/>
      <c r="E428" s="184">
        <v>69.5</v>
      </c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 t="s">
        <v>239</v>
      </c>
      <c r="AG428" s="147">
        <v>0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</row>
    <row r="429" spans="1:59" outlineLevel="1" x14ac:dyDescent="0.25">
      <c r="A429" s="163">
        <v>104</v>
      </c>
      <c r="B429" s="164" t="s">
        <v>637</v>
      </c>
      <c r="C429" s="178" t="s">
        <v>638</v>
      </c>
      <c r="D429" s="165" t="s">
        <v>615</v>
      </c>
      <c r="E429" s="166">
        <v>9</v>
      </c>
      <c r="F429" s="167">
        <v>0</v>
      </c>
      <c r="G429" s="168">
        <f>ROUND(E429*F429,2)</f>
        <v>0</v>
      </c>
      <c r="H429" s="167">
        <v>0</v>
      </c>
      <c r="I429" s="168">
        <f>ROUND(E429*H429,2)</f>
        <v>0</v>
      </c>
      <c r="J429" s="167">
        <v>0</v>
      </c>
      <c r="K429" s="168">
        <f>ROUND(E429*J429,2)</f>
        <v>0</v>
      </c>
      <c r="L429" s="168">
        <v>15</v>
      </c>
      <c r="M429" s="168">
        <f>G429*(1+L429/100)</f>
        <v>0</v>
      </c>
      <c r="N429" s="168">
        <v>8.0000000000000007E-5</v>
      </c>
      <c r="O429" s="168">
        <f>ROUND(E429*N429,2)</f>
        <v>0</v>
      </c>
      <c r="P429" s="168">
        <v>0</v>
      </c>
      <c r="Q429" s="168">
        <f>ROUND(E429*P429,2)</f>
        <v>0</v>
      </c>
      <c r="R429" s="168" t="s">
        <v>538</v>
      </c>
      <c r="S429" s="168" t="s">
        <v>170</v>
      </c>
      <c r="T429" s="156">
        <v>0.22700000000000001</v>
      </c>
      <c r="U429" s="156">
        <f>ROUND(E429*T429,2)</f>
        <v>2.04</v>
      </c>
      <c r="V429" s="156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 t="s">
        <v>539</v>
      </c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</row>
    <row r="430" spans="1:59" outlineLevel="1" x14ac:dyDescent="0.25">
      <c r="A430" s="154"/>
      <c r="B430" s="155"/>
      <c r="C430" s="189" t="s">
        <v>639</v>
      </c>
      <c r="D430" s="183"/>
      <c r="E430" s="184">
        <v>9</v>
      </c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 t="s">
        <v>239</v>
      </c>
      <c r="AG430" s="147">
        <v>0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</row>
    <row r="431" spans="1:59" outlineLevel="1" x14ac:dyDescent="0.25">
      <c r="A431" s="170">
        <v>105</v>
      </c>
      <c r="B431" s="171" t="s">
        <v>588</v>
      </c>
      <c r="C431" s="179" t="s">
        <v>589</v>
      </c>
      <c r="D431" s="172" t="s">
        <v>590</v>
      </c>
      <c r="E431" s="173">
        <v>8</v>
      </c>
      <c r="F431" s="174">
        <v>0</v>
      </c>
      <c r="G431" s="175">
        <f>ROUND(E431*F431,2)</f>
        <v>0</v>
      </c>
      <c r="H431" s="174">
        <v>0</v>
      </c>
      <c r="I431" s="175">
        <f>ROUND(E431*H431,2)</f>
        <v>0</v>
      </c>
      <c r="J431" s="174">
        <v>0</v>
      </c>
      <c r="K431" s="175">
        <f>ROUND(E431*J431,2)</f>
        <v>0</v>
      </c>
      <c r="L431" s="175">
        <v>15</v>
      </c>
      <c r="M431" s="175">
        <f>G431*(1+L431/100)</f>
        <v>0</v>
      </c>
      <c r="N431" s="175">
        <v>0</v>
      </c>
      <c r="O431" s="175">
        <f>ROUND(E431*N431,2)</f>
        <v>0</v>
      </c>
      <c r="P431" s="175">
        <v>0</v>
      </c>
      <c r="Q431" s="175">
        <f>ROUND(E431*P431,2)</f>
        <v>0</v>
      </c>
      <c r="R431" s="175" t="s">
        <v>591</v>
      </c>
      <c r="S431" s="175" t="s">
        <v>170</v>
      </c>
      <c r="T431" s="156">
        <v>1</v>
      </c>
      <c r="U431" s="156">
        <f>ROUND(E431*T431,2)</f>
        <v>8</v>
      </c>
      <c r="V431" s="156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 t="s">
        <v>592</v>
      </c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</row>
    <row r="432" spans="1:59" outlineLevel="1" x14ac:dyDescent="0.25">
      <c r="A432" s="170">
        <v>106</v>
      </c>
      <c r="B432" s="171" t="s">
        <v>593</v>
      </c>
      <c r="C432" s="179" t="s">
        <v>594</v>
      </c>
      <c r="D432" s="172" t="s">
        <v>590</v>
      </c>
      <c r="E432" s="173">
        <v>4</v>
      </c>
      <c r="F432" s="174">
        <v>0</v>
      </c>
      <c r="G432" s="175">
        <f>ROUND(E432*F432,2)</f>
        <v>0</v>
      </c>
      <c r="H432" s="174">
        <v>0</v>
      </c>
      <c r="I432" s="175">
        <f>ROUND(E432*H432,2)</f>
        <v>0</v>
      </c>
      <c r="J432" s="174">
        <v>0</v>
      </c>
      <c r="K432" s="175">
        <f>ROUND(E432*J432,2)</f>
        <v>0</v>
      </c>
      <c r="L432" s="175">
        <v>15</v>
      </c>
      <c r="M432" s="175">
        <f>G432*(1+L432/100)</f>
        <v>0</v>
      </c>
      <c r="N432" s="175">
        <v>0</v>
      </c>
      <c r="O432" s="175">
        <f>ROUND(E432*N432,2)</f>
        <v>0</v>
      </c>
      <c r="P432" s="175">
        <v>0</v>
      </c>
      <c r="Q432" s="175">
        <f>ROUND(E432*P432,2)</f>
        <v>0</v>
      </c>
      <c r="R432" s="175"/>
      <c r="S432" s="175" t="s">
        <v>214</v>
      </c>
      <c r="T432" s="156">
        <v>1</v>
      </c>
      <c r="U432" s="156">
        <f>ROUND(E432*T432,2)</f>
        <v>4</v>
      </c>
      <c r="V432" s="156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 t="s">
        <v>592</v>
      </c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</row>
    <row r="433" spans="1:59" outlineLevel="1" x14ac:dyDescent="0.25">
      <c r="A433" s="170">
        <v>107</v>
      </c>
      <c r="B433" s="171" t="s">
        <v>595</v>
      </c>
      <c r="C433" s="179" t="s">
        <v>596</v>
      </c>
      <c r="D433" s="172" t="s">
        <v>590</v>
      </c>
      <c r="E433" s="173">
        <v>10</v>
      </c>
      <c r="F433" s="174">
        <v>0</v>
      </c>
      <c r="G433" s="175">
        <f>ROUND(E433*F433,2)</f>
        <v>0</v>
      </c>
      <c r="H433" s="174">
        <v>0</v>
      </c>
      <c r="I433" s="175">
        <f>ROUND(E433*H433,2)</f>
        <v>0</v>
      </c>
      <c r="J433" s="174">
        <v>0</v>
      </c>
      <c r="K433" s="175">
        <f>ROUND(E433*J433,2)</f>
        <v>0</v>
      </c>
      <c r="L433" s="175">
        <v>15</v>
      </c>
      <c r="M433" s="175">
        <f>G433*(1+L433/100)</f>
        <v>0</v>
      </c>
      <c r="N433" s="175">
        <v>0</v>
      </c>
      <c r="O433" s="175">
        <f>ROUND(E433*N433,2)</f>
        <v>0</v>
      </c>
      <c r="P433" s="175">
        <v>0</v>
      </c>
      <c r="Q433" s="175">
        <f>ROUND(E433*P433,2)</f>
        <v>0</v>
      </c>
      <c r="R433" s="175"/>
      <c r="S433" s="175" t="s">
        <v>214</v>
      </c>
      <c r="T433" s="156">
        <v>1</v>
      </c>
      <c r="U433" s="156">
        <f>ROUND(E433*T433,2)</f>
        <v>10</v>
      </c>
      <c r="V433" s="156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 t="s">
        <v>592</v>
      </c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</row>
    <row r="434" spans="1:59" ht="20.399999999999999" outlineLevel="1" x14ac:dyDescent="0.25">
      <c r="A434" s="163">
        <v>108</v>
      </c>
      <c r="B434" s="164" t="s">
        <v>640</v>
      </c>
      <c r="C434" s="178" t="s">
        <v>641</v>
      </c>
      <c r="D434" s="165" t="s">
        <v>266</v>
      </c>
      <c r="E434" s="166">
        <v>9</v>
      </c>
      <c r="F434" s="167">
        <v>0</v>
      </c>
      <c r="G434" s="168">
        <f>ROUND(E434*F434,2)</f>
        <v>0</v>
      </c>
      <c r="H434" s="167">
        <v>0</v>
      </c>
      <c r="I434" s="168">
        <f>ROUND(E434*H434,2)</f>
        <v>0</v>
      </c>
      <c r="J434" s="167">
        <v>0</v>
      </c>
      <c r="K434" s="168">
        <f>ROUND(E434*J434,2)</f>
        <v>0</v>
      </c>
      <c r="L434" s="168">
        <v>15</v>
      </c>
      <c r="M434" s="168">
        <f>G434*(1+L434/100)</f>
        <v>0</v>
      </c>
      <c r="N434" s="168">
        <v>2.0000000000000001E-4</v>
      </c>
      <c r="O434" s="168">
        <f>ROUND(E434*N434,2)</f>
        <v>0</v>
      </c>
      <c r="P434" s="168">
        <v>0</v>
      </c>
      <c r="Q434" s="168">
        <f>ROUND(E434*P434,2)</f>
        <v>0</v>
      </c>
      <c r="R434" s="168" t="s">
        <v>294</v>
      </c>
      <c r="S434" s="168" t="s">
        <v>170</v>
      </c>
      <c r="T434" s="156">
        <v>0</v>
      </c>
      <c r="U434" s="156">
        <f>ROUND(E434*T434,2)</f>
        <v>0</v>
      </c>
      <c r="V434" s="156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 t="s">
        <v>295</v>
      </c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</row>
    <row r="435" spans="1:59" outlineLevel="1" x14ac:dyDescent="0.25">
      <c r="A435" s="154"/>
      <c r="B435" s="155"/>
      <c r="C435" s="189" t="s">
        <v>639</v>
      </c>
      <c r="D435" s="183"/>
      <c r="E435" s="184">
        <v>9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 t="s">
        <v>239</v>
      </c>
      <c r="AG435" s="147">
        <v>0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</row>
    <row r="436" spans="1:59" outlineLevel="1" x14ac:dyDescent="0.25">
      <c r="A436" s="163">
        <v>109</v>
      </c>
      <c r="B436" s="164" t="s">
        <v>642</v>
      </c>
      <c r="C436" s="178" t="s">
        <v>1336</v>
      </c>
      <c r="D436" s="165" t="s">
        <v>369</v>
      </c>
      <c r="E436" s="166">
        <v>0.34271000000000001</v>
      </c>
      <c r="F436" s="167">
        <v>0</v>
      </c>
      <c r="G436" s="168">
        <f>ROUND(E436*F436,2)</f>
        <v>0</v>
      </c>
      <c r="H436" s="167">
        <v>0</v>
      </c>
      <c r="I436" s="168">
        <f>ROUND(E436*H436,2)</f>
        <v>0</v>
      </c>
      <c r="J436" s="167">
        <v>0</v>
      </c>
      <c r="K436" s="168">
        <f>ROUND(E436*J436,2)</f>
        <v>0</v>
      </c>
      <c r="L436" s="168">
        <v>15</v>
      </c>
      <c r="M436" s="168">
        <f>G436*(1+L436/100)</f>
        <v>0</v>
      </c>
      <c r="N436" s="168">
        <v>0</v>
      </c>
      <c r="O436" s="168">
        <f>ROUND(E436*N436,2)</f>
        <v>0</v>
      </c>
      <c r="P436" s="168">
        <v>0</v>
      </c>
      <c r="Q436" s="168">
        <f>ROUND(E436*P436,2)</f>
        <v>0</v>
      </c>
      <c r="R436" s="168" t="s">
        <v>538</v>
      </c>
      <c r="S436" s="168" t="s">
        <v>170</v>
      </c>
      <c r="T436" s="156">
        <v>1.3740000000000001</v>
      </c>
      <c r="U436" s="156">
        <f>ROUND(E436*T436,2)</f>
        <v>0.47</v>
      </c>
      <c r="V436" s="156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 t="s">
        <v>490</v>
      </c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</row>
    <row r="437" spans="1:59" outlineLevel="1" x14ac:dyDescent="0.25">
      <c r="A437" s="154"/>
      <c r="B437" s="155"/>
      <c r="C437" s="251"/>
      <c r="D437" s="252"/>
      <c r="E437" s="252"/>
      <c r="F437" s="252"/>
      <c r="G437" s="252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 t="s">
        <v>237</v>
      </c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</row>
    <row r="438" spans="1:59" x14ac:dyDescent="0.25">
      <c r="A438" s="158" t="s">
        <v>165</v>
      </c>
      <c r="B438" s="159" t="s">
        <v>104</v>
      </c>
      <c r="C438" s="177" t="s">
        <v>105</v>
      </c>
      <c r="D438" s="160"/>
      <c r="E438" s="161"/>
      <c r="F438" s="162"/>
      <c r="G438" s="162">
        <f>SUMIF(AF439:AF447,"&lt;&gt;NOR",G439:G447)</f>
        <v>0</v>
      </c>
      <c r="H438" s="162"/>
      <c r="I438" s="162">
        <f>SUM(I439:I447)</f>
        <v>0</v>
      </c>
      <c r="J438" s="162"/>
      <c r="K438" s="162">
        <f>SUM(K439:K447)</f>
        <v>0</v>
      </c>
      <c r="L438" s="162"/>
      <c r="M438" s="162">
        <f>SUM(M439:M447)</f>
        <v>0</v>
      </c>
      <c r="N438" s="162"/>
      <c r="O438" s="162">
        <f>SUM(O439:O447)</f>
        <v>0</v>
      </c>
      <c r="P438" s="162"/>
      <c r="Q438" s="162">
        <f>SUM(Q439:Q447)</f>
        <v>0</v>
      </c>
      <c r="R438" s="162"/>
      <c r="S438" s="162"/>
      <c r="T438" s="157"/>
      <c r="U438" s="157">
        <f>SUM(U439:U447)</f>
        <v>4.3800000000000008</v>
      </c>
      <c r="V438" s="157"/>
      <c r="AF438" t="s">
        <v>166</v>
      </c>
    </row>
    <row r="439" spans="1:59" ht="20.399999999999999" outlineLevel="1" x14ac:dyDescent="0.25">
      <c r="A439" s="163">
        <v>110</v>
      </c>
      <c r="B439" s="164" t="s">
        <v>644</v>
      </c>
      <c r="C439" s="178" t="s">
        <v>645</v>
      </c>
      <c r="D439" s="165" t="s">
        <v>615</v>
      </c>
      <c r="E439" s="166">
        <v>1</v>
      </c>
      <c r="F439" s="167">
        <v>0</v>
      </c>
      <c r="G439" s="168">
        <f>ROUND(E439*F439,2)</f>
        <v>0</v>
      </c>
      <c r="H439" s="167">
        <v>0</v>
      </c>
      <c r="I439" s="168">
        <f>ROUND(E439*H439,2)</f>
        <v>0</v>
      </c>
      <c r="J439" s="167">
        <v>0</v>
      </c>
      <c r="K439" s="168">
        <f>ROUND(E439*J439,2)</f>
        <v>0</v>
      </c>
      <c r="L439" s="168">
        <v>15</v>
      </c>
      <c r="M439" s="168">
        <f>G439*(1+L439/100)</f>
        <v>0</v>
      </c>
      <c r="N439" s="168">
        <v>4.0400000000000002E-3</v>
      </c>
      <c r="O439" s="168">
        <f>ROUND(E439*N439,2)</f>
        <v>0</v>
      </c>
      <c r="P439" s="168">
        <v>0</v>
      </c>
      <c r="Q439" s="168">
        <f>ROUND(E439*P439,2)</f>
        <v>0</v>
      </c>
      <c r="R439" s="168" t="s">
        <v>538</v>
      </c>
      <c r="S439" s="168" t="s">
        <v>170</v>
      </c>
      <c r="T439" s="156">
        <v>1.59</v>
      </c>
      <c r="U439" s="156">
        <f>ROUND(E439*T439,2)</f>
        <v>1.59</v>
      </c>
      <c r="V439" s="156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 t="s">
        <v>539</v>
      </c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</row>
    <row r="440" spans="1:59" outlineLevel="1" x14ac:dyDescent="0.25">
      <c r="A440" s="154"/>
      <c r="B440" s="155"/>
      <c r="C440" s="251" t="s">
        <v>646</v>
      </c>
      <c r="D440" s="252"/>
      <c r="E440" s="252"/>
      <c r="F440" s="252"/>
      <c r="G440" s="252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 t="s">
        <v>237</v>
      </c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</row>
    <row r="441" spans="1:59" ht="20.399999999999999" outlineLevel="1" x14ac:dyDescent="0.25">
      <c r="A441" s="163">
        <v>111</v>
      </c>
      <c r="B441" s="164" t="s">
        <v>647</v>
      </c>
      <c r="C441" s="178" t="s">
        <v>648</v>
      </c>
      <c r="D441" s="165" t="s">
        <v>266</v>
      </c>
      <c r="E441" s="166">
        <v>1</v>
      </c>
      <c r="F441" s="167">
        <v>0</v>
      </c>
      <c r="G441" s="168">
        <f>ROUND(E441*F441,2)</f>
        <v>0</v>
      </c>
      <c r="H441" s="167">
        <v>0</v>
      </c>
      <c r="I441" s="168">
        <f>ROUND(E441*H441,2)</f>
        <v>0</v>
      </c>
      <c r="J441" s="167">
        <v>0</v>
      </c>
      <c r="K441" s="168">
        <f>ROUND(E441*J441,2)</f>
        <v>0</v>
      </c>
      <c r="L441" s="168">
        <v>15</v>
      </c>
      <c r="M441" s="168">
        <f>G441*(1+L441/100)</f>
        <v>0</v>
      </c>
      <c r="N441" s="168">
        <v>1.0399999999999999E-3</v>
      </c>
      <c r="O441" s="168">
        <f>ROUND(E441*N441,2)</f>
        <v>0</v>
      </c>
      <c r="P441" s="168">
        <v>0</v>
      </c>
      <c r="Q441" s="168">
        <f>ROUND(E441*P441,2)</f>
        <v>0</v>
      </c>
      <c r="R441" s="168" t="s">
        <v>538</v>
      </c>
      <c r="S441" s="168" t="s">
        <v>170</v>
      </c>
      <c r="T441" s="156">
        <v>0.42399999999999999</v>
      </c>
      <c r="U441" s="156">
        <f>ROUND(E441*T441,2)</f>
        <v>0.42</v>
      </c>
      <c r="V441" s="156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 t="s">
        <v>539</v>
      </c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</row>
    <row r="442" spans="1:59" outlineLevel="1" x14ac:dyDescent="0.25">
      <c r="A442" s="154"/>
      <c r="B442" s="155"/>
      <c r="C442" s="251" t="s">
        <v>646</v>
      </c>
      <c r="D442" s="252"/>
      <c r="E442" s="252"/>
      <c r="F442" s="252"/>
      <c r="G442" s="252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 t="s">
        <v>237</v>
      </c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</row>
    <row r="443" spans="1:59" ht="20.399999999999999" outlineLevel="1" x14ac:dyDescent="0.25">
      <c r="A443" s="170">
        <v>112</v>
      </c>
      <c r="B443" s="171" t="s">
        <v>649</v>
      </c>
      <c r="C443" s="179" t="s">
        <v>650</v>
      </c>
      <c r="D443" s="172" t="s">
        <v>266</v>
      </c>
      <c r="E443" s="173">
        <v>1</v>
      </c>
      <c r="F443" s="174">
        <v>0</v>
      </c>
      <c r="G443" s="175">
        <f>ROUND(E443*F443,2)</f>
        <v>0</v>
      </c>
      <c r="H443" s="174">
        <v>0</v>
      </c>
      <c r="I443" s="175">
        <f>ROUND(E443*H443,2)</f>
        <v>0</v>
      </c>
      <c r="J443" s="174">
        <v>0</v>
      </c>
      <c r="K443" s="175">
        <f>ROUND(E443*J443,2)</f>
        <v>0</v>
      </c>
      <c r="L443" s="175">
        <v>15</v>
      </c>
      <c r="M443" s="175">
        <f>G443*(1+L443/100)</f>
        <v>0</v>
      </c>
      <c r="N443" s="175">
        <v>0</v>
      </c>
      <c r="O443" s="175">
        <f>ROUND(E443*N443,2)</f>
        <v>0</v>
      </c>
      <c r="P443" s="175">
        <v>0</v>
      </c>
      <c r="Q443" s="175">
        <f>ROUND(E443*P443,2)</f>
        <v>0</v>
      </c>
      <c r="R443" s="175" t="s">
        <v>538</v>
      </c>
      <c r="S443" s="175" t="s">
        <v>170</v>
      </c>
      <c r="T443" s="156">
        <v>6.4000000000000001E-2</v>
      </c>
      <c r="U443" s="156">
        <f>ROUND(E443*T443,2)</f>
        <v>0.06</v>
      </c>
      <c r="V443" s="156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 t="s">
        <v>539</v>
      </c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</row>
    <row r="444" spans="1:59" ht="20.399999999999999" outlineLevel="1" x14ac:dyDescent="0.25">
      <c r="A444" s="170">
        <v>113</v>
      </c>
      <c r="B444" s="171" t="s">
        <v>651</v>
      </c>
      <c r="C444" s="179" t="s">
        <v>652</v>
      </c>
      <c r="D444" s="172" t="s">
        <v>448</v>
      </c>
      <c r="E444" s="173">
        <v>10</v>
      </c>
      <c r="F444" s="174">
        <v>0</v>
      </c>
      <c r="G444" s="175">
        <f>ROUND(E444*F444,2)</f>
        <v>0</v>
      </c>
      <c r="H444" s="174">
        <v>0</v>
      </c>
      <c r="I444" s="175">
        <f>ROUND(E444*H444,2)</f>
        <v>0</v>
      </c>
      <c r="J444" s="174">
        <v>0</v>
      </c>
      <c r="K444" s="175">
        <f>ROUND(E444*J444,2)</f>
        <v>0</v>
      </c>
      <c r="L444" s="175">
        <v>15</v>
      </c>
      <c r="M444" s="175">
        <f>G444*(1+L444/100)</f>
        <v>0</v>
      </c>
      <c r="N444" s="175">
        <v>0</v>
      </c>
      <c r="O444" s="175">
        <f>ROUND(E444*N444,2)</f>
        <v>0</v>
      </c>
      <c r="P444" s="175">
        <v>0</v>
      </c>
      <c r="Q444" s="175">
        <f>ROUND(E444*P444,2)</f>
        <v>0</v>
      </c>
      <c r="R444" s="175" t="s">
        <v>538</v>
      </c>
      <c r="S444" s="175" t="s">
        <v>170</v>
      </c>
      <c r="T444" s="156">
        <v>6.2E-2</v>
      </c>
      <c r="U444" s="156">
        <f>ROUND(E444*T444,2)</f>
        <v>0.62</v>
      </c>
      <c r="V444" s="156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 t="s">
        <v>539</v>
      </c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</row>
    <row r="445" spans="1:59" ht="20.399999999999999" outlineLevel="1" x14ac:dyDescent="0.25">
      <c r="A445" s="170">
        <v>114</v>
      </c>
      <c r="B445" s="171" t="s">
        <v>653</v>
      </c>
      <c r="C445" s="179" t="s">
        <v>654</v>
      </c>
      <c r="D445" s="172" t="s">
        <v>266</v>
      </c>
      <c r="E445" s="173">
        <v>1</v>
      </c>
      <c r="F445" s="174">
        <v>0</v>
      </c>
      <c r="G445" s="175">
        <f>ROUND(E445*F445,2)</f>
        <v>0</v>
      </c>
      <c r="H445" s="174">
        <v>0</v>
      </c>
      <c r="I445" s="175">
        <f>ROUND(E445*H445,2)</f>
        <v>0</v>
      </c>
      <c r="J445" s="174">
        <v>0</v>
      </c>
      <c r="K445" s="175">
        <f>ROUND(E445*J445,2)</f>
        <v>0</v>
      </c>
      <c r="L445" s="175">
        <v>15</v>
      </c>
      <c r="M445" s="175">
        <f>G445*(1+L445/100)</f>
        <v>0</v>
      </c>
      <c r="N445" s="175">
        <v>0</v>
      </c>
      <c r="O445" s="175">
        <f>ROUND(E445*N445,2)</f>
        <v>0</v>
      </c>
      <c r="P445" s="175">
        <v>0</v>
      </c>
      <c r="Q445" s="175">
        <f>ROUND(E445*P445,2)</f>
        <v>0</v>
      </c>
      <c r="R445" s="175" t="s">
        <v>538</v>
      </c>
      <c r="S445" s="175" t="s">
        <v>170</v>
      </c>
      <c r="T445" s="156">
        <v>0.48199999999999998</v>
      </c>
      <c r="U445" s="156">
        <f>ROUND(E445*T445,2)</f>
        <v>0.48</v>
      </c>
      <c r="V445" s="156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 t="s">
        <v>539</v>
      </c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</row>
    <row r="446" spans="1:59" ht="20.399999999999999" outlineLevel="1" x14ac:dyDescent="0.25">
      <c r="A446" s="170">
        <v>115</v>
      </c>
      <c r="B446" s="171" t="s">
        <v>655</v>
      </c>
      <c r="C446" s="179" t="s">
        <v>656</v>
      </c>
      <c r="D446" s="172" t="s">
        <v>266</v>
      </c>
      <c r="E446" s="173">
        <v>1</v>
      </c>
      <c r="F446" s="174">
        <v>0</v>
      </c>
      <c r="G446" s="175">
        <f>ROUND(E446*F446,2)</f>
        <v>0</v>
      </c>
      <c r="H446" s="174">
        <v>0</v>
      </c>
      <c r="I446" s="175">
        <f>ROUND(E446*H446,2)</f>
        <v>0</v>
      </c>
      <c r="J446" s="174">
        <v>0</v>
      </c>
      <c r="K446" s="175">
        <f>ROUND(E446*J446,2)</f>
        <v>0</v>
      </c>
      <c r="L446" s="175">
        <v>15</v>
      </c>
      <c r="M446" s="175">
        <f>G446*(1+L446/100)</f>
        <v>0</v>
      </c>
      <c r="N446" s="175">
        <v>3.6999999999999999E-4</v>
      </c>
      <c r="O446" s="175">
        <f>ROUND(E446*N446,2)</f>
        <v>0</v>
      </c>
      <c r="P446" s="175">
        <v>0</v>
      </c>
      <c r="Q446" s="175">
        <f>ROUND(E446*P446,2)</f>
        <v>0</v>
      </c>
      <c r="R446" s="175" t="s">
        <v>538</v>
      </c>
      <c r="S446" s="175" t="s">
        <v>170</v>
      </c>
      <c r="T446" s="156">
        <v>0.20599999999999999</v>
      </c>
      <c r="U446" s="156">
        <f>ROUND(E446*T446,2)</f>
        <v>0.21</v>
      </c>
      <c r="V446" s="156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 t="s">
        <v>539</v>
      </c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</row>
    <row r="447" spans="1:59" outlineLevel="1" x14ac:dyDescent="0.25">
      <c r="A447" s="170">
        <v>116</v>
      </c>
      <c r="B447" s="171" t="s">
        <v>657</v>
      </c>
      <c r="C447" s="179" t="s">
        <v>658</v>
      </c>
      <c r="D447" s="172" t="s">
        <v>590</v>
      </c>
      <c r="E447" s="173">
        <v>1</v>
      </c>
      <c r="F447" s="174">
        <v>0</v>
      </c>
      <c r="G447" s="175">
        <f>ROUND(E447*F447,2)</f>
        <v>0</v>
      </c>
      <c r="H447" s="174">
        <v>0</v>
      </c>
      <c r="I447" s="175">
        <f>ROUND(E447*H447,2)</f>
        <v>0</v>
      </c>
      <c r="J447" s="174">
        <v>0</v>
      </c>
      <c r="K447" s="175">
        <f>ROUND(E447*J447,2)</f>
        <v>0</v>
      </c>
      <c r="L447" s="175">
        <v>15</v>
      </c>
      <c r="M447" s="175">
        <f>G447*(1+L447/100)</f>
        <v>0</v>
      </c>
      <c r="N447" s="175">
        <v>0</v>
      </c>
      <c r="O447" s="175">
        <f>ROUND(E447*N447,2)</f>
        <v>0</v>
      </c>
      <c r="P447" s="175">
        <v>0</v>
      </c>
      <c r="Q447" s="175">
        <f>ROUND(E447*P447,2)</f>
        <v>0</v>
      </c>
      <c r="R447" s="175" t="s">
        <v>591</v>
      </c>
      <c r="S447" s="175" t="s">
        <v>170</v>
      </c>
      <c r="T447" s="156">
        <v>1</v>
      </c>
      <c r="U447" s="156">
        <f>ROUND(E447*T447,2)</f>
        <v>1</v>
      </c>
      <c r="V447" s="156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 t="s">
        <v>592</v>
      </c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</row>
    <row r="448" spans="1:59" x14ac:dyDescent="0.25">
      <c r="A448" s="158" t="s">
        <v>165</v>
      </c>
      <c r="B448" s="159" t="s">
        <v>106</v>
      </c>
      <c r="C448" s="177" t="s">
        <v>107</v>
      </c>
      <c r="D448" s="160"/>
      <c r="E448" s="161"/>
      <c r="F448" s="162"/>
      <c r="G448" s="162">
        <f>SUMIF(AF449:AF516,"&lt;&gt;NOR",G449:G516)</f>
        <v>0</v>
      </c>
      <c r="H448" s="162"/>
      <c r="I448" s="162">
        <f>SUM(I449:I516)</f>
        <v>0</v>
      </c>
      <c r="J448" s="162"/>
      <c r="K448" s="162">
        <f>SUM(K449:K516)</f>
        <v>0</v>
      </c>
      <c r="L448" s="162"/>
      <c r="M448" s="162">
        <f>SUM(M449:M516)</f>
        <v>0</v>
      </c>
      <c r="N448" s="162"/>
      <c r="O448" s="162">
        <f>SUM(O449:O516)</f>
        <v>0.26000000000000006</v>
      </c>
      <c r="P448" s="162"/>
      <c r="Q448" s="162">
        <f>SUM(Q449:Q516)</f>
        <v>0</v>
      </c>
      <c r="R448" s="162"/>
      <c r="S448" s="162"/>
      <c r="T448" s="157"/>
      <c r="U448" s="157">
        <f>SUM(U449:U516)</f>
        <v>39.160000000000004</v>
      </c>
      <c r="V448" s="157"/>
      <c r="AF448" t="s">
        <v>166</v>
      </c>
    </row>
    <row r="449" spans="1:59" ht="20.399999999999999" outlineLevel="1" x14ac:dyDescent="0.25">
      <c r="A449" s="163">
        <v>117</v>
      </c>
      <c r="B449" s="164" t="s">
        <v>659</v>
      </c>
      <c r="C449" s="178" t="s">
        <v>660</v>
      </c>
      <c r="D449" s="165" t="s">
        <v>615</v>
      </c>
      <c r="E449" s="166">
        <v>1</v>
      </c>
      <c r="F449" s="167">
        <v>0</v>
      </c>
      <c r="G449" s="168">
        <f>ROUND(E449*F449,2)</f>
        <v>0</v>
      </c>
      <c r="H449" s="167">
        <v>0</v>
      </c>
      <c r="I449" s="168">
        <f>ROUND(E449*H449,2)</f>
        <v>0</v>
      </c>
      <c r="J449" s="167">
        <v>0</v>
      </c>
      <c r="K449" s="168">
        <f>ROUND(E449*J449,2)</f>
        <v>0</v>
      </c>
      <c r="L449" s="168">
        <v>15</v>
      </c>
      <c r="M449" s="168">
        <f>G449*(1+L449/100)</f>
        <v>0</v>
      </c>
      <c r="N449" s="168">
        <v>2.8219999999999999E-2</v>
      </c>
      <c r="O449" s="168">
        <f>ROUND(E449*N449,2)</f>
        <v>0.03</v>
      </c>
      <c r="P449" s="168">
        <v>0</v>
      </c>
      <c r="Q449" s="168">
        <f>ROUND(E449*P449,2)</f>
        <v>0</v>
      </c>
      <c r="R449" s="168" t="s">
        <v>538</v>
      </c>
      <c r="S449" s="168" t="s">
        <v>170</v>
      </c>
      <c r="T449" s="156">
        <v>1.5</v>
      </c>
      <c r="U449" s="156">
        <f>ROUND(E449*T449,2)</f>
        <v>1.5</v>
      </c>
      <c r="V449" s="156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 t="s">
        <v>539</v>
      </c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</row>
    <row r="450" spans="1:59" outlineLevel="1" x14ac:dyDescent="0.25">
      <c r="A450" s="154"/>
      <c r="B450" s="155"/>
      <c r="C450" s="189" t="s">
        <v>661</v>
      </c>
      <c r="D450" s="183"/>
      <c r="E450" s="184">
        <v>1</v>
      </c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 t="s">
        <v>239</v>
      </c>
      <c r="AG450" s="147">
        <v>0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</row>
    <row r="451" spans="1:59" ht="20.399999999999999" outlineLevel="1" x14ac:dyDescent="0.25">
      <c r="A451" s="163">
        <v>118</v>
      </c>
      <c r="B451" s="164" t="s">
        <v>662</v>
      </c>
      <c r="C451" s="178" t="s">
        <v>663</v>
      </c>
      <c r="D451" s="165" t="s">
        <v>615</v>
      </c>
      <c r="E451" s="166">
        <v>2</v>
      </c>
      <c r="F451" s="167">
        <v>0</v>
      </c>
      <c r="G451" s="168">
        <f>ROUND(E451*F451,2)</f>
        <v>0</v>
      </c>
      <c r="H451" s="167">
        <v>0</v>
      </c>
      <c r="I451" s="168">
        <f>ROUND(E451*H451,2)</f>
        <v>0</v>
      </c>
      <c r="J451" s="167">
        <v>0</v>
      </c>
      <c r="K451" s="168">
        <f>ROUND(E451*J451,2)</f>
        <v>0</v>
      </c>
      <c r="L451" s="168">
        <v>15</v>
      </c>
      <c r="M451" s="168">
        <f>G451*(1+L451/100)</f>
        <v>0</v>
      </c>
      <c r="N451" s="168">
        <v>2.794E-2</v>
      </c>
      <c r="O451" s="168">
        <f>ROUND(E451*N451,2)</f>
        <v>0.06</v>
      </c>
      <c r="P451" s="168">
        <v>0</v>
      </c>
      <c r="Q451" s="168">
        <f>ROUND(E451*P451,2)</f>
        <v>0</v>
      </c>
      <c r="R451" s="168" t="s">
        <v>538</v>
      </c>
      <c r="S451" s="168" t="s">
        <v>170</v>
      </c>
      <c r="T451" s="156">
        <v>1.5</v>
      </c>
      <c r="U451" s="156">
        <f>ROUND(E451*T451,2)</f>
        <v>3</v>
      </c>
      <c r="V451" s="156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 t="s">
        <v>539</v>
      </c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</row>
    <row r="452" spans="1:59" outlineLevel="1" x14ac:dyDescent="0.25">
      <c r="A452" s="154"/>
      <c r="B452" s="155"/>
      <c r="C452" s="189" t="s">
        <v>664</v>
      </c>
      <c r="D452" s="183"/>
      <c r="E452" s="184">
        <v>2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 t="s">
        <v>239</v>
      </c>
      <c r="AG452" s="147">
        <v>0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</row>
    <row r="453" spans="1:59" outlineLevel="1" x14ac:dyDescent="0.25">
      <c r="A453" s="170">
        <v>119</v>
      </c>
      <c r="B453" s="171" t="s">
        <v>665</v>
      </c>
      <c r="C453" s="179" t="s">
        <v>666</v>
      </c>
      <c r="D453" s="172" t="s">
        <v>615</v>
      </c>
      <c r="E453" s="173">
        <v>4</v>
      </c>
      <c r="F453" s="174">
        <v>0</v>
      </c>
      <c r="G453" s="175">
        <f>ROUND(E453*F453,2)</f>
        <v>0</v>
      </c>
      <c r="H453" s="174">
        <v>0</v>
      </c>
      <c r="I453" s="175">
        <f>ROUND(E453*H453,2)</f>
        <v>0</v>
      </c>
      <c r="J453" s="174">
        <v>0</v>
      </c>
      <c r="K453" s="175">
        <f>ROUND(E453*J453,2)</f>
        <v>0</v>
      </c>
      <c r="L453" s="175">
        <v>15</v>
      </c>
      <c r="M453" s="175">
        <f>G453*(1+L453/100)</f>
        <v>0</v>
      </c>
      <c r="N453" s="175">
        <v>1.001E-2</v>
      </c>
      <c r="O453" s="175">
        <f>ROUND(E453*N453,2)</f>
        <v>0.04</v>
      </c>
      <c r="P453" s="175">
        <v>0</v>
      </c>
      <c r="Q453" s="175">
        <f>ROUND(E453*P453,2)</f>
        <v>0</v>
      </c>
      <c r="R453" s="175" t="s">
        <v>538</v>
      </c>
      <c r="S453" s="175" t="s">
        <v>170</v>
      </c>
      <c r="T453" s="156">
        <v>1.1890000000000001</v>
      </c>
      <c r="U453" s="156">
        <f>ROUND(E453*T453,2)</f>
        <v>4.76</v>
      </c>
      <c r="V453" s="156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 t="s">
        <v>539</v>
      </c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</row>
    <row r="454" spans="1:59" outlineLevel="1" x14ac:dyDescent="0.25">
      <c r="A454" s="170">
        <v>120</v>
      </c>
      <c r="B454" s="171" t="s">
        <v>667</v>
      </c>
      <c r="C454" s="179" t="s">
        <v>668</v>
      </c>
      <c r="D454" s="172" t="s">
        <v>615</v>
      </c>
      <c r="E454" s="173">
        <v>1</v>
      </c>
      <c r="F454" s="174">
        <v>0</v>
      </c>
      <c r="G454" s="175">
        <f>ROUND(E454*F454,2)</f>
        <v>0</v>
      </c>
      <c r="H454" s="174">
        <v>0</v>
      </c>
      <c r="I454" s="175">
        <f>ROUND(E454*H454,2)</f>
        <v>0</v>
      </c>
      <c r="J454" s="174">
        <v>0</v>
      </c>
      <c r="K454" s="175">
        <f>ROUND(E454*J454,2)</f>
        <v>0</v>
      </c>
      <c r="L454" s="175">
        <v>15</v>
      </c>
      <c r="M454" s="175">
        <f>G454*(1+L454/100)</f>
        <v>0</v>
      </c>
      <c r="N454" s="175">
        <v>1.7010000000000001E-2</v>
      </c>
      <c r="O454" s="175">
        <f>ROUND(E454*N454,2)</f>
        <v>0.02</v>
      </c>
      <c r="P454" s="175">
        <v>0</v>
      </c>
      <c r="Q454" s="175">
        <f>ROUND(E454*P454,2)</f>
        <v>0</v>
      </c>
      <c r="R454" s="175" t="s">
        <v>538</v>
      </c>
      <c r="S454" s="175" t="s">
        <v>170</v>
      </c>
      <c r="T454" s="156">
        <v>1.2529999999999999</v>
      </c>
      <c r="U454" s="156">
        <f>ROUND(E454*T454,2)</f>
        <v>1.25</v>
      </c>
      <c r="V454" s="156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 t="s">
        <v>539</v>
      </c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</row>
    <row r="455" spans="1:59" outlineLevel="1" x14ac:dyDescent="0.25">
      <c r="A455" s="163">
        <v>121</v>
      </c>
      <c r="B455" s="164" t="s">
        <v>669</v>
      </c>
      <c r="C455" s="178" t="s">
        <v>670</v>
      </c>
      <c r="D455" s="165" t="s">
        <v>615</v>
      </c>
      <c r="E455" s="166">
        <v>4</v>
      </c>
      <c r="F455" s="167">
        <v>0</v>
      </c>
      <c r="G455" s="168">
        <f>ROUND(E455*F455,2)</f>
        <v>0</v>
      </c>
      <c r="H455" s="167">
        <v>0</v>
      </c>
      <c r="I455" s="168">
        <f>ROUND(E455*H455,2)</f>
        <v>0</v>
      </c>
      <c r="J455" s="167">
        <v>0</v>
      </c>
      <c r="K455" s="168">
        <f>ROUND(E455*J455,2)</f>
        <v>0</v>
      </c>
      <c r="L455" s="168">
        <v>15</v>
      </c>
      <c r="M455" s="168">
        <f>G455*(1+L455/100)</f>
        <v>0</v>
      </c>
      <c r="N455" s="168">
        <v>8.0700000000000008E-3</v>
      </c>
      <c r="O455" s="168">
        <f>ROUND(E455*N455,2)</f>
        <v>0.03</v>
      </c>
      <c r="P455" s="168">
        <v>0</v>
      </c>
      <c r="Q455" s="168">
        <f>ROUND(E455*P455,2)</f>
        <v>0</v>
      </c>
      <c r="R455" s="168" t="s">
        <v>538</v>
      </c>
      <c r="S455" s="168" t="s">
        <v>170</v>
      </c>
      <c r="T455" s="156">
        <v>0.32500000000000001</v>
      </c>
      <c r="U455" s="156">
        <f>ROUND(E455*T455,2)</f>
        <v>1.3</v>
      </c>
      <c r="V455" s="156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 t="s">
        <v>235</v>
      </c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</row>
    <row r="456" spans="1:59" outlineLevel="1" x14ac:dyDescent="0.25">
      <c r="A456" s="154"/>
      <c r="B456" s="155"/>
      <c r="C456" s="189" t="s">
        <v>671</v>
      </c>
      <c r="D456" s="183"/>
      <c r="E456" s="184">
        <v>4</v>
      </c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 t="s">
        <v>239</v>
      </c>
      <c r="AG456" s="147">
        <v>0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</row>
    <row r="457" spans="1:59" ht="20.399999999999999" outlineLevel="1" x14ac:dyDescent="0.25">
      <c r="A457" s="163">
        <v>122</v>
      </c>
      <c r="B457" s="164" t="s">
        <v>672</v>
      </c>
      <c r="C457" s="178" t="s">
        <v>673</v>
      </c>
      <c r="D457" s="165" t="s">
        <v>615</v>
      </c>
      <c r="E457" s="166">
        <v>1</v>
      </c>
      <c r="F457" s="167">
        <v>0</v>
      </c>
      <c r="G457" s="168">
        <f>ROUND(E457*F457,2)</f>
        <v>0</v>
      </c>
      <c r="H457" s="167">
        <v>0</v>
      </c>
      <c r="I457" s="168">
        <f>ROUND(E457*H457,2)</f>
        <v>0</v>
      </c>
      <c r="J457" s="167">
        <v>0</v>
      </c>
      <c r="K457" s="168">
        <f>ROUND(E457*J457,2)</f>
        <v>0</v>
      </c>
      <c r="L457" s="168">
        <v>15</v>
      </c>
      <c r="M457" s="168">
        <f>G457*(1+L457/100)</f>
        <v>0</v>
      </c>
      <c r="N457" s="168">
        <v>1.7000000000000001E-4</v>
      </c>
      <c r="O457" s="168">
        <f>ROUND(E457*N457,2)</f>
        <v>0</v>
      </c>
      <c r="P457" s="168">
        <v>0</v>
      </c>
      <c r="Q457" s="168">
        <f>ROUND(E457*P457,2)</f>
        <v>0</v>
      </c>
      <c r="R457" s="168" t="s">
        <v>538</v>
      </c>
      <c r="S457" s="168" t="s">
        <v>170</v>
      </c>
      <c r="T457" s="156">
        <v>2.9</v>
      </c>
      <c r="U457" s="156">
        <f>ROUND(E457*T457,2)</f>
        <v>2.9</v>
      </c>
      <c r="V457" s="156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 t="s">
        <v>235</v>
      </c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</row>
    <row r="458" spans="1:59" outlineLevel="1" x14ac:dyDescent="0.25">
      <c r="A458" s="154"/>
      <c r="B458" s="155"/>
      <c r="C458" s="189" t="s">
        <v>661</v>
      </c>
      <c r="D458" s="183"/>
      <c r="E458" s="184">
        <v>1</v>
      </c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 t="s">
        <v>239</v>
      </c>
      <c r="AG458" s="147">
        <v>0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</row>
    <row r="459" spans="1:59" ht="20.399999999999999" outlineLevel="1" x14ac:dyDescent="0.25">
      <c r="A459" s="170">
        <v>123</v>
      </c>
      <c r="B459" s="171" t="s">
        <v>674</v>
      </c>
      <c r="C459" s="179" t="s">
        <v>675</v>
      </c>
      <c r="D459" s="172" t="s">
        <v>615</v>
      </c>
      <c r="E459" s="173">
        <v>15</v>
      </c>
      <c r="F459" s="174">
        <v>0</v>
      </c>
      <c r="G459" s="175">
        <f>ROUND(E459*F459,2)</f>
        <v>0</v>
      </c>
      <c r="H459" s="174">
        <v>0</v>
      </c>
      <c r="I459" s="175">
        <f>ROUND(E459*H459,2)</f>
        <v>0</v>
      </c>
      <c r="J459" s="174">
        <v>0</v>
      </c>
      <c r="K459" s="175">
        <f>ROUND(E459*J459,2)</f>
        <v>0</v>
      </c>
      <c r="L459" s="175">
        <v>15</v>
      </c>
      <c r="M459" s="175">
        <f>G459*(1+L459/100)</f>
        <v>0</v>
      </c>
      <c r="N459" s="175">
        <v>3.0000000000000001E-5</v>
      </c>
      <c r="O459" s="175">
        <f>ROUND(E459*N459,2)</f>
        <v>0</v>
      </c>
      <c r="P459" s="175">
        <v>0</v>
      </c>
      <c r="Q459" s="175">
        <f>ROUND(E459*P459,2)</f>
        <v>0</v>
      </c>
      <c r="R459" s="175" t="s">
        <v>538</v>
      </c>
      <c r="S459" s="175" t="s">
        <v>170</v>
      </c>
      <c r="T459" s="156">
        <v>0.33</v>
      </c>
      <c r="U459" s="156">
        <f>ROUND(E459*T459,2)</f>
        <v>4.95</v>
      </c>
      <c r="V459" s="156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 t="s">
        <v>539</v>
      </c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</row>
    <row r="460" spans="1:59" outlineLevel="1" x14ac:dyDescent="0.25">
      <c r="A460" s="170">
        <v>124</v>
      </c>
      <c r="B460" s="171" t="s">
        <v>676</v>
      </c>
      <c r="C460" s="179" t="s">
        <v>677</v>
      </c>
      <c r="D460" s="172" t="s">
        <v>615</v>
      </c>
      <c r="E460" s="173">
        <v>2</v>
      </c>
      <c r="F460" s="174">
        <v>0</v>
      </c>
      <c r="G460" s="175">
        <f>ROUND(E460*F460,2)</f>
        <v>0</v>
      </c>
      <c r="H460" s="174">
        <v>0</v>
      </c>
      <c r="I460" s="175">
        <f>ROUND(E460*H460,2)</f>
        <v>0</v>
      </c>
      <c r="J460" s="174">
        <v>0</v>
      </c>
      <c r="K460" s="175">
        <f>ROUND(E460*J460,2)</f>
        <v>0</v>
      </c>
      <c r="L460" s="175">
        <v>15</v>
      </c>
      <c r="M460" s="175">
        <f>G460*(1+L460/100)</f>
        <v>0</v>
      </c>
      <c r="N460" s="175">
        <v>8.9999999999999998E-4</v>
      </c>
      <c r="O460" s="175">
        <f>ROUND(E460*N460,2)</f>
        <v>0</v>
      </c>
      <c r="P460" s="175">
        <v>0</v>
      </c>
      <c r="Q460" s="175">
        <f>ROUND(E460*P460,2)</f>
        <v>0</v>
      </c>
      <c r="R460" s="175" t="s">
        <v>538</v>
      </c>
      <c r="S460" s="175" t="s">
        <v>170</v>
      </c>
      <c r="T460" s="156">
        <v>0.33</v>
      </c>
      <c r="U460" s="156">
        <f>ROUND(E460*T460,2)</f>
        <v>0.66</v>
      </c>
      <c r="V460" s="156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 t="s">
        <v>235</v>
      </c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</row>
    <row r="461" spans="1:59" outlineLevel="1" x14ac:dyDescent="0.25">
      <c r="A461" s="163">
        <v>125</v>
      </c>
      <c r="B461" s="164" t="s">
        <v>678</v>
      </c>
      <c r="C461" s="178" t="s">
        <v>679</v>
      </c>
      <c r="D461" s="165" t="s">
        <v>615</v>
      </c>
      <c r="E461" s="166">
        <v>1</v>
      </c>
      <c r="F461" s="167">
        <v>0</v>
      </c>
      <c r="G461" s="168">
        <f>ROUND(E461*F461,2)</f>
        <v>0</v>
      </c>
      <c r="H461" s="167">
        <v>0</v>
      </c>
      <c r="I461" s="168">
        <f>ROUND(E461*H461,2)</f>
        <v>0</v>
      </c>
      <c r="J461" s="167">
        <v>0</v>
      </c>
      <c r="K461" s="168">
        <f>ROUND(E461*J461,2)</f>
        <v>0</v>
      </c>
      <c r="L461" s="168">
        <v>15</v>
      </c>
      <c r="M461" s="168">
        <f>G461*(1+L461/100)</f>
        <v>0</v>
      </c>
      <c r="N461" s="168">
        <v>1.2999999999999999E-3</v>
      </c>
      <c r="O461" s="168">
        <f>ROUND(E461*N461,2)</f>
        <v>0</v>
      </c>
      <c r="P461" s="168">
        <v>0</v>
      </c>
      <c r="Q461" s="168">
        <f>ROUND(E461*P461,2)</f>
        <v>0</v>
      </c>
      <c r="R461" s="168" t="s">
        <v>538</v>
      </c>
      <c r="S461" s="168" t="s">
        <v>170</v>
      </c>
      <c r="T461" s="156">
        <v>0.33</v>
      </c>
      <c r="U461" s="156">
        <f>ROUND(E461*T461,2)</f>
        <v>0.33</v>
      </c>
      <c r="V461" s="156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 t="s">
        <v>235</v>
      </c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</row>
    <row r="462" spans="1:59" outlineLevel="1" x14ac:dyDescent="0.25">
      <c r="A462" s="154"/>
      <c r="B462" s="155"/>
      <c r="C462" s="189" t="s">
        <v>661</v>
      </c>
      <c r="D462" s="183"/>
      <c r="E462" s="184">
        <v>1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 t="s">
        <v>239</v>
      </c>
      <c r="AG462" s="147">
        <v>0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</row>
    <row r="463" spans="1:59" outlineLevel="1" x14ac:dyDescent="0.25">
      <c r="A463" s="163">
        <v>126</v>
      </c>
      <c r="B463" s="164" t="s">
        <v>680</v>
      </c>
      <c r="C463" s="178" t="s">
        <v>681</v>
      </c>
      <c r="D463" s="165" t="s">
        <v>615</v>
      </c>
      <c r="E463" s="166">
        <v>1</v>
      </c>
      <c r="F463" s="167">
        <v>0</v>
      </c>
      <c r="G463" s="168">
        <f>ROUND(E463*F463,2)</f>
        <v>0</v>
      </c>
      <c r="H463" s="167">
        <v>0</v>
      </c>
      <c r="I463" s="168">
        <f>ROUND(E463*H463,2)</f>
        <v>0</v>
      </c>
      <c r="J463" s="167">
        <v>0</v>
      </c>
      <c r="K463" s="168">
        <f>ROUND(E463*J463,2)</f>
        <v>0</v>
      </c>
      <c r="L463" s="168">
        <v>15</v>
      </c>
      <c r="M463" s="168">
        <f>G463*(1+L463/100)</f>
        <v>0</v>
      </c>
      <c r="N463" s="168">
        <v>1.6999999999999999E-3</v>
      </c>
      <c r="O463" s="168">
        <f>ROUND(E463*N463,2)</f>
        <v>0</v>
      </c>
      <c r="P463" s="168">
        <v>0</v>
      </c>
      <c r="Q463" s="168">
        <f>ROUND(E463*P463,2)</f>
        <v>0</v>
      </c>
      <c r="R463" s="168" t="s">
        <v>538</v>
      </c>
      <c r="S463" s="168" t="s">
        <v>170</v>
      </c>
      <c r="T463" s="156">
        <v>0.33</v>
      </c>
      <c r="U463" s="156">
        <f>ROUND(E463*T463,2)</f>
        <v>0.33</v>
      </c>
      <c r="V463" s="156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 t="s">
        <v>235</v>
      </c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</row>
    <row r="464" spans="1:59" outlineLevel="1" x14ac:dyDescent="0.25">
      <c r="A464" s="154"/>
      <c r="B464" s="155"/>
      <c r="C464" s="189" t="s">
        <v>661</v>
      </c>
      <c r="D464" s="183"/>
      <c r="E464" s="184">
        <v>1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 t="s">
        <v>239</v>
      </c>
      <c r="AG464" s="147">
        <v>0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</row>
    <row r="465" spans="1:59" outlineLevel="1" x14ac:dyDescent="0.25">
      <c r="A465" s="170">
        <v>127</v>
      </c>
      <c r="B465" s="171" t="s">
        <v>682</v>
      </c>
      <c r="C465" s="179" t="s">
        <v>683</v>
      </c>
      <c r="D465" s="172" t="s">
        <v>615</v>
      </c>
      <c r="E465" s="173">
        <v>2</v>
      </c>
      <c r="F465" s="174">
        <v>0</v>
      </c>
      <c r="G465" s="175">
        <f>ROUND(E465*F465,2)</f>
        <v>0</v>
      </c>
      <c r="H465" s="174">
        <v>0</v>
      </c>
      <c r="I465" s="175">
        <f>ROUND(E465*H465,2)</f>
        <v>0</v>
      </c>
      <c r="J465" s="174">
        <v>0</v>
      </c>
      <c r="K465" s="175">
        <f>ROUND(E465*J465,2)</f>
        <v>0</v>
      </c>
      <c r="L465" s="175">
        <v>15</v>
      </c>
      <c r="M465" s="175">
        <f>G465*(1+L465/100)</f>
        <v>0</v>
      </c>
      <c r="N465" s="175">
        <v>2.2000000000000001E-3</v>
      </c>
      <c r="O465" s="175">
        <f>ROUND(E465*N465,2)</f>
        <v>0</v>
      </c>
      <c r="P465" s="175">
        <v>0</v>
      </c>
      <c r="Q465" s="175">
        <f>ROUND(E465*P465,2)</f>
        <v>0</v>
      </c>
      <c r="R465" s="175" t="s">
        <v>538</v>
      </c>
      <c r="S465" s="175" t="s">
        <v>170</v>
      </c>
      <c r="T465" s="156">
        <v>0.38</v>
      </c>
      <c r="U465" s="156">
        <f>ROUND(E465*T465,2)</f>
        <v>0.76</v>
      </c>
      <c r="V465" s="156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 t="s">
        <v>539</v>
      </c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</row>
    <row r="466" spans="1:59" outlineLevel="1" x14ac:dyDescent="0.25">
      <c r="A466" s="170">
        <v>128</v>
      </c>
      <c r="B466" s="171" t="s">
        <v>682</v>
      </c>
      <c r="C466" s="179" t="s">
        <v>683</v>
      </c>
      <c r="D466" s="172" t="s">
        <v>615</v>
      </c>
      <c r="E466" s="173">
        <v>2</v>
      </c>
      <c r="F466" s="174">
        <v>0</v>
      </c>
      <c r="G466" s="175">
        <f>ROUND(E466*F466,2)</f>
        <v>0</v>
      </c>
      <c r="H466" s="174">
        <v>0</v>
      </c>
      <c r="I466" s="175">
        <f>ROUND(E466*H466,2)</f>
        <v>0</v>
      </c>
      <c r="J466" s="174">
        <v>0</v>
      </c>
      <c r="K466" s="175">
        <f>ROUND(E466*J466,2)</f>
        <v>0</v>
      </c>
      <c r="L466" s="175">
        <v>15</v>
      </c>
      <c r="M466" s="175">
        <f>G466*(1+L466/100)</f>
        <v>0</v>
      </c>
      <c r="N466" s="175">
        <v>2.2000000000000001E-3</v>
      </c>
      <c r="O466" s="175">
        <f>ROUND(E466*N466,2)</f>
        <v>0</v>
      </c>
      <c r="P466" s="175">
        <v>0</v>
      </c>
      <c r="Q466" s="175">
        <f>ROUND(E466*P466,2)</f>
        <v>0</v>
      </c>
      <c r="R466" s="175" t="s">
        <v>538</v>
      </c>
      <c r="S466" s="175" t="s">
        <v>170</v>
      </c>
      <c r="T466" s="156">
        <v>0.38</v>
      </c>
      <c r="U466" s="156">
        <f>ROUND(E466*T466,2)</f>
        <v>0.76</v>
      </c>
      <c r="V466" s="156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 t="s">
        <v>539</v>
      </c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</row>
    <row r="467" spans="1:59" outlineLevel="1" x14ac:dyDescent="0.25">
      <c r="A467" s="170">
        <v>129</v>
      </c>
      <c r="B467" s="171" t="s">
        <v>684</v>
      </c>
      <c r="C467" s="179" t="s">
        <v>685</v>
      </c>
      <c r="D467" s="172" t="s">
        <v>615</v>
      </c>
      <c r="E467" s="173">
        <v>1</v>
      </c>
      <c r="F467" s="174">
        <v>0</v>
      </c>
      <c r="G467" s="175">
        <f>ROUND(E467*F467,2)</f>
        <v>0</v>
      </c>
      <c r="H467" s="174">
        <v>0</v>
      </c>
      <c r="I467" s="175">
        <f>ROUND(E467*H467,2)</f>
        <v>0</v>
      </c>
      <c r="J467" s="174">
        <v>0</v>
      </c>
      <c r="K467" s="175">
        <f>ROUND(E467*J467,2)</f>
        <v>0</v>
      </c>
      <c r="L467" s="175">
        <v>15</v>
      </c>
      <c r="M467" s="175">
        <f>G467*(1+L467/100)</f>
        <v>0</v>
      </c>
      <c r="N467" s="175">
        <v>1E-3</v>
      </c>
      <c r="O467" s="175">
        <f>ROUND(E467*N467,2)</f>
        <v>0</v>
      </c>
      <c r="P467" s="175">
        <v>0</v>
      </c>
      <c r="Q467" s="175">
        <f>ROUND(E467*P467,2)</f>
        <v>0</v>
      </c>
      <c r="R467" s="175" t="s">
        <v>538</v>
      </c>
      <c r="S467" s="175" t="s">
        <v>170</v>
      </c>
      <c r="T467" s="156">
        <v>0.63</v>
      </c>
      <c r="U467" s="156">
        <f>ROUND(E467*T467,2)</f>
        <v>0.63</v>
      </c>
      <c r="V467" s="156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 t="s">
        <v>539</v>
      </c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</row>
    <row r="468" spans="1:59" outlineLevel="1" x14ac:dyDescent="0.25">
      <c r="A468" s="163">
        <v>130</v>
      </c>
      <c r="B468" s="164" t="s">
        <v>686</v>
      </c>
      <c r="C468" s="178" t="s">
        <v>1337</v>
      </c>
      <c r="D468" s="165" t="s">
        <v>615</v>
      </c>
      <c r="E468" s="166">
        <v>2</v>
      </c>
      <c r="F468" s="167">
        <v>0</v>
      </c>
      <c r="G468" s="168">
        <f>ROUND(E468*F468,2)</f>
        <v>0</v>
      </c>
      <c r="H468" s="167">
        <v>0</v>
      </c>
      <c r="I468" s="168">
        <f>ROUND(E468*H468,2)</f>
        <v>0</v>
      </c>
      <c r="J468" s="167">
        <v>0</v>
      </c>
      <c r="K468" s="168">
        <f>ROUND(E468*J468,2)</f>
        <v>0</v>
      </c>
      <c r="L468" s="168">
        <v>15</v>
      </c>
      <c r="M468" s="168">
        <f>G468*(1+L468/100)</f>
        <v>0</v>
      </c>
      <c r="N468" s="168">
        <v>7.2000000000000005E-4</v>
      </c>
      <c r="O468" s="168">
        <f>ROUND(E468*N468,2)</f>
        <v>0</v>
      </c>
      <c r="P468" s="168">
        <v>0</v>
      </c>
      <c r="Q468" s="168">
        <f>ROUND(E468*P468,2)</f>
        <v>0</v>
      </c>
      <c r="R468" s="168" t="s">
        <v>538</v>
      </c>
      <c r="S468" s="168" t="s">
        <v>170</v>
      </c>
      <c r="T468" s="156">
        <v>0.50600000000000001</v>
      </c>
      <c r="U468" s="156">
        <f>ROUND(E468*T468,2)</f>
        <v>1.01</v>
      </c>
      <c r="V468" s="156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 t="s">
        <v>235</v>
      </c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</row>
    <row r="469" spans="1:59" outlineLevel="1" x14ac:dyDescent="0.25">
      <c r="A469" s="154"/>
      <c r="B469" s="155"/>
      <c r="C469" s="189" t="s">
        <v>664</v>
      </c>
      <c r="D469" s="183"/>
      <c r="E469" s="184">
        <v>2</v>
      </c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 t="s">
        <v>239</v>
      </c>
      <c r="AG469" s="147">
        <v>0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</row>
    <row r="470" spans="1:59" outlineLevel="1" x14ac:dyDescent="0.25">
      <c r="A470" s="170">
        <v>131</v>
      </c>
      <c r="B470" s="171" t="s">
        <v>687</v>
      </c>
      <c r="C470" s="179" t="s">
        <v>688</v>
      </c>
      <c r="D470" s="172" t="s">
        <v>615</v>
      </c>
      <c r="E470" s="173">
        <v>1</v>
      </c>
      <c r="F470" s="174">
        <v>0</v>
      </c>
      <c r="G470" s="175">
        <f>ROUND(E470*F470,2)</f>
        <v>0</v>
      </c>
      <c r="H470" s="174">
        <v>0</v>
      </c>
      <c r="I470" s="175">
        <f>ROUND(E470*H470,2)</f>
        <v>0</v>
      </c>
      <c r="J470" s="174">
        <v>0</v>
      </c>
      <c r="K470" s="175">
        <f>ROUND(E470*J470,2)</f>
        <v>0</v>
      </c>
      <c r="L470" s="175">
        <v>15</v>
      </c>
      <c r="M470" s="175">
        <f>G470*(1+L470/100)</f>
        <v>0</v>
      </c>
      <c r="N470" s="175">
        <v>1.444E-2</v>
      </c>
      <c r="O470" s="175">
        <f>ROUND(E470*N470,2)</f>
        <v>0.01</v>
      </c>
      <c r="P470" s="175">
        <v>0</v>
      </c>
      <c r="Q470" s="175">
        <f>ROUND(E470*P470,2)</f>
        <v>0</v>
      </c>
      <c r="R470" s="175" t="s">
        <v>538</v>
      </c>
      <c r="S470" s="175" t="s">
        <v>170</v>
      </c>
      <c r="T470" s="156">
        <v>1.25</v>
      </c>
      <c r="U470" s="156">
        <f>ROUND(E470*T470,2)</f>
        <v>1.25</v>
      </c>
      <c r="V470" s="156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 t="s">
        <v>539</v>
      </c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</row>
    <row r="471" spans="1:59" ht="20.399999999999999" outlineLevel="1" x14ac:dyDescent="0.25">
      <c r="A471" s="163">
        <v>132</v>
      </c>
      <c r="B471" s="164" t="s">
        <v>689</v>
      </c>
      <c r="C471" s="178" t="s">
        <v>690</v>
      </c>
      <c r="D471" s="165" t="s">
        <v>266</v>
      </c>
      <c r="E471" s="166">
        <v>1</v>
      </c>
      <c r="F471" s="167">
        <v>0</v>
      </c>
      <c r="G471" s="168">
        <f>ROUND(E471*F471,2)</f>
        <v>0</v>
      </c>
      <c r="H471" s="167">
        <v>0</v>
      </c>
      <c r="I471" s="168">
        <f>ROUND(E471*H471,2)</f>
        <v>0</v>
      </c>
      <c r="J471" s="167">
        <v>0</v>
      </c>
      <c r="K471" s="168">
        <f>ROUND(E471*J471,2)</f>
        <v>0</v>
      </c>
      <c r="L471" s="168">
        <v>15</v>
      </c>
      <c r="M471" s="168">
        <f>G471*(1+L471/100)</f>
        <v>0</v>
      </c>
      <c r="N471" s="168">
        <v>8.4999999999999995E-4</v>
      </c>
      <c r="O471" s="168">
        <f>ROUND(E471*N471,2)</f>
        <v>0</v>
      </c>
      <c r="P471" s="168">
        <v>0</v>
      </c>
      <c r="Q471" s="168">
        <f>ROUND(E471*P471,2)</f>
        <v>0</v>
      </c>
      <c r="R471" s="168" t="s">
        <v>538</v>
      </c>
      <c r="S471" s="168" t="s">
        <v>170</v>
      </c>
      <c r="T471" s="156">
        <v>0.44500000000000001</v>
      </c>
      <c r="U471" s="156">
        <f>ROUND(E471*T471,2)</f>
        <v>0.45</v>
      </c>
      <c r="V471" s="156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 t="s">
        <v>235</v>
      </c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</row>
    <row r="472" spans="1:59" outlineLevel="1" x14ac:dyDescent="0.25">
      <c r="A472" s="154"/>
      <c r="B472" s="155"/>
      <c r="C472" s="189" t="s">
        <v>661</v>
      </c>
      <c r="D472" s="183"/>
      <c r="E472" s="184">
        <v>1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 t="s">
        <v>239</v>
      </c>
      <c r="AG472" s="147">
        <v>0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</row>
    <row r="473" spans="1:59" ht="20.399999999999999" outlineLevel="1" x14ac:dyDescent="0.25">
      <c r="A473" s="163">
        <v>133</v>
      </c>
      <c r="B473" s="164" t="s">
        <v>691</v>
      </c>
      <c r="C473" s="178" t="s">
        <v>692</v>
      </c>
      <c r="D473" s="165" t="s">
        <v>266</v>
      </c>
      <c r="E473" s="166">
        <v>4</v>
      </c>
      <c r="F473" s="167">
        <v>0</v>
      </c>
      <c r="G473" s="168">
        <f>ROUND(E473*F473,2)</f>
        <v>0</v>
      </c>
      <c r="H473" s="167">
        <v>0</v>
      </c>
      <c r="I473" s="168">
        <f>ROUND(E473*H473,2)</f>
        <v>0</v>
      </c>
      <c r="J473" s="167">
        <v>0</v>
      </c>
      <c r="K473" s="168">
        <f>ROUND(E473*J473,2)</f>
        <v>0</v>
      </c>
      <c r="L473" s="168">
        <v>15</v>
      </c>
      <c r="M473" s="168">
        <f>G473*(1+L473/100)</f>
        <v>0</v>
      </c>
      <c r="N473" s="168">
        <v>8.4999999999999995E-4</v>
      </c>
      <c r="O473" s="168">
        <f>ROUND(E473*N473,2)</f>
        <v>0</v>
      </c>
      <c r="P473" s="168">
        <v>0</v>
      </c>
      <c r="Q473" s="168">
        <f>ROUND(E473*P473,2)</f>
        <v>0</v>
      </c>
      <c r="R473" s="168" t="s">
        <v>538</v>
      </c>
      <c r="S473" s="168" t="s">
        <v>170</v>
      </c>
      <c r="T473" s="156">
        <v>0.48499999999999999</v>
      </c>
      <c r="U473" s="156">
        <f>ROUND(E473*T473,2)</f>
        <v>1.94</v>
      </c>
      <c r="V473" s="156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 t="s">
        <v>235</v>
      </c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</row>
    <row r="474" spans="1:59" outlineLevel="1" x14ac:dyDescent="0.25">
      <c r="A474" s="154"/>
      <c r="B474" s="155"/>
      <c r="C474" s="189" t="s">
        <v>671</v>
      </c>
      <c r="D474" s="183"/>
      <c r="E474" s="184">
        <v>4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 t="s">
        <v>239</v>
      </c>
      <c r="AG474" s="147">
        <v>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</row>
    <row r="475" spans="1:59" ht="20.399999999999999" outlineLevel="1" x14ac:dyDescent="0.25">
      <c r="A475" s="163">
        <v>134</v>
      </c>
      <c r="B475" s="164" t="s">
        <v>693</v>
      </c>
      <c r="C475" s="178" t="s">
        <v>694</v>
      </c>
      <c r="D475" s="165" t="s">
        <v>266</v>
      </c>
      <c r="E475" s="166">
        <v>2</v>
      </c>
      <c r="F475" s="167">
        <v>0</v>
      </c>
      <c r="G475" s="168">
        <f>ROUND(E475*F475,2)</f>
        <v>0</v>
      </c>
      <c r="H475" s="167">
        <v>0</v>
      </c>
      <c r="I475" s="168">
        <f>ROUND(E475*H475,2)</f>
        <v>0</v>
      </c>
      <c r="J475" s="167">
        <v>0</v>
      </c>
      <c r="K475" s="168">
        <f>ROUND(E475*J475,2)</f>
        <v>0</v>
      </c>
      <c r="L475" s="168">
        <v>15</v>
      </c>
      <c r="M475" s="168">
        <f>G475*(1+L475/100)</f>
        <v>0</v>
      </c>
      <c r="N475" s="168">
        <v>1.64E-3</v>
      </c>
      <c r="O475" s="168">
        <f>ROUND(E475*N475,2)</f>
        <v>0</v>
      </c>
      <c r="P475" s="168">
        <v>0</v>
      </c>
      <c r="Q475" s="168">
        <f>ROUND(E475*P475,2)</f>
        <v>0</v>
      </c>
      <c r="R475" s="168" t="s">
        <v>538</v>
      </c>
      <c r="S475" s="168" t="s">
        <v>170</v>
      </c>
      <c r="T475" s="156">
        <v>0.48499999999999999</v>
      </c>
      <c r="U475" s="156">
        <f>ROUND(E475*T475,2)</f>
        <v>0.97</v>
      </c>
      <c r="V475" s="156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 t="s">
        <v>235</v>
      </c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</row>
    <row r="476" spans="1:59" outlineLevel="1" x14ac:dyDescent="0.25">
      <c r="A476" s="154"/>
      <c r="B476" s="155"/>
      <c r="C476" s="189" t="s">
        <v>664</v>
      </c>
      <c r="D476" s="183"/>
      <c r="E476" s="184">
        <v>2</v>
      </c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 t="s">
        <v>239</v>
      </c>
      <c r="AG476" s="147">
        <v>0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</row>
    <row r="477" spans="1:59" outlineLevel="1" x14ac:dyDescent="0.25">
      <c r="A477" s="163">
        <v>135</v>
      </c>
      <c r="B477" s="164" t="s">
        <v>695</v>
      </c>
      <c r="C477" s="178" t="s">
        <v>696</v>
      </c>
      <c r="D477" s="165" t="s">
        <v>615</v>
      </c>
      <c r="E477" s="166">
        <v>1</v>
      </c>
      <c r="F477" s="167">
        <v>0</v>
      </c>
      <c r="G477" s="168">
        <f>ROUND(E477*F477,2)</f>
        <v>0</v>
      </c>
      <c r="H477" s="167">
        <v>0</v>
      </c>
      <c r="I477" s="168">
        <f>ROUND(E477*H477,2)</f>
        <v>0</v>
      </c>
      <c r="J477" s="167">
        <v>0</v>
      </c>
      <c r="K477" s="168">
        <f>ROUND(E477*J477,2)</f>
        <v>0</v>
      </c>
      <c r="L477" s="168">
        <v>15</v>
      </c>
      <c r="M477" s="168">
        <f>G477*(1+L477/100)</f>
        <v>0</v>
      </c>
      <c r="N477" s="168">
        <v>3.32E-3</v>
      </c>
      <c r="O477" s="168">
        <f>ROUND(E477*N477,2)</f>
        <v>0</v>
      </c>
      <c r="P477" s="168">
        <v>0</v>
      </c>
      <c r="Q477" s="168">
        <f>ROUND(E477*P477,2)</f>
        <v>0</v>
      </c>
      <c r="R477" s="168" t="s">
        <v>538</v>
      </c>
      <c r="S477" s="168" t="s">
        <v>170</v>
      </c>
      <c r="T477" s="156">
        <v>0.58699999999999997</v>
      </c>
      <c r="U477" s="156">
        <f>ROUND(E477*T477,2)</f>
        <v>0.59</v>
      </c>
      <c r="V477" s="156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 t="s">
        <v>235</v>
      </c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</row>
    <row r="478" spans="1:59" outlineLevel="1" x14ac:dyDescent="0.25">
      <c r="A478" s="154"/>
      <c r="B478" s="155"/>
      <c r="C478" s="189" t="s">
        <v>661</v>
      </c>
      <c r="D478" s="183"/>
      <c r="E478" s="184">
        <v>1</v>
      </c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 t="s">
        <v>239</v>
      </c>
      <c r="AG478" s="147">
        <v>0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</row>
    <row r="479" spans="1:59" outlineLevel="1" x14ac:dyDescent="0.25">
      <c r="A479" s="163">
        <v>136</v>
      </c>
      <c r="B479" s="164" t="s">
        <v>697</v>
      </c>
      <c r="C479" s="178" t="s">
        <v>698</v>
      </c>
      <c r="D479" s="165" t="s">
        <v>266</v>
      </c>
      <c r="E479" s="166">
        <v>1</v>
      </c>
      <c r="F479" s="167">
        <v>0</v>
      </c>
      <c r="G479" s="168">
        <f>ROUND(E479*F479,2)</f>
        <v>0</v>
      </c>
      <c r="H479" s="167">
        <v>0</v>
      </c>
      <c r="I479" s="168">
        <f>ROUND(E479*H479,2)</f>
        <v>0</v>
      </c>
      <c r="J479" s="167">
        <v>0</v>
      </c>
      <c r="K479" s="168">
        <f>ROUND(E479*J479,2)</f>
        <v>0</v>
      </c>
      <c r="L479" s="168">
        <v>15</v>
      </c>
      <c r="M479" s="168">
        <f>G479*(1+L479/100)</f>
        <v>0</v>
      </c>
      <c r="N479" s="168">
        <v>2.0000000000000002E-5</v>
      </c>
      <c r="O479" s="168">
        <f>ROUND(E479*N479,2)</f>
        <v>0</v>
      </c>
      <c r="P479" s="168">
        <v>0</v>
      </c>
      <c r="Q479" s="168">
        <f>ROUND(E479*P479,2)</f>
        <v>0</v>
      </c>
      <c r="R479" s="168" t="s">
        <v>538</v>
      </c>
      <c r="S479" s="168" t="s">
        <v>170</v>
      </c>
      <c r="T479" s="156">
        <v>0.16800000000000001</v>
      </c>
      <c r="U479" s="156">
        <f>ROUND(E479*T479,2)</f>
        <v>0.17</v>
      </c>
      <c r="V479" s="156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 t="s">
        <v>235</v>
      </c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</row>
    <row r="480" spans="1:59" outlineLevel="1" x14ac:dyDescent="0.25">
      <c r="A480" s="154"/>
      <c r="B480" s="155"/>
      <c r="C480" s="189" t="s">
        <v>661</v>
      </c>
      <c r="D480" s="183"/>
      <c r="E480" s="184">
        <v>1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 t="s">
        <v>239</v>
      </c>
      <c r="AG480" s="147">
        <v>0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</row>
    <row r="481" spans="1:59" ht="20.399999999999999" outlineLevel="1" x14ac:dyDescent="0.25">
      <c r="A481" s="163">
        <v>137</v>
      </c>
      <c r="B481" s="164" t="s">
        <v>699</v>
      </c>
      <c r="C481" s="178" t="s">
        <v>700</v>
      </c>
      <c r="D481" s="165" t="s">
        <v>266</v>
      </c>
      <c r="E481" s="166">
        <v>2</v>
      </c>
      <c r="F481" s="167">
        <v>0</v>
      </c>
      <c r="G481" s="168">
        <f>ROUND(E481*F481,2)</f>
        <v>0</v>
      </c>
      <c r="H481" s="167">
        <v>0</v>
      </c>
      <c r="I481" s="168">
        <f>ROUND(E481*H481,2)</f>
        <v>0</v>
      </c>
      <c r="J481" s="167">
        <v>0</v>
      </c>
      <c r="K481" s="168">
        <f>ROUND(E481*J481,2)</f>
        <v>0</v>
      </c>
      <c r="L481" s="168">
        <v>15</v>
      </c>
      <c r="M481" s="168">
        <f>G481*(1+L481/100)</f>
        <v>0</v>
      </c>
      <c r="N481" s="168">
        <v>1.2999999999999999E-4</v>
      </c>
      <c r="O481" s="168">
        <f>ROUND(E481*N481,2)</f>
        <v>0</v>
      </c>
      <c r="P481" s="168">
        <v>0</v>
      </c>
      <c r="Q481" s="168">
        <f>ROUND(E481*P481,2)</f>
        <v>0</v>
      </c>
      <c r="R481" s="168" t="s">
        <v>538</v>
      </c>
      <c r="S481" s="168" t="s">
        <v>170</v>
      </c>
      <c r="T481" s="156">
        <v>0.25700000000000001</v>
      </c>
      <c r="U481" s="156">
        <f>ROUND(E481*T481,2)</f>
        <v>0.51</v>
      </c>
      <c r="V481" s="156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 t="s">
        <v>235</v>
      </c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</row>
    <row r="482" spans="1:59" outlineLevel="1" x14ac:dyDescent="0.25">
      <c r="A482" s="154"/>
      <c r="B482" s="155"/>
      <c r="C482" s="189" t="s">
        <v>664</v>
      </c>
      <c r="D482" s="183"/>
      <c r="E482" s="184">
        <v>2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 t="s">
        <v>239</v>
      </c>
      <c r="AG482" s="147">
        <v>0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</row>
    <row r="483" spans="1:59" ht="30.6" outlineLevel="1" x14ac:dyDescent="0.25">
      <c r="A483" s="163">
        <v>138</v>
      </c>
      <c r="B483" s="164" t="s">
        <v>701</v>
      </c>
      <c r="C483" s="178" t="s">
        <v>702</v>
      </c>
      <c r="D483" s="165" t="s">
        <v>266</v>
      </c>
      <c r="E483" s="166">
        <v>1</v>
      </c>
      <c r="F483" s="167">
        <v>0</v>
      </c>
      <c r="G483" s="168">
        <f>ROUND(E483*F483,2)</f>
        <v>0</v>
      </c>
      <c r="H483" s="167">
        <v>0</v>
      </c>
      <c r="I483" s="168">
        <f>ROUND(E483*H483,2)</f>
        <v>0</v>
      </c>
      <c r="J483" s="167">
        <v>0</v>
      </c>
      <c r="K483" s="168">
        <f>ROUND(E483*J483,2)</f>
        <v>0</v>
      </c>
      <c r="L483" s="168">
        <v>15</v>
      </c>
      <c r="M483" s="168">
        <f>G483*(1+L483/100)</f>
        <v>0</v>
      </c>
      <c r="N483" s="168">
        <v>1.01E-3</v>
      </c>
      <c r="O483" s="168">
        <f>ROUND(E483*N483,2)</f>
        <v>0</v>
      </c>
      <c r="P483" s="168">
        <v>0</v>
      </c>
      <c r="Q483" s="168">
        <f>ROUND(E483*P483,2)</f>
        <v>0</v>
      </c>
      <c r="R483" s="168" t="s">
        <v>538</v>
      </c>
      <c r="S483" s="168" t="s">
        <v>170</v>
      </c>
      <c r="T483" s="156">
        <v>0.246</v>
      </c>
      <c r="U483" s="156">
        <f>ROUND(E483*T483,2)</f>
        <v>0.25</v>
      </c>
      <c r="V483" s="156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 t="s">
        <v>235</v>
      </c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</row>
    <row r="484" spans="1:59" outlineLevel="1" x14ac:dyDescent="0.25">
      <c r="A484" s="154"/>
      <c r="B484" s="155"/>
      <c r="C484" s="189" t="s">
        <v>661</v>
      </c>
      <c r="D484" s="183"/>
      <c r="E484" s="184">
        <v>1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 t="s">
        <v>239</v>
      </c>
      <c r="AG484" s="147">
        <v>0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</row>
    <row r="485" spans="1:59" ht="20.399999999999999" outlineLevel="1" x14ac:dyDescent="0.25">
      <c r="A485" s="170">
        <v>139</v>
      </c>
      <c r="B485" s="171" t="s">
        <v>703</v>
      </c>
      <c r="C485" s="179" t="s">
        <v>704</v>
      </c>
      <c r="D485" s="172" t="s">
        <v>266</v>
      </c>
      <c r="E485" s="173">
        <v>2</v>
      </c>
      <c r="F485" s="174">
        <v>0</v>
      </c>
      <c r="G485" s="175">
        <f>ROUND(E485*F485,2)</f>
        <v>0</v>
      </c>
      <c r="H485" s="174">
        <v>0</v>
      </c>
      <c r="I485" s="175">
        <f>ROUND(E485*H485,2)</f>
        <v>0</v>
      </c>
      <c r="J485" s="174">
        <v>0</v>
      </c>
      <c r="K485" s="175">
        <f>ROUND(E485*J485,2)</f>
        <v>0</v>
      </c>
      <c r="L485" s="175">
        <v>15</v>
      </c>
      <c r="M485" s="175">
        <f>G485*(1+L485/100)</f>
        <v>0</v>
      </c>
      <c r="N485" s="175">
        <v>2.5999999999999998E-4</v>
      </c>
      <c r="O485" s="175">
        <f>ROUND(E485*N485,2)</f>
        <v>0</v>
      </c>
      <c r="P485" s="175">
        <v>0</v>
      </c>
      <c r="Q485" s="175">
        <f>ROUND(E485*P485,2)</f>
        <v>0</v>
      </c>
      <c r="R485" s="175" t="s">
        <v>538</v>
      </c>
      <c r="S485" s="175" t="s">
        <v>170</v>
      </c>
      <c r="T485" s="156">
        <v>0.246</v>
      </c>
      <c r="U485" s="156">
        <f>ROUND(E485*T485,2)</f>
        <v>0.49</v>
      </c>
      <c r="V485" s="156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 t="s">
        <v>539</v>
      </c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</row>
    <row r="486" spans="1:59" ht="20.399999999999999" outlineLevel="1" x14ac:dyDescent="0.25">
      <c r="A486" s="163">
        <v>140</v>
      </c>
      <c r="B486" s="164" t="s">
        <v>705</v>
      </c>
      <c r="C486" s="178" t="s">
        <v>706</v>
      </c>
      <c r="D486" s="165" t="s">
        <v>266</v>
      </c>
      <c r="E486" s="166">
        <v>4</v>
      </c>
      <c r="F486" s="167">
        <v>0</v>
      </c>
      <c r="G486" s="168">
        <f>ROUND(E486*F486,2)</f>
        <v>0</v>
      </c>
      <c r="H486" s="167">
        <v>0</v>
      </c>
      <c r="I486" s="168">
        <f>ROUND(E486*H486,2)</f>
        <v>0</v>
      </c>
      <c r="J486" s="167">
        <v>0</v>
      </c>
      <c r="K486" s="168">
        <f>ROUND(E486*J486,2)</f>
        <v>0</v>
      </c>
      <c r="L486" s="168">
        <v>15</v>
      </c>
      <c r="M486" s="168">
        <f>G486*(1+L486/100)</f>
        <v>0</v>
      </c>
      <c r="N486" s="168">
        <v>2.2000000000000001E-4</v>
      </c>
      <c r="O486" s="168">
        <f>ROUND(E486*N486,2)</f>
        <v>0</v>
      </c>
      <c r="P486" s="168">
        <v>0</v>
      </c>
      <c r="Q486" s="168">
        <f>ROUND(E486*P486,2)</f>
        <v>0</v>
      </c>
      <c r="R486" s="168" t="s">
        <v>538</v>
      </c>
      <c r="S486" s="168" t="s">
        <v>170</v>
      </c>
      <c r="T486" s="156">
        <v>0.246</v>
      </c>
      <c r="U486" s="156">
        <f>ROUND(E486*T486,2)</f>
        <v>0.98</v>
      </c>
      <c r="V486" s="156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 t="s">
        <v>539</v>
      </c>
      <c r="AG486" s="147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</row>
    <row r="487" spans="1:59" outlineLevel="1" x14ac:dyDescent="0.25">
      <c r="A487" s="154"/>
      <c r="B487" s="155"/>
      <c r="C487" s="189" t="s">
        <v>671</v>
      </c>
      <c r="D487" s="183"/>
      <c r="E487" s="184">
        <v>4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 t="s">
        <v>239</v>
      </c>
      <c r="AG487" s="147">
        <v>0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</row>
    <row r="488" spans="1:59" ht="20.399999999999999" outlineLevel="1" x14ac:dyDescent="0.25">
      <c r="A488" s="163">
        <v>141</v>
      </c>
      <c r="B488" s="164" t="s">
        <v>707</v>
      </c>
      <c r="C488" s="178" t="s">
        <v>708</v>
      </c>
      <c r="D488" s="165" t="s">
        <v>266</v>
      </c>
      <c r="E488" s="166">
        <v>1</v>
      </c>
      <c r="F488" s="167">
        <v>0</v>
      </c>
      <c r="G488" s="168">
        <f>ROUND(E488*F488,2)</f>
        <v>0</v>
      </c>
      <c r="H488" s="167">
        <v>0</v>
      </c>
      <c r="I488" s="168">
        <f>ROUND(E488*H488,2)</f>
        <v>0</v>
      </c>
      <c r="J488" s="167">
        <v>0</v>
      </c>
      <c r="K488" s="168">
        <f>ROUND(E488*J488,2)</f>
        <v>0</v>
      </c>
      <c r="L488" s="168">
        <v>15</v>
      </c>
      <c r="M488" s="168">
        <f>G488*(1+L488/100)</f>
        <v>0</v>
      </c>
      <c r="N488" s="168">
        <v>0</v>
      </c>
      <c r="O488" s="168">
        <f>ROUND(E488*N488,2)</f>
        <v>0</v>
      </c>
      <c r="P488" s="168">
        <v>0</v>
      </c>
      <c r="Q488" s="168">
        <f>ROUND(E488*P488,2)</f>
        <v>0</v>
      </c>
      <c r="R488" s="168" t="s">
        <v>538</v>
      </c>
      <c r="S488" s="168" t="s">
        <v>170</v>
      </c>
      <c r="T488" s="156">
        <v>0.246</v>
      </c>
      <c r="U488" s="156">
        <f>ROUND(E488*T488,2)</f>
        <v>0.25</v>
      </c>
      <c r="V488" s="156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 t="s">
        <v>235</v>
      </c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</row>
    <row r="489" spans="1:59" outlineLevel="1" x14ac:dyDescent="0.25">
      <c r="A489" s="154"/>
      <c r="B489" s="155"/>
      <c r="C489" s="189" t="s">
        <v>661</v>
      </c>
      <c r="D489" s="183"/>
      <c r="E489" s="184">
        <v>1</v>
      </c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 t="s">
        <v>239</v>
      </c>
      <c r="AG489" s="147">
        <v>0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</row>
    <row r="490" spans="1:59" outlineLevel="1" x14ac:dyDescent="0.25">
      <c r="A490" s="170">
        <v>142</v>
      </c>
      <c r="B490" s="171" t="s">
        <v>709</v>
      </c>
      <c r="C490" s="179" t="s">
        <v>710</v>
      </c>
      <c r="D490" s="172" t="s">
        <v>266</v>
      </c>
      <c r="E490" s="173">
        <v>2</v>
      </c>
      <c r="F490" s="174">
        <v>0</v>
      </c>
      <c r="G490" s="175">
        <f>ROUND(E490*F490,2)</f>
        <v>0</v>
      </c>
      <c r="H490" s="174">
        <v>0</v>
      </c>
      <c r="I490" s="175">
        <f>ROUND(E490*H490,2)</f>
        <v>0</v>
      </c>
      <c r="J490" s="174">
        <v>0</v>
      </c>
      <c r="K490" s="175">
        <f>ROUND(E490*J490,2)</f>
        <v>0</v>
      </c>
      <c r="L490" s="175">
        <v>15</v>
      </c>
      <c r="M490" s="175">
        <f>G490*(1+L490/100)</f>
        <v>0</v>
      </c>
      <c r="N490" s="175">
        <v>6.9999999999999999E-4</v>
      </c>
      <c r="O490" s="175">
        <f>ROUND(E490*N490,2)</f>
        <v>0</v>
      </c>
      <c r="P490" s="175">
        <v>0</v>
      </c>
      <c r="Q490" s="175">
        <f>ROUND(E490*P490,2)</f>
        <v>0</v>
      </c>
      <c r="R490" s="175" t="s">
        <v>538</v>
      </c>
      <c r="S490" s="175" t="s">
        <v>170</v>
      </c>
      <c r="T490" s="156">
        <v>0.37</v>
      </c>
      <c r="U490" s="156">
        <f>ROUND(E490*T490,2)</f>
        <v>0.74</v>
      </c>
      <c r="V490" s="156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 t="s">
        <v>242</v>
      </c>
      <c r="AG490" s="147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</row>
    <row r="491" spans="1:59" outlineLevel="1" x14ac:dyDescent="0.25">
      <c r="A491" s="170">
        <v>143</v>
      </c>
      <c r="B491" s="171" t="s">
        <v>711</v>
      </c>
      <c r="C491" s="179" t="s">
        <v>712</v>
      </c>
      <c r="D491" s="172" t="s">
        <v>169</v>
      </c>
      <c r="E491" s="173">
        <v>6</v>
      </c>
      <c r="F491" s="174">
        <v>0</v>
      </c>
      <c r="G491" s="175">
        <f>ROUND(E491*F491,2)</f>
        <v>0</v>
      </c>
      <c r="H491" s="174">
        <v>0</v>
      </c>
      <c r="I491" s="175">
        <f>ROUND(E491*H491,2)</f>
        <v>0</v>
      </c>
      <c r="J491" s="174">
        <v>0</v>
      </c>
      <c r="K491" s="175">
        <f>ROUND(E491*J491,2)</f>
        <v>0</v>
      </c>
      <c r="L491" s="175">
        <v>15</v>
      </c>
      <c r="M491" s="175">
        <f>G491*(1+L491/100)</f>
        <v>0</v>
      </c>
      <c r="N491" s="175">
        <v>0</v>
      </c>
      <c r="O491" s="175">
        <f>ROUND(E491*N491,2)</f>
        <v>0</v>
      </c>
      <c r="P491" s="175">
        <v>0</v>
      </c>
      <c r="Q491" s="175">
        <f>ROUND(E491*P491,2)</f>
        <v>0</v>
      </c>
      <c r="R491" s="175"/>
      <c r="S491" s="175" t="s">
        <v>214</v>
      </c>
      <c r="T491" s="156">
        <v>0</v>
      </c>
      <c r="U491" s="156">
        <f>ROUND(E491*T491,2)</f>
        <v>0</v>
      </c>
      <c r="V491" s="156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 t="s">
        <v>713</v>
      </c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</row>
    <row r="492" spans="1:59" outlineLevel="1" x14ac:dyDescent="0.25">
      <c r="A492" s="170">
        <v>144</v>
      </c>
      <c r="B492" s="171" t="s">
        <v>588</v>
      </c>
      <c r="C492" s="179" t="s">
        <v>589</v>
      </c>
      <c r="D492" s="172" t="s">
        <v>590</v>
      </c>
      <c r="E492" s="173">
        <v>6</v>
      </c>
      <c r="F492" s="174">
        <v>0</v>
      </c>
      <c r="G492" s="175">
        <f>ROUND(E492*F492,2)</f>
        <v>0</v>
      </c>
      <c r="H492" s="174">
        <v>0</v>
      </c>
      <c r="I492" s="175">
        <f>ROUND(E492*H492,2)</f>
        <v>0</v>
      </c>
      <c r="J492" s="174">
        <v>0</v>
      </c>
      <c r="K492" s="175">
        <f>ROUND(E492*J492,2)</f>
        <v>0</v>
      </c>
      <c r="L492" s="175">
        <v>15</v>
      </c>
      <c r="M492" s="175">
        <f>G492*(1+L492/100)</f>
        <v>0</v>
      </c>
      <c r="N492" s="175">
        <v>0</v>
      </c>
      <c r="O492" s="175">
        <f>ROUND(E492*N492,2)</f>
        <v>0</v>
      </c>
      <c r="P492" s="175">
        <v>0</v>
      </c>
      <c r="Q492" s="175">
        <f>ROUND(E492*P492,2)</f>
        <v>0</v>
      </c>
      <c r="R492" s="175" t="s">
        <v>591</v>
      </c>
      <c r="S492" s="175" t="s">
        <v>170</v>
      </c>
      <c r="T492" s="156">
        <v>1</v>
      </c>
      <c r="U492" s="156">
        <f>ROUND(E492*T492,2)</f>
        <v>6</v>
      </c>
      <c r="V492" s="156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 t="s">
        <v>592</v>
      </c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</row>
    <row r="493" spans="1:59" outlineLevel="1" x14ac:dyDescent="0.25">
      <c r="A493" s="163">
        <v>145</v>
      </c>
      <c r="B493" s="164" t="s">
        <v>714</v>
      </c>
      <c r="C493" s="178" t="s">
        <v>715</v>
      </c>
      <c r="D493" s="165" t="s">
        <v>266</v>
      </c>
      <c r="E493" s="166">
        <v>1</v>
      </c>
      <c r="F493" s="167">
        <v>0</v>
      </c>
      <c r="G493" s="168">
        <f>ROUND(E493*F493,2)</f>
        <v>0</v>
      </c>
      <c r="H493" s="167">
        <v>0</v>
      </c>
      <c r="I493" s="168">
        <f>ROUND(E493*H493,2)</f>
        <v>0</v>
      </c>
      <c r="J493" s="167">
        <v>0</v>
      </c>
      <c r="K493" s="168">
        <f>ROUND(E493*J493,2)</f>
        <v>0</v>
      </c>
      <c r="L493" s="168">
        <v>15</v>
      </c>
      <c r="M493" s="168">
        <f>G493*(1+L493/100)</f>
        <v>0</v>
      </c>
      <c r="N493" s="168">
        <v>0</v>
      </c>
      <c r="O493" s="168">
        <f>ROUND(E493*N493,2)</f>
        <v>0</v>
      </c>
      <c r="P493" s="168">
        <v>0</v>
      </c>
      <c r="Q493" s="168">
        <f>ROUND(E493*P493,2)</f>
        <v>0</v>
      </c>
      <c r="R493" s="168" t="s">
        <v>294</v>
      </c>
      <c r="S493" s="168" t="s">
        <v>170</v>
      </c>
      <c r="T493" s="156">
        <v>0</v>
      </c>
      <c r="U493" s="156">
        <f>ROUND(E493*T493,2)</f>
        <v>0</v>
      </c>
      <c r="V493" s="156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 t="s">
        <v>295</v>
      </c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</row>
    <row r="494" spans="1:59" outlineLevel="1" x14ac:dyDescent="0.25">
      <c r="A494" s="154"/>
      <c r="B494" s="155"/>
      <c r="C494" s="189" t="s">
        <v>661</v>
      </c>
      <c r="D494" s="183"/>
      <c r="E494" s="184">
        <v>1</v>
      </c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 t="s">
        <v>239</v>
      </c>
      <c r="AG494" s="147">
        <v>0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</row>
    <row r="495" spans="1:59" outlineLevel="1" x14ac:dyDescent="0.25">
      <c r="A495" s="163">
        <v>146</v>
      </c>
      <c r="B495" s="164" t="s">
        <v>716</v>
      </c>
      <c r="C495" s="178" t="s">
        <v>717</v>
      </c>
      <c r="D495" s="165" t="s">
        <v>266</v>
      </c>
      <c r="E495" s="166">
        <v>3</v>
      </c>
      <c r="F495" s="167">
        <v>0</v>
      </c>
      <c r="G495" s="168">
        <f>ROUND(E495*F495,2)</f>
        <v>0</v>
      </c>
      <c r="H495" s="167">
        <v>0</v>
      </c>
      <c r="I495" s="168">
        <f>ROUND(E495*H495,2)</f>
        <v>0</v>
      </c>
      <c r="J495" s="167">
        <v>0</v>
      </c>
      <c r="K495" s="168">
        <f>ROUND(E495*J495,2)</f>
        <v>0</v>
      </c>
      <c r="L495" s="168">
        <v>15</v>
      </c>
      <c r="M495" s="168">
        <f>G495*(1+L495/100)</f>
        <v>0</v>
      </c>
      <c r="N495" s="168">
        <v>2E-3</v>
      </c>
      <c r="O495" s="168">
        <f>ROUND(E495*N495,2)</f>
        <v>0.01</v>
      </c>
      <c r="P495" s="168">
        <v>0</v>
      </c>
      <c r="Q495" s="168">
        <f>ROUND(E495*P495,2)</f>
        <v>0</v>
      </c>
      <c r="R495" s="168" t="s">
        <v>294</v>
      </c>
      <c r="S495" s="168" t="s">
        <v>170</v>
      </c>
      <c r="T495" s="156">
        <v>0</v>
      </c>
      <c r="U495" s="156">
        <f>ROUND(E495*T495,2)</f>
        <v>0</v>
      </c>
      <c r="V495" s="156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 t="s">
        <v>718</v>
      </c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</row>
    <row r="496" spans="1:59" outlineLevel="1" x14ac:dyDescent="0.25">
      <c r="A496" s="154"/>
      <c r="B496" s="155"/>
      <c r="C496" s="189" t="s">
        <v>719</v>
      </c>
      <c r="D496" s="183"/>
      <c r="E496" s="184">
        <v>3</v>
      </c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 t="s">
        <v>239</v>
      </c>
      <c r="AG496" s="147">
        <v>0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</row>
    <row r="497" spans="1:59" outlineLevel="1" x14ac:dyDescent="0.25">
      <c r="A497" s="163">
        <v>147</v>
      </c>
      <c r="B497" s="164" t="s">
        <v>720</v>
      </c>
      <c r="C497" s="178" t="s">
        <v>721</v>
      </c>
      <c r="D497" s="165" t="s">
        <v>266</v>
      </c>
      <c r="E497" s="166">
        <v>4</v>
      </c>
      <c r="F497" s="167">
        <v>0</v>
      </c>
      <c r="G497" s="168">
        <f>ROUND(E497*F497,2)</f>
        <v>0</v>
      </c>
      <c r="H497" s="167">
        <v>0</v>
      </c>
      <c r="I497" s="168">
        <f>ROUND(E497*H497,2)</f>
        <v>0</v>
      </c>
      <c r="J497" s="167">
        <v>0</v>
      </c>
      <c r="K497" s="168">
        <f>ROUND(E497*J497,2)</f>
        <v>0</v>
      </c>
      <c r="L497" s="168">
        <v>15</v>
      </c>
      <c r="M497" s="168">
        <f>G497*(1+L497/100)</f>
        <v>0</v>
      </c>
      <c r="N497" s="168">
        <v>2E-3</v>
      </c>
      <c r="O497" s="168">
        <f>ROUND(E497*N497,2)</f>
        <v>0.01</v>
      </c>
      <c r="P497" s="168">
        <v>0</v>
      </c>
      <c r="Q497" s="168">
        <f>ROUND(E497*P497,2)</f>
        <v>0</v>
      </c>
      <c r="R497" s="168" t="s">
        <v>294</v>
      </c>
      <c r="S497" s="168" t="s">
        <v>170</v>
      </c>
      <c r="T497" s="156">
        <v>0</v>
      </c>
      <c r="U497" s="156">
        <f>ROUND(E497*T497,2)</f>
        <v>0</v>
      </c>
      <c r="V497" s="156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 t="s">
        <v>718</v>
      </c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</row>
    <row r="498" spans="1:59" outlineLevel="1" x14ac:dyDescent="0.25">
      <c r="A498" s="154"/>
      <c r="B498" s="155"/>
      <c r="C498" s="189" t="s">
        <v>671</v>
      </c>
      <c r="D498" s="183"/>
      <c r="E498" s="184">
        <v>4</v>
      </c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 t="s">
        <v>239</v>
      </c>
      <c r="AG498" s="147">
        <v>0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</row>
    <row r="499" spans="1:59" outlineLevel="1" x14ac:dyDescent="0.25">
      <c r="A499" s="163">
        <v>148</v>
      </c>
      <c r="B499" s="164" t="s">
        <v>722</v>
      </c>
      <c r="C499" s="178" t="s">
        <v>723</v>
      </c>
      <c r="D499" s="165" t="s">
        <v>266</v>
      </c>
      <c r="E499" s="166">
        <v>4</v>
      </c>
      <c r="F499" s="167">
        <v>0</v>
      </c>
      <c r="G499" s="168">
        <f>ROUND(E499*F499,2)</f>
        <v>0</v>
      </c>
      <c r="H499" s="167">
        <v>0</v>
      </c>
      <c r="I499" s="168">
        <f>ROUND(E499*H499,2)</f>
        <v>0</v>
      </c>
      <c r="J499" s="167">
        <v>0</v>
      </c>
      <c r="K499" s="168">
        <f>ROUND(E499*J499,2)</f>
        <v>0</v>
      </c>
      <c r="L499" s="168">
        <v>15</v>
      </c>
      <c r="M499" s="168">
        <f>G499*(1+L499/100)</f>
        <v>0</v>
      </c>
      <c r="N499" s="168">
        <v>5.9999999999999995E-4</v>
      </c>
      <c r="O499" s="168">
        <f>ROUND(E499*N499,2)</f>
        <v>0</v>
      </c>
      <c r="P499" s="168">
        <v>0</v>
      </c>
      <c r="Q499" s="168">
        <f>ROUND(E499*P499,2)</f>
        <v>0</v>
      </c>
      <c r="R499" s="168" t="s">
        <v>294</v>
      </c>
      <c r="S499" s="168" t="s">
        <v>170</v>
      </c>
      <c r="T499" s="156">
        <v>0</v>
      </c>
      <c r="U499" s="156">
        <f>ROUND(E499*T499,2)</f>
        <v>0</v>
      </c>
      <c r="V499" s="156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 t="s">
        <v>718</v>
      </c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</row>
    <row r="500" spans="1:59" outlineLevel="1" x14ac:dyDescent="0.25">
      <c r="A500" s="154"/>
      <c r="B500" s="155"/>
      <c r="C500" s="189" t="s">
        <v>671</v>
      </c>
      <c r="D500" s="183"/>
      <c r="E500" s="184">
        <v>4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 t="s">
        <v>239</v>
      </c>
      <c r="AG500" s="147">
        <v>0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</row>
    <row r="501" spans="1:59" outlineLevel="1" x14ac:dyDescent="0.25">
      <c r="A501" s="163">
        <v>149</v>
      </c>
      <c r="B501" s="164" t="s">
        <v>724</v>
      </c>
      <c r="C501" s="178" t="s">
        <v>725</v>
      </c>
      <c r="D501" s="165" t="s">
        <v>266</v>
      </c>
      <c r="E501" s="166">
        <v>4</v>
      </c>
      <c r="F501" s="167">
        <v>0</v>
      </c>
      <c r="G501" s="168">
        <f>ROUND(E501*F501,2)</f>
        <v>0</v>
      </c>
      <c r="H501" s="167">
        <v>0</v>
      </c>
      <c r="I501" s="168">
        <f>ROUND(E501*H501,2)</f>
        <v>0</v>
      </c>
      <c r="J501" s="167">
        <v>0</v>
      </c>
      <c r="K501" s="168">
        <f>ROUND(E501*J501,2)</f>
        <v>0</v>
      </c>
      <c r="L501" s="168">
        <v>15</v>
      </c>
      <c r="M501" s="168">
        <f>G501*(1+L501/100)</f>
        <v>0</v>
      </c>
      <c r="N501" s="168">
        <v>2.3999999999999998E-3</v>
      </c>
      <c r="O501" s="168">
        <f>ROUND(E501*N501,2)</f>
        <v>0.01</v>
      </c>
      <c r="P501" s="168">
        <v>0</v>
      </c>
      <c r="Q501" s="168">
        <f>ROUND(E501*P501,2)</f>
        <v>0</v>
      </c>
      <c r="R501" s="168" t="s">
        <v>294</v>
      </c>
      <c r="S501" s="168" t="s">
        <v>170</v>
      </c>
      <c r="T501" s="156">
        <v>0</v>
      </c>
      <c r="U501" s="156">
        <f>ROUND(E501*T501,2)</f>
        <v>0</v>
      </c>
      <c r="V501" s="156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 t="s">
        <v>718</v>
      </c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</row>
    <row r="502" spans="1:59" outlineLevel="1" x14ac:dyDescent="0.25">
      <c r="A502" s="154"/>
      <c r="B502" s="155"/>
      <c r="C502" s="189" t="s">
        <v>671</v>
      </c>
      <c r="D502" s="183"/>
      <c r="E502" s="184">
        <v>4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 t="s">
        <v>239</v>
      </c>
      <c r="AG502" s="147">
        <v>0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</row>
    <row r="503" spans="1:59" outlineLevel="1" x14ac:dyDescent="0.25">
      <c r="A503" s="163">
        <v>150</v>
      </c>
      <c r="B503" s="164" t="s">
        <v>726</v>
      </c>
      <c r="C503" s="178" t="s">
        <v>727</v>
      </c>
      <c r="D503" s="165" t="s">
        <v>266</v>
      </c>
      <c r="E503" s="166">
        <v>3</v>
      </c>
      <c r="F503" s="167">
        <v>0</v>
      </c>
      <c r="G503" s="168">
        <f>ROUND(E503*F503,2)</f>
        <v>0</v>
      </c>
      <c r="H503" s="167">
        <v>0</v>
      </c>
      <c r="I503" s="168">
        <f>ROUND(E503*H503,2)</f>
        <v>0</v>
      </c>
      <c r="J503" s="167">
        <v>0</v>
      </c>
      <c r="K503" s="168">
        <f>ROUND(E503*J503,2)</f>
        <v>0</v>
      </c>
      <c r="L503" s="168">
        <v>15</v>
      </c>
      <c r="M503" s="168">
        <f>G503*(1+L503/100)</f>
        <v>0</v>
      </c>
      <c r="N503" s="168">
        <v>5.0000000000000001E-4</v>
      </c>
      <c r="O503" s="168">
        <f>ROUND(E503*N503,2)</f>
        <v>0</v>
      </c>
      <c r="P503" s="168">
        <v>0</v>
      </c>
      <c r="Q503" s="168">
        <f>ROUND(E503*P503,2)</f>
        <v>0</v>
      </c>
      <c r="R503" s="168" t="s">
        <v>294</v>
      </c>
      <c r="S503" s="168" t="s">
        <v>170</v>
      </c>
      <c r="T503" s="156">
        <v>0</v>
      </c>
      <c r="U503" s="156">
        <f>ROUND(E503*T503,2)</f>
        <v>0</v>
      </c>
      <c r="V503" s="156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 t="s">
        <v>295</v>
      </c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</row>
    <row r="504" spans="1:59" outlineLevel="1" x14ac:dyDescent="0.25">
      <c r="A504" s="154"/>
      <c r="B504" s="155"/>
      <c r="C504" s="189" t="s">
        <v>719</v>
      </c>
      <c r="D504" s="183"/>
      <c r="E504" s="184">
        <v>3</v>
      </c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 t="s">
        <v>239</v>
      </c>
      <c r="AG504" s="147">
        <v>0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</row>
    <row r="505" spans="1:59" outlineLevel="1" x14ac:dyDescent="0.25">
      <c r="A505" s="170">
        <v>151</v>
      </c>
      <c r="B505" s="171" t="s">
        <v>728</v>
      </c>
      <c r="C505" s="179" t="s">
        <v>729</v>
      </c>
      <c r="D505" s="172" t="s">
        <v>266</v>
      </c>
      <c r="E505" s="173">
        <v>2</v>
      </c>
      <c r="F505" s="174">
        <v>0</v>
      </c>
      <c r="G505" s="175">
        <f>ROUND(E505*F505,2)</f>
        <v>0</v>
      </c>
      <c r="H505" s="174">
        <v>0</v>
      </c>
      <c r="I505" s="175">
        <f>ROUND(E505*H505,2)</f>
        <v>0</v>
      </c>
      <c r="J505" s="174">
        <v>0</v>
      </c>
      <c r="K505" s="175">
        <f>ROUND(E505*J505,2)</f>
        <v>0</v>
      </c>
      <c r="L505" s="175">
        <v>15</v>
      </c>
      <c r="M505" s="175">
        <f>G505*(1+L505/100)</f>
        <v>0</v>
      </c>
      <c r="N505" s="175">
        <v>2E-3</v>
      </c>
      <c r="O505" s="175">
        <f>ROUND(E505*N505,2)</f>
        <v>0</v>
      </c>
      <c r="P505" s="175">
        <v>0</v>
      </c>
      <c r="Q505" s="175">
        <f>ROUND(E505*P505,2)</f>
        <v>0</v>
      </c>
      <c r="R505" s="175"/>
      <c r="S505" s="175" t="s">
        <v>214</v>
      </c>
      <c r="T505" s="156">
        <v>0</v>
      </c>
      <c r="U505" s="156">
        <f>ROUND(E505*T505,2)</f>
        <v>0</v>
      </c>
      <c r="V505" s="156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 t="s">
        <v>295</v>
      </c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</row>
    <row r="506" spans="1:59" outlineLevel="1" x14ac:dyDescent="0.25">
      <c r="A506" s="170">
        <v>152</v>
      </c>
      <c r="B506" s="171" t="s">
        <v>730</v>
      </c>
      <c r="C506" s="179" t="s">
        <v>731</v>
      </c>
      <c r="D506" s="172" t="s">
        <v>266</v>
      </c>
      <c r="E506" s="173">
        <v>1</v>
      </c>
      <c r="F506" s="174">
        <v>0</v>
      </c>
      <c r="G506" s="175">
        <f>ROUND(E506*F506,2)</f>
        <v>0</v>
      </c>
      <c r="H506" s="174">
        <v>0</v>
      </c>
      <c r="I506" s="175">
        <f>ROUND(E506*H506,2)</f>
        <v>0</v>
      </c>
      <c r="J506" s="174">
        <v>0</v>
      </c>
      <c r="K506" s="175">
        <f>ROUND(E506*J506,2)</f>
        <v>0</v>
      </c>
      <c r="L506" s="175">
        <v>15</v>
      </c>
      <c r="M506" s="175">
        <f>G506*(1+L506/100)</f>
        <v>0</v>
      </c>
      <c r="N506" s="175">
        <v>2E-3</v>
      </c>
      <c r="O506" s="175">
        <f>ROUND(E506*N506,2)</f>
        <v>0</v>
      </c>
      <c r="P506" s="175">
        <v>0</v>
      </c>
      <c r="Q506" s="175">
        <f>ROUND(E506*P506,2)</f>
        <v>0</v>
      </c>
      <c r="R506" s="175"/>
      <c r="S506" s="175" t="s">
        <v>214</v>
      </c>
      <c r="T506" s="156">
        <v>0</v>
      </c>
      <c r="U506" s="156">
        <f>ROUND(E506*T506,2)</f>
        <v>0</v>
      </c>
      <c r="V506" s="156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 t="s">
        <v>295</v>
      </c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</row>
    <row r="507" spans="1:59" outlineLevel="1" x14ac:dyDescent="0.25">
      <c r="A507" s="163">
        <v>153</v>
      </c>
      <c r="B507" s="164" t="s">
        <v>732</v>
      </c>
      <c r="C507" s="178" t="s">
        <v>733</v>
      </c>
      <c r="D507" s="165" t="s">
        <v>266</v>
      </c>
      <c r="E507" s="166">
        <v>3</v>
      </c>
      <c r="F507" s="167">
        <v>0</v>
      </c>
      <c r="G507" s="168">
        <f>ROUND(E507*F507,2)</f>
        <v>0</v>
      </c>
      <c r="H507" s="167">
        <v>0</v>
      </c>
      <c r="I507" s="168">
        <f>ROUND(E507*H507,2)</f>
        <v>0</v>
      </c>
      <c r="J507" s="167">
        <v>0</v>
      </c>
      <c r="K507" s="168">
        <f>ROUND(E507*J507,2)</f>
        <v>0</v>
      </c>
      <c r="L507" s="168">
        <v>15</v>
      </c>
      <c r="M507" s="168">
        <f>G507*(1+L507/100)</f>
        <v>0</v>
      </c>
      <c r="N507" s="168">
        <v>2.5000000000000001E-3</v>
      </c>
      <c r="O507" s="168">
        <f>ROUND(E507*N507,2)</f>
        <v>0.01</v>
      </c>
      <c r="P507" s="168">
        <v>0</v>
      </c>
      <c r="Q507" s="168">
        <f>ROUND(E507*P507,2)</f>
        <v>0</v>
      </c>
      <c r="R507" s="168" t="s">
        <v>294</v>
      </c>
      <c r="S507" s="168" t="s">
        <v>170</v>
      </c>
      <c r="T507" s="156">
        <v>0</v>
      </c>
      <c r="U507" s="156">
        <f>ROUND(E507*T507,2)</f>
        <v>0</v>
      </c>
      <c r="V507" s="156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 t="s">
        <v>295</v>
      </c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</row>
    <row r="508" spans="1:59" outlineLevel="1" x14ac:dyDescent="0.25">
      <c r="A508" s="154"/>
      <c r="B508" s="155"/>
      <c r="C508" s="189" t="s">
        <v>719</v>
      </c>
      <c r="D508" s="183"/>
      <c r="E508" s="184">
        <v>3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 t="s">
        <v>239</v>
      </c>
      <c r="AG508" s="147">
        <v>0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</row>
    <row r="509" spans="1:59" outlineLevel="1" x14ac:dyDescent="0.25">
      <c r="A509" s="163">
        <v>154</v>
      </c>
      <c r="B509" s="164" t="s">
        <v>734</v>
      </c>
      <c r="C509" s="178" t="s">
        <v>735</v>
      </c>
      <c r="D509" s="165" t="s">
        <v>266</v>
      </c>
      <c r="E509" s="166">
        <v>1</v>
      </c>
      <c r="F509" s="167">
        <v>0</v>
      </c>
      <c r="G509" s="168">
        <f>ROUND(E509*F509,2)</f>
        <v>0</v>
      </c>
      <c r="H509" s="167">
        <v>0</v>
      </c>
      <c r="I509" s="168">
        <f>ROUND(E509*H509,2)</f>
        <v>0</v>
      </c>
      <c r="J509" s="167">
        <v>0</v>
      </c>
      <c r="K509" s="168">
        <f>ROUND(E509*J509,2)</f>
        <v>0</v>
      </c>
      <c r="L509" s="168">
        <v>15</v>
      </c>
      <c r="M509" s="168">
        <f>G509*(1+L509/100)</f>
        <v>0</v>
      </c>
      <c r="N509" s="168">
        <v>6.4999999999999997E-3</v>
      </c>
      <c r="O509" s="168">
        <f>ROUND(E509*N509,2)</f>
        <v>0.01</v>
      </c>
      <c r="P509" s="168">
        <v>0</v>
      </c>
      <c r="Q509" s="168">
        <f>ROUND(E509*P509,2)</f>
        <v>0</v>
      </c>
      <c r="R509" s="168" t="s">
        <v>294</v>
      </c>
      <c r="S509" s="168" t="s">
        <v>170</v>
      </c>
      <c r="T509" s="156">
        <v>0</v>
      </c>
      <c r="U509" s="156">
        <f>ROUND(E509*T509,2)</f>
        <v>0</v>
      </c>
      <c r="V509" s="156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 t="s">
        <v>295</v>
      </c>
      <c r="AG509" s="147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</row>
    <row r="510" spans="1:59" outlineLevel="1" x14ac:dyDescent="0.25">
      <c r="A510" s="154"/>
      <c r="B510" s="155"/>
      <c r="C510" s="189" t="s">
        <v>661</v>
      </c>
      <c r="D510" s="183"/>
      <c r="E510" s="184">
        <v>1</v>
      </c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 t="s">
        <v>239</v>
      </c>
      <c r="AG510" s="147">
        <v>0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</row>
    <row r="511" spans="1:59" outlineLevel="1" x14ac:dyDescent="0.25">
      <c r="A511" s="163">
        <v>155</v>
      </c>
      <c r="B511" s="164" t="s">
        <v>736</v>
      </c>
      <c r="C511" s="178" t="s">
        <v>737</v>
      </c>
      <c r="D511" s="165" t="s">
        <v>266</v>
      </c>
      <c r="E511" s="166">
        <v>1</v>
      </c>
      <c r="F511" s="167">
        <v>0</v>
      </c>
      <c r="G511" s="168">
        <f>ROUND(E511*F511,2)</f>
        <v>0</v>
      </c>
      <c r="H511" s="167">
        <v>0</v>
      </c>
      <c r="I511" s="168">
        <f>ROUND(E511*H511,2)</f>
        <v>0</v>
      </c>
      <c r="J511" s="167">
        <v>0</v>
      </c>
      <c r="K511" s="168">
        <f>ROUND(E511*J511,2)</f>
        <v>0</v>
      </c>
      <c r="L511" s="168">
        <v>15</v>
      </c>
      <c r="M511" s="168">
        <f>G511*(1+L511/100)</f>
        <v>0</v>
      </c>
      <c r="N511" s="168">
        <v>6.4999999999999997E-3</v>
      </c>
      <c r="O511" s="168">
        <f>ROUND(E511*N511,2)</f>
        <v>0.01</v>
      </c>
      <c r="P511" s="168">
        <v>0</v>
      </c>
      <c r="Q511" s="168">
        <f>ROUND(E511*P511,2)</f>
        <v>0</v>
      </c>
      <c r="R511" s="168" t="s">
        <v>294</v>
      </c>
      <c r="S511" s="168" t="s">
        <v>170</v>
      </c>
      <c r="T511" s="156">
        <v>0</v>
      </c>
      <c r="U511" s="156">
        <f>ROUND(E511*T511,2)</f>
        <v>0</v>
      </c>
      <c r="V511" s="156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 t="s">
        <v>295</v>
      </c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</row>
    <row r="512" spans="1:59" outlineLevel="1" x14ac:dyDescent="0.25">
      <c r="A512" s="154"/>
      <c r="B512" s="155"/>
      <c r="C512" s="189" t="s">
        <v>661</v>
      </c>
      <c r="D512" s="183"/>
      <c r="E512" s="184">
        <v>1</v>
      </c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 t="s">
        <v>239</v>
      </c>
      <c r="AG512" s="147">
        <v>0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</row>
    <row r="513" spans="1:59" outlineLevel="1" x14ac:dyDescent="0.25">
      <c r="A513" s="163">
        <v>156</v>
      </c>
      <c r="B513" s="164" t="s">
        <v>738</v>
      </c>
      <c r="C513" s="178" t="s">
        <v>739</v>
      </c>
      <c r="D513" s="165" t="s">
        <v>266</v>
      </c>
      <c r="E513" s="166">
        <v>1</v>
      </c>
      <c r="F513" s="167">
        <v>0</v>
      </c>
      <c r="G513" s="168">
        <f>ROUND(E513*F513,2)</f>
        <v>0</v>
      </c>
      <c r="H513" s="167">
        <v>0</v>
      </c>
      <c r="I513" s="168">
        <f>ROUND(E513*H513,2)</f>
        <v>0</v>
      </c>
      <c r="J513" s="167">
        <v>0</v>
      </c>
      <c r="K513" s="168">
        <f>ROUND(E513*J513,2)</f>
        <v>0</v>
      </c>
      <c r="L513" s="168">
        <v>15</v>
      </c>
      <c r="M513" s="168">
        <f>G513*(1+L513/100)</f>
        <v>0</v>
      </c>
      <c r="N513" s="168">
        <v>0.01</v>
      </c>
      <c r="O513" s="168">
        <f>ROUND(E513*N513,2)</f>
        <v>0.01</v>
      </c>
      <c r="P513" s="168">
        <v>0</v>
      </c>
      <c r="Q513" s="168">
        <f>ROUND(E513*P513,2)</f>
        <v>0</v>
      </c>
      <c r="R513" s="168" t="s">
        <v>294</v>
      </c>
      <c r="S513" s="168" t="s">
        <v>170</v>
      </c>
      <c r="T513" s="156">
        <v>0</v>
      </c>
      <c r="U513" s="156">
        <f>ROUND(E513*T513,2)</f>
        <v>0</v>
      </c>
      <c r="V513" s="156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 t="s">
        <v>295</v>
      </c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</row>
    <row r="514" spans="1:59" outlineLevel="1" x14ac:dyDescent="0.25">
      <c r="A514" s="154"/>
      <c r="B514" s="155"/>
      <c r="C514" s="189" t="s">
        <v>661</v>
      </c>
      <c r="D514" s="183"/>
      <c r="E514" s="184">
        <v>1</v>
      </c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 t="s">
        <v>239</v>
      </c>
      <c r="AG514" s="147">
        <v>0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</row>
    <row r="515" spans="1:59" outlineLevel="1" x14ac:dyDescent="0.25">
      <c r="A515" s="163">
        <v>157</v>
      </c>
      <c r="B515" s="164" t="s">
        <v>740</v>
      </c>
      <c r="C515" s="178" t="s">
        <v>1338</v>
      </c>
      <c r="D515" s="165" t="s">
        <v>369</v>
      </c>
      <c r="E515" s="166">
        <v>0.28347</v>
      </c>
      <c r="F515" s="167">
        <v>0</v>
      </c>
      <c r="G515" s="168">
        <f>ROUND(E515*F515,2)</f>
        <v>0</v>
      </c>
      <c r="H515" s="167">
        <v>0</v>
      </c>
      <c r="I515" s="168">
        <f>ROUND(E515*H515,2)</f>
        <v>0</v>
      </c>
      <c r="J515" s="167">
        <v>0</v>
      </c>
      <c r="K515" s="168">
        <f>ROUND(E515*J515,2)</f>
        <v>0</v>
      </c>
      <c r="L515" s="168">
        <v>15</v>
      </c>
      <c r="M515" s="168">
        <f>G515*(1+L515/100)</f>
        <v>0</v>
      </c>
      <c r="N515" s="168">
        <v>0</v>
      </c>
      <c r="O515" s="168">
        <f>ROUND(E515*N515,2)</f>
        <v>0</v>
      </c>
      <c r="P515" s="168">
        <v>0</v>
      </c>
      <c r="Q515" s="168">
        <f>ROUND(E515*P515,2)</f>
        <v>0</v>
      </c>
      <c r="R515" s="168" t="s">
        <v>538</v>
      </c>
      <c r="S515" s="168" t="s">
        <v>170</v>
      </c>
      <c r="T515" s="156">
        <v>1.5169999999999999</v>
      </c>
      <c r="U515" s="156">
        <f>ROUND(E515*T515,2)</f>
        <v>0.43</v>
      </c>
      <c r="V515" s="156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 t="s">
        <v>490</v>
      </c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</row>
    <row r="516" spans="1:59" outlineLevel="1" x14ac:dyDescent="0.25">
      <c r="A516" s="154"/>
      <c r="B516" s="155"/>
      <c r="C516" s="251"/>
      <c r="D516" s="252"/>
      <c r="E516" s="252"/>
      <c r="F516" s="252"/>
      <c r="G516" s="252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 t="s">
        <v>237</v>
      </c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</row>
    <row r="517" spans="1:59" x14ac:dyDescent="0.25">
      <c r="A517" s="158" t="s">
        <v>165</v>
      </c>
      <c r="B517" s="159" t="s">
        <v>108</v>
      </c>
      <c r="C517" s="177" t="s">
        <v>109</v>
      </c>
      <c r="D517" s="160"/>
      <c r="E517" s="161"/>
      <c r="F517" s="162"/>
      <c r="G517" s="162">
        <f>SUMIF(AF518:AF523,"&lt;&gt;NOR",G518:G523)</f>
        <v>0</v>
      </c>
      <c r="H517" s="162"/>
      <c r="I517" s="162">
        <f>SUM(I518:I523)</f>
        <v>0</v>
      </c>
      <c r="J517" s="162"/>
      <c r="K517" s="162">
        <f>SUM(K518:K523)</f>
        <v>0</v>
      </c>
      <c r="L517" s="162"/>
      <c r="M517" s="162">
        <f>SUM(M518:M523)</f>
        <v>0</v>
      </c>
      <c r="N517" s="162"/>
      <c r="O517" s="162">
        <f>SUM(O518:O523)</f>
        <v>0</v>
      </c>
      <c r="P517" s="162"/>
      <c r="Q517" s="162">
        <f>SUM(Q518:Q523)</f>
        <v>0</v>
      </c>
      <c r="R517" s="162"/>
      <c r="S517" s="162"/>
      <c r="T517" s="157"/>
      <c r="U517" s="157">
        <f>SUM(U518:U523)</f>
        <v>0</v>
      </c>
      <c r="V517" s="157"/>
      <c r="AF517" t="s">
        <v>166</v>
      </c>
    </row>
    <row r="518" spans="1:59" outlineLevel="1" x14ac:dyDescent="0.25">
      <c r="A518" s="170">
        <v>158</v>
      </c>
      <c r="B518" s="171" t="s">
        <v>741</v>
      </c>
      <c r="C518" s="179" t="s">
        <v>742</v>
      </c>
      <c r="D518" s="172" t="s">
        <v>743</v>
      </c>
      <c r="E518" s="173">
        <v>1</v>
      </c>
      <c r="F518" s="174">
        <v>0</v>
      </c>
      <c r="G518" s="175">
        <f t="shared" ref="G518:G523" si="0">ROUND(E518*F518,2)</f>
        <v>0</v>
      </c>
      <c r="H518" s="174">
        <v>0</v>
      </c>
      <c r="I518" s="175">
        <f t="shared" ref="I518:I523" si="1">ROUND(E518*H518,2)</f>
        <v>0</v>
      </c>
      <c r="J518" s="174">
        <v>0</v>
      </c>
      <c r="K518" s="175">
        <f t="shared" ref="K518:K523" si="2">ROUND(E518*J518,2)</f>
        <v>0</v>
      </c>
      <c r="L518" s="175">
        <v>15</v>
      </c>
      <c r="M518" s="175">
        <f t="shared" ref="M518:M523" si="3">G518*(1+L518/100)</f>
        <v>0</v>
      </c>
      <c r="N518" s="175">
        <v>0</v>
      </c>
      <c r="O518" s="175">
        <f t="shared" ref="O518:O523" si="4">ROUND(E518*N518,2)</f>
        <v>0</v>
      </c>
      <c r="P518" s="175">
        <v>0</v>
      </c>
      <c r="Q518" s="175">
        <f t="shared" ref="Q518:Q523" si="5">ROUND(E518*P518,2)</f>
        <v>0</v>
      </c>
      <c r="R518" s="175"/>
      <c r="S518" s="175" t="s">
        <v>214</v>
      </c>
      <c r="T518" s="156">
        <v>0</v>
      </c>
      <c r="U518" s="156">
        <f t="shared" ref="U518:U523" si="6">ROUND(E518*T518,2)</f>
        <v>0</v>
      </c>
      <c r="V518" s="156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 t="s">
        <v>242</v>
      </c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</row>
    <row r="519" spans="1:59" outlineLevel="1" x14ac:dyDescent="0.25">
      <c r="A519" s="170">
        <v>159</v>
      </c>
      <c r="B519" s="171" t="s">
        <v>31</v>
      </c>
      <c r="C519" s="179" t="s">
        <v>744</v>
      </c>
      <c r="D519" s="172" t="s">
        <v>743</v>
      </c>
      <c r="E519" s="173">
        <v>1</v>
      </c>
      <c r="F519" s="174">
        <v>0</v>
      </c>
      <c r="G519" s="175">
        <f t="shared" si="0"/>
        <v>0</v>
      </c>
      <c r="H519" s="174">
        <v>0</v>
      </c>
      <c r="I519" s="175">
        <f t="shared" si="1"/>
        <v>0</v>
      </c>
      <c r="J519" s="174">
        <v>0</v>
      </c>
      <c r="K519" s="175">
        <f t="shared" si="2"/>
        <v>0</v>
      </c>
      <c r="L519" s="175">
        <v>15</v>
      </c>
      <c r="M519" s="175">
        <f t="shared" si="3"/>
        <v>0</v>
      </c>
      <c r="N519" s="175">
        <v>0</v>
      </c>
      <c r="O519" s="175">
        <f t="shared" si="4"/>
        <v>0</v>
      </c>
      <c r="P519" s="175">
        <v>0</v>
      </c>
      <c r="Q519" s="175">
        <f t="shared" si="5"/>
        <v>0</v>
      </c>
      <c r="R519" s="175"/>
      <c r="S519" s="175" t="s">
        <v>214</v>
      </c>
      <c r="T519" s="156">
        <v>0</v>
      </c>
      <c r="U519" s="156">
        <f t="shared" si="6"/>
        <v>0</v>
      </c>
      <c r="V519" s="156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 t="s">
        <v>242</v>
      </c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</row>
    <row r="520" spans="1:59" outlineLevel="1" x14ac:dyDescent="0.25">
      <c r="A520" s="170">
        <v>160</v>
      </c>
      <c r="B520" s="171" t="s">
        <v>741</v>
      </c>
      <c r="C520" s="179" t="s">
        <v>745</v>
      </c>
      <c r="D520" s="172" t="s">
        <v>746</v>
      </c>
      <c r="E520" s="173">
        <v>1</v>
      </c>
      <c r="F520" s="174">
        <v>0</v>
      </c>
      <c r="G520" s="175">
        <f t="shared" si="0"/>
        <v>0</v>
      </c>
      <c r="H520" s="174">
        <v>0</v>
      </c>
      <c r="I520" s="175">
        <f t="shared" si="1"/>
        <v>0</v>
      </c>
      <c r="J520" s="174">
        <v>0</v>
      </c>
      <c r="K520" s="175">
        <f t="shared" si="2"/>
        <v>0</v>
      </c>
      <c r="L520" s="175">
        <v>15</v>
      </c>
      <c r="M520" s="175">
        <f t="shared" si="3"/>
        <v>0</v>
      </c>
      <c r="N520" s="175">
        <v>0</v>
      </c>
      <c r="O520" s="175">
        <f t="shared" si="4"/>
        <v>0</v>
      </c>
      <c r="P520" s="175">
        <v>0</v>
      </c>
      <c r="Q520" s="175">
        <f t="shared" si="5"/>
        <v>0</v>
      </c>
      <c r="R520" s="175"/>
      <c r="S520" s="175" t="s">
        <v>214</v>
      </c>
      <c r="T520" s="156">
        <v>0</v>
      </c>
      <c r="U520" s="156">
        <f t="shared" si="6"/>
        <v>0</v>
      </c>
      <c r="V520" s="156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 t="s">
        <v>747</v>
      </c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</row>
    <row r="521" spans="1:59" outlineLevel="1" x14ac:dyDescent="0.25">
      <c r="A521" s="170">
        <v>161</v>
      </c>
      <c r="B521" s="171" t="s">
        <v>741</v>
      </c>
      <c r="C521" s="179" t="s">
        <v>748</v>
      </c>
      <c r="D521" s="172" t="s">
        <v>743</v>
      </c>
      <c r="E521" s="173">
        <v>2</v>
      </c>
      <c r="F521" s="174">
        <v>0</v>
      </c>
      <c r="G521" s="175">
        <f t="shared" si="0"/>
        <v>0</v>
      </c>
      <c r="H521" s="174">
        <v>0</v>
      </c>
      <c r="I521" s="175">
        <f t="shared" si="1"/>
        <v>0</v>
      </c>
      <c r="J521" s="174">
        <v>0</v>
      </c>
      <c r="K521" s="175">
        <f t="shared" si="2"/>
        <v>0</v>
      </c>
      <c r="L521" s="175">
        <v>15</v>
      </c>
      <c r="M521" s="175">
        <f t="shared" si="3"/>
        <v>0</v>
      </c>
      <c r="N521" s="175">
        <v>0</v>
      </c>
      <c r="O521" s="175">
        <f t="shared" si="4"/>
        <v>0</v>
      </c>
      <c r="P521" s="175">
        <v>0</v>
      </c>
      <c r="Q521" s="175">
        <f t="shared" si="5"/>
        <v>0</v>
      </c>
      <c r="R521" s="175"/>
      <c r="S521" s="175" t="s">
        <v>214</v>
      </c>
      <c r="T521" s="156">
        <v>0</v>
      </c>
      <c r="U521" s="156">
        <f t="shared" si="6"/>
        <v>0</v>
      </c>
      <c r="V521" s="156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 t="s">
        <v>747</v>
      </c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</row>
    <row r="522" spans="1:59" outlineLevel="1" x14ac:dyDescent="0.25">
      <c r="A522" s="170">
        <v>162</v>
      </c>
      <c r="B522" s="171" t="s">
        <v>741</v>
      </c>
      <c r="C522" s="179" t="s">
        <v>749</v>
      </c>
      <c r="D522" s="172" t="s">
        <v>448</v>
      </c>
      <c r="E522" s="173">
        <v>4</v>
      </c>
      <c r="F522" s="174">
        <v>0</v>
      </c>
      <c r="G522" s="175">
        <f t="shared" si="0"/>
        <v>0</v>
      </c>
      <c r="H522" s="174">
        <v>0</v>
      </c>
      <c r="I522" s="175">
        <f t="shared" si="1"/>
        <v>0</v>
      </c>
      <c r="J522" s="174">
        <v>0</v>
      </c>
      <c r="K522" s="175">
        <f t="shared" si="2"/>
        <v>0</v>
      </c>
      <c r="L522" s="175">
        <v>15</v>
      </c>
      <c r="M522" s="175">
        <f t="shared" si="3"/>
        <v>0</v>
      </c>
      <c r="N522" s="175">
        <v>0</v>
      </c>
      <c r="O522" s="175">
        <f t="shared" si="4"/>
        <v>0</v>
      </c>
      <c r="P522" s="175">
        <v>0</v>
      </c>
      <c r="Q522" s="175">
        <f t="shared" si="5"/>
        <v>0</v>
      </c>
      <c r="R522" s="175"/>
      <c r="S522" s="175" t="s">
        <v>214</v>
      </c>
      <c r="T522" s="156">
        <v>0</v>
      </c>
      <c r="U522" s="156">
        <f t="shared" si="6"/>
        <v>0</v>
      </c>
      <c r="V522" s="156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 t="s">
        <v>747</v>
      </c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</row>
    <row r="523" spans="1:59" outlineLevel="1" x14ac:dyDescent="0.25">
      <c r="A523" s="170">
        <v>163</v>
      </c>
      <c r="B523" s="171" t="s">
        <v>741</v>
      </c>
      <c r="C523" s="179" t="s">
        <v>750</v>
      </c>
      <c r="D523" s="172" t="s">
        <v>743</v>
      </c>
      <c r="E523" s="173">
        <v>1</v>
      </c>
      <c r="F523" s="174">
        <v>0</v>
      </c>
      <c r="G523" s="175">
        <f t="shared" si="0"/>
        <v>0</v>
      </c>
      <c r="H523" s="174">
        <v>0</v>
      </c>
      <c r="I523" s="175">
        <f t="shared" si="1"/>
        <v>0</v>
      </c>
      <c r="J523" s="174">
        <v>0</v>
      </c>
      <c r="K523" s="175">
        <f t="shared" si="2"/>
        <v>0</v>
      </c>
      <c r="L523" s="175">
        <v>15</v>
      </c>
      <c r="M523" s="175">
        <f t="shared" si="3"/>
        <v>0</v>
      </c>
      <c r="N523" s="175">
        <v>0</v>
      </c>
      <c r="O523" s="175">
        <f t="shared" si="4"/>
        <v>0</v>
      </c>
      <c r="P523" s="175">
        <v>0</v>
      </c>
      <c r="Q523" s="175">
        <f t="shared" si="5"/>
        <v>0</v>
      </c>
      <c r="R523" s="175"/>
      <c r="S523" s="175" t="s">
        <v>214</v>
      </c>
      <c r="T523" s="156">
        <v>0</v>
      </c>
      <c r="U523" s="156">
        <f t="shared" si="6"/>
        <v>0</v>
      </c>
      <c r="V523" s="156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 t="s">
        <v>747</v>
      </c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</row>
    <row r="524" spans="1:59" x14ac:dyDescent="0.25">
      <c r="A524" s="158" t="s">
        <v>165</v>
      </c>
      <c r="B524" s="159" t="s">
        <v>110</v>
      </c>
      <c r="C524" s="177" t="s">
        <v>111</v>
      </c>
      <c r="D524" s="160"/>
      <c r="E524" s="161"/>
      <c r="F524" s="162"/>
      <c r="G524" s="162">
        <f>SUMIF(AF525:AF536,"&lt;&gt;NOR",G525:G536)</f>
        <v>0</v>
      </c>
      <c r="H524" s="162"/>
      <c r="I524" s="162">
        <f>SUM(I525:I536)</f>
        <v>0</v>
      </c>
      <c r="J524" s="162"/>
      <c r="K524" s="162">
        <f>SUM(K525:K536)</f>
        <v>0</v>
      </c>
      <c r="L524" s="162"/>
      <c r="M524" s="162">
        <f>SUM(M525:M536)</f>
        <v>0</v>
      </c>
      <c r="N524" s="162"/>
      <c r="O524" s="162">
        <f>SUM(O525:O536)</f>
        <v>0.01</v>
      </c>
      <c r="P524" s="162"/>
      <c r="Q524" s="162">
        <f>SUM(Q525:Q536)</f>
        <v>0</v>
      </c>
      <c r="R524" s="162"/>
      <c r="S524" s="162"/>
      <c r="T524" s="157"/>
      <c r="U524" s="157">
        <f>SUM(U525:U536)</f>
        <v>19.41</v>
      </c>
      <c r="V524" s="157"/>
      <c r="AF524" t="s">
        <v>166</v>
      </c>
    </row>
    <row r="525" spans="1:59" outlineLevel="1" x14ac:dyDescent="0.25">
      <c r="A525" s="170">
        <v>164</v>
      </c>
      <c r="B525" s="171" t="s">
        <v>751</v>
      </c>
      <c r="C525" s="179" t="s">
        <v>1339</v>
      </c>
      <c r="D525" s="172" t="s">
        <v>615</v>
      </c>
      <c r="E525" s="173">
        <v>1</v>
      </c>
      <c r="F525" s="174">
        <v>0</v>
      </c>
      <c r="G525" s="175">
        <f t="shared" ref="G525:G535" si="7">ROUND(E525*F525,2)</f>
        <v>0</v>
      </c>
      <c r="H525" s="174">
        <v>0</v>
      </c>
      <c r="I525" s="175">
        <f t="shared" ref="I525:I535" si="8">ROUND(E525*H525,2)</f>
        <v>0</v>
      </c>
      <c r="J525" s="174">
        <v>0</v>
      </c>
      <c r="K525" s="175">
        <f t="shared" ref="K525:K535" si="9">ROUND(E525*J525,2)</f>
        <v>0</v>
      </c>
      <c r="L525" s="175">
        <v>15</v>
      </c>
      <c r="M525" s="175">
        <f t="shared" ref="M525:M535" si="10">G525*(1+L525/100)</f>
        <v>0</v>
      </c>
      <c r="N525" s="175">
        <v>1.115E-2</v>
      </c>
      <c r="O525" s="175">
        <f t="shared" ref="O525:O535" si="11">ROUND(E525*N525,2)</f>
        <v>0.01</v>
      </c>
      <c r="P525" s="175">
        <v>0</v>
      </c>
      <c r="Q525" s="175">
        <f t="shared" ref="Q525:Q535" si="12">ROUND(E525*P525,2)</f>
        <v>0</v>
      </c>
      <c r="R525" s="175" t="s">
        <v>752</v>
      </c>
      <c r="S525" s="175" t="s">
        <v>170</v>
      </c>
      <c r="T525" s="156">
        <v>7.0910000000000002</v>
      </c>
      <c r="U525" s="156">
        <f t="shared" ref="U525:U535" si="13">ROUND(E525*T525,2)</f>
        <v>7.09</v>
      </c>
      <c r="V525" s="156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 t="s">
        <v>539</v>
      </c>
      <c r="AG525" s="147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</row>
    <row r="526" spans="1:59" ht="20.399999999999999" outlineLevel="1" x14ac:dyDescent="0.25">
      <c r="A526" s="170">
        <v>165</v>
      </c>
      <c r="B526" s="171" t="s">
        <v>753</v>
      </c>
      <c r="C526" s="179" t="s">
        <v>754</v>
      </c>
      <c r="D526" s="172" t="s">
        <v>755</v>
      </c>
      <c r="E526" s="173">
        <v>1</v>
      </c>
      <c r="F526" s="174">
        <v>0</v>
      </c>
      <c r="G526" s="175">
        <f t="shared" si="7"/>
        <v>0</v>
      </c>
      <c r="H526" s="174">
        <v>0</v>
      </c>
      <c r="I526" s="175">
        <f t="shared" si="8"/>
        <v>0</v>
      </c>
      <c r="J526" s="174">
        <v>0</v>
      </c>
      <c r="K526" s="175">
        <f t="shared" si="9"/>
        <v>0</v>
      </c>
      <c r="L526" s="175">
        <v>15</v>
      </c>
      <c r="M526" s="175">
        <f t="shared" si="10"/>
        <v>0</v>
      </c>
      <c r="N526" s="175">
        <v>0</v>
      </c>
      <c r="O526" s="175">
        <f t="shared" si="11"/>
        <v>0</v>
      </c>
      <c r="P526" s="175">
        <v>0</v>
      </c>
      <c r="Q526" s="175">
        <f t="shared" si="12"/>
        <v>0</v>
      </c>
      <c r="R526" s="175" t="s">
        <v>752</v>
      </c>
      <c r="S526" s="175" t="s">
        <v>170</v>
      </c>
      <c r="T526" s="156">
        <v>0.8</v>
      </c>
      <c r="U526" s="156">
        <f t="shared" si="13"/>
        <v>0.8</v>
      </c>
      <c r="V526" s="156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 t="s">
        <v>539</v>
      </c>
      <c r="AG526" s="147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</row>
    <row r="527" spans="1:59" outlineLevel="1" x14ac:dyDescent="0.25">
      <c r="A527" s="170">
        <v>166</v>
      </c>
      <c r="B527" s="171" t="s">
        <v>756</v>
      </c>
      <c r="C527" s="179" t="s">
        <v>757</v>
      </c>
      <c r="D527" s="172" t="s">
        <v>266</v>
      </c>
      <c r="E527" s="173">
        <v>1</v>
      </c>
      <c r="F527" s="174">
        <v>0</v>
      </c>
      <c r="G527" s="175">
        <f t="shared" si="7"/>
        <v>0</v>
      </c>
      <c r="H527" s="174">
        <v>0</v>
      </c>
      <c r="I527" s="175">
        <f t="shared" si="8"/>
        <v>0</v>
      </c>
      <c r="J527" s="174">
        <v>0</v>
      </c>
      <c r="K527" s="175">
        <f t="shared" si="9"/>
        <v>0</v>
      </c>
      <c r="L527" s="175">
        <v>15</v>
      </c>
      <c r="M527" s="175">
        <f t="shared" si="10"/>
        <v>0</v>
      </c>
      <c r="N527" s="175">
        <v>0</v>
      </c>
      <c r="O527" s="175">
        <f t="shared" si="11"/>
        <v>0</v>
      </c>
      <c r="P527" s="175">
        <v>0</v>
      </c>
      <c r="Q527" s="175">
        <f t="shared" si="12"/>
        <v>0</v>
      </c>
      <c r="R527" s="175" t="s">
        <v>752</v>
      </c>
      <c r="S527" s="175" t="s">
        <v>170</v>
      </c>
      <c r="T527" s="156">
        <v>0.18</v>
      </c>
      <c r="U527" s="156">
        <f t="shared" si="13"/>
        <v>0.18</v>
      </c>
      <c r="V527" s="156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 t="s">
        <v>539</v>
      </c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</row>
    <row r="528" spans="1:59" outlineLevel="1" x14ac:dyDescent="0.25">
      <c r="A528" s="170">
        <v>167</v>
      </c>
      <c r="B528" s="171" t="s">
        <v>758</v>
      </c>
      <c r="C528" s="179" t="s">
        <v>759</v>
      </c>
      <c r="D528" s="172" t="s">
        <v>266</v>
      </c>
      <c r="E528" s="173">
        <v>1</v>
      </c>
      <c r="F528" s="174">
        <v>0</v>
      </c>
      <c r="G528" s="175">
        <f t="shared" si="7"/>
        <v>0</v>
      </c>
      <c r="H528" s="174">
        <v>0</v>
      </c>
      <c r="I528" s="175">
        <f t="shared" si="8"/>
        <v>0</v>
      </c>
      <c r="J528" s="174">
        <v>0</v>
      </c>
      <c r="K528" s="175">
        <f t="shared" si="9"/>
        <v>0</v>
      </c>
      <c r="L528" s="175">
        <v>15</v>
      </c>
      <c r="M528" s="175">
        <f t="shared" si="10"/>
        <v>0</v>
      </c>
      <c r="N528" s="175">
        <v>0</v>
      </c>
      <c r="O528" s="175">
        <f t="shared" si="11"/>
        <v>0</v>
      </c>
      <c r="P528" s="175">
        <v>0</v>
      </c>
      <c r="Q528" s="175">
        <f t="shared" si="12"/>
        <v>0</v>
      </c>
      <c r="R528" s="175" t="s">
        <v>752</v>
      </c>
      <c r="S528" s="175" t="s">
        <v>170</v>
      </c>
      <c r="T528" s="156">
        <v>0.32</v>
      </c>
      <c r="U528" s="156">
        <f t="shared" si="13"/>
        <v>0.32</v>
      </c>
      <c r="V528" s="156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 t="s">
        <v>539</v>
      </c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</row>
    <row r="529" spans="1:59" outlineLevel="1" x14ac:dyDescent="0.25">
      <c r="A529" s="170">
        <v>168</v>
      </c>
      <c r="B529" s="171" t="s">
        <v>760</v>
      </c>
      <c r="C529" s="179" t="s">
        <v>761</v>
      </c>
      <c r="D529" s="172" t="s">
        <v>266</v>
      </c>
      <c r="E529" s="173">
        <v>2</v>
      </c>
      <c r="F529" s="174">
        <v>0</v>
      </c>
      <c r="G529" s="175">
        <f t="shared" si="7"/>
        <v>0</v>
      </c>
      <c r="H529" s="174">
        <v>0</v>
      </c>
      <c r="I529" s="175">
        <f t="shared" si="8"/>
        <v>0</v>
      </c>
      <c r="J529" s="174">
        <v>0</v>
      </c>
      <c r="K529" s="175">
        <f t="shared" si="9"/>
        <v>0</v>
      </c>
      <c r="L529" s="175">
        <v>15</v>
      </c>
      <c r="M529" s="175">
        <f t="shared" si="10"/>
        <v>0</v>
      </c>
      <c r="N529" s="175">
        <v>0</v>
      </c>
      <c r="O529" s="175">
        <f t="shared" si="11"/>
        <v>0</v>
      </c>
      <c r="P529" s="175">
        <v>0</v>
      </c>
      <c r="Q529" s="175">
        <f t="shared" si="12"/>
        <v>0</v>
      </c>
      <c r="R529" s="175" t="s">
        <v>752</v>
      </c>
      <c r="S529" s="175" t="s">
        <v>170</v>
      </c>
      <c r="T529" s="156">
        <v>0.3</v>
      </c>
      <c r="U529" s="156">
        <f t="shared" si="13"/>
        <v>0.6</v>
      </c>
      <c r="V529" s="156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 t="s">
        <v>539</v>
      </c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</row>
    <row r="530" spans="1:59" ht="20.399999999999999" outlineLevel="1" x14ac:dyDescent="0.25">
      <c r="A530" s="170">
        <v>169</v>
      </c>
      <c r="B530" s="171" t="s">
        <v>762</v>
      </c>
      <c r="C530" s="179" t="s">
        <v>763</v>
      </c>
      <c r="D530" s="172" t="s">
        <v>266</v>
      </c>
      <c r="E530" s="173">
        <v>1</v>
      </c>
      <c r="F530" s="174">
        <v>0</v>
      </c>
      <c r="G530" s="175">
        <f t="shared" si="7"/>
        <v>0</v>
      </c>
      <c r="H530" s="174">
        <v>0</v>
      </c>
      <c r="I530" s="175">
        <f t="shared" si="8"/>
        <v>0</v>
      </c>
      <c r="J530" s="174">
        <v>0</v>
      </c>
      <c r="K530" s="175">
        <f t="shared" si="9"/>
        <v>0</v>
      </c>
      <c r="L530" s="175">
        <v>15</v>
      </c>
      <c r="M530" s="175">
        <f t="shared" si="10"/>
        <v>0</v>
      </c>
      <c r="N530" s="175">
        <v>0</v>
      </c>
      <c r="O530" s="175">
        <f t="shared" si="11"/>
        <v>0</v>
      </c>
      <c r="P530" s="175">
        <v>0</v>
      </c>
      <c r="Q530" s="175">
        <f t="shared" si="12"/>
        <v>0</v>
      </c>
      <c r="R530" s="175" t="s">
        <v>752</v>
      </c>
      <c r="S530" s="175" t="s">
        <v>170</v>
      </c>
      <c r="T530" s="156">
        <v>0.3</v>
      </c>
      <c r="U530" s="156">
        <f t="shared" si="13"/>
        <v>0.3</v>
      </c>
      <c r="V530" s="156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 t="s">
        <v>539</v>
      </c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</row>
    <row r="531" spans="1:59" outlineLevel="1" x14ac:dyDescent="0.25">
      <c r="A531" s="170">
        <v>170</v>
      </c>
      <c r="B531" s="171" t="s">
        <v>764</v>
      </c>
      <c r="C531" s="179" t="s">
        <v>765</v>
      </c>
      <c r="D531" s="172" t="s">
        <v>590</v>
      </c>
      <c r="E531" s="173">
        <v>8</v>
      </c>
      <c r="F531" s="174">
        <v>0</v>
      </c>
      <c r="G531" s="175">
        <f t="shared" si="7"/>
        <v>0</v>
      </c>
      <c r="H531" s="174">
        <v>0</v>
      </c>
      <c r="I531" s="175">
        <f t="shared" si="8"/>
        <v>0</v>
      </c>
      <c r="J531" s="174">
        <v>0</v>
      </c>
      <c r="K531" s="175">
        <f t="shared" si="9"/>
        <v>0</v>
      </c>
      <c r="L531" s="175">
        <v>15</v>
      </c>
      <c r="M531" s="175">
        <f t="shared" si="10"/>
        <v>0</v>
      </c>
      <c r="N531" s="175">
        <v>0</v>
      </c>
      <c r="O531" s="175">
        <f t="shared" si="11"/>
        <v>0</v>
      </c>
      <c r="P531" s="175">
        <v>0</v>
      </c>
      <c r="Q531" s="175">
        <f t="shared" si="12"/>
        <v>0</v>
      </c>
      <c r="R531" s="175" t="s">
        <v>591</v>
      </c>
      <c r="S531" s="175" t="s">
        <v>170</v>
      </c>
      <c r="T531" s="156">
        <v>1</v>
      </c>
      <c r="U531" s="156">
        <f t="shared" si="13"/>
        <v>8</v>
      </c>
      <c r="V531" s="156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 t="s">
        <v>592</v>
      </c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</row>
    <row r="532" spans="1:59" outlineLevel="1" x14ac:dyDescent="0.25">
      <c r="A532" s="170">
        <v>171</v>
      </c>
      <c r="B532" s="171" t="s">
        <v>766</v>
      </c>
      <c r="C532" s="179" t="s">
        <v>767</v>
      </c>
      <c r="D532" s="172" t="s">
        <v>768</v>
      </c>
      <c r="E532" s="173">
        <v>1</v>
      </c>
      <c r="F532" s="174">
        <v>0</v>
      </c>
      <c r="G532" s="175">
        <f t="shared" si="7"/>
        <v>0</v>
      </c>
      <c r="H532" s="174">
        <v>0</v>
      </c>
      <c r="I532" s="175">
        <f t="shared" si="8"/>
        <v>0</v>
      </c>
      <c r="J532" s="174">
        <v>0</v>
      </c>
      <c r="K532" s="175">
        <f t="shared" si="9"/>
        <v>0</v>
      </c>
      <c r="L532" s="175">
        <v>15</v>
      </c>
      <c r="M532" s="175">
        <f t="shared" si="10"/>
        <v>0</v>
      </c>
      <c r="N532" s="175">
        <v>0</v>
      </c>
      <c r="O532" s="175">
        <f t="shared" si="11"/>
        <v>0</v>
      </c>
      <c r="P532" s="175">
        <v>0</v>
      </c>
      <c r="Q532" s="175">
        <f t="shared" si="12"/>
        <v>0</v>
      </c>
      <c r="R532" s="175"/>
      <c r="S532" s="175" t="s">
        <v>214</v>
      </c>
      <c r="T532" s="156">
        <v>1</v>
      </c>
      <c r="U532" s="156">
        <f t="shared" si="13"/>
        <v>1</v>
      </c>
      <c r="V532" s="156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 t="s">
        <v>592</v>
      </c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</row>
    <row r="533" spans="1:59" outlineLevel="1" x14ac:dyDescent="0.25">
      <c r="A533" s="170">
        <v>172</v>
      </c>
      <c r="B533" s="171" t="s">
        <v>769</v>
      </c>
      <c r="C533" s="179" t="s">
        <v>770</v>
      </c>
      <c r="D533" s="172" t="s">
        <v>768</v>
      </c>
      <c r="E533" s="173">
        <v>1</v>
      </c>
      <c r="F533" s="174">
        <v>0</v>
      </c>
      <c r="G533" s="175">
        <f t="shared" si="7"/>
        <v>0</v>
      </c>
      <c r="H533" s="174">
        <v>0</v>
      </c>
      <c r="I533" s="175">
        <f t="shared" si="8"/>
        <v>0</v>
      </c>
      <c r="J533" s="174">
        <v>0</v>
      </c>
      <c r="K533" s="175">
        <f t="shared" si="9"/>
        <v>0</v>
      </c>
      <c r="L533" s="175">
        <v>15</v>
      </c>
      <c r="M533" s="175">
        <f t="shared" si="10"/>
        <v>0</v>
      </c>
      <c r="N533" s="175">
        <v>0</v>
      </c>
      <c r="O533" s="175">
        <f t="shared" si="11"/>
        <v>0</v>
      </c>
      <c r="P533" s="175">
        <v>0</v>
      </c>
      <c r="Q533" s="175">
        <f t="shared" si="12"/>
        <v>0</v>
      </c>
      <c r="R533" s="175"/>
      <c r="S533" s="175" t="s">
        <v>214</v>
      </c>
      <c r="T533" s="156">
        <v>1</v>
      </c>
      <c r="U533" s="156">
        <f t="shared" si="13"/>
        <v>1</v>
      </c>
      <c r="V533" s="156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 t="s">
        <v>592</v>
      </c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</row>
    <row r="534" spans="1:59" outlineLevel="1" x14ac:dyDescent="0.25">
      <c r="A534" s="170">
        <v>173</v>
      </c>
      <c r="B534" s="171" t="s">
        <v>741</v>
      </c>
      <c r="C534" s="179" t="s">
        <v>771</v>
      </c>
      <c r="D534" s="172" t="s">
        <v>743</v>
      </c>
      <c r="E534" s="173">
        <v>1</v>
      </c>
      <c r="F534" s="174">
        <v>0</v>
      </c>
      <c r="G534" s="175">
        <f t="shared" si="7"/>
        <v>0</v>
      </c>
      <c r="H534" s="174">
        <v>0</v>
      </c>
      <c r="I534" s="175">
        <f t="shared" si="8"/>
        <v>0</v>
      </c>
      <c r="J534" s="174">
        <v>0</v>
      </c>
      <c r="K534" s="175">
        <f t="shared" si="9"/>
        <v>0</v>
      </c>
      <c r="L534" s="175">
        <v>15</v>
      </c>
      <c r="M534" s="175">
        <f t="shared" si="10"/>
        <v>0</v>
      </c>
      <c r="N534" s="175">
        <v>0</v>
      </c>
      <c r="O534" s="175">
        <f t="shared" si="11"/>
        <v>0</v>
      </c>
      <c r="P534" s="175">
        <v>0</v>
      </c>
      <c r="Q534" s="175">
        <f t="shared" si="12"/>
        <v>0</v>
      </c>
      <c r="R534" s="175"/>
      <c r="S534" s="175" t="s">
        <v>214</v>
      </c>
      <c r="T534" s="156">
        <v>0</v>
      </c>
      <c r="U534" s="156">
        <f t="shared" si="13"/>
        <v>0</v>
      </c>
      <c r="V534" s="156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 t="s">
        <v>747</v>
      </c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</row>
    <row r="535" spans="1:59" outlineLevel="1" x14ac:dyDescent="0.25">
      <c r="A535" s="163">
        <v>174</v>
      </c>
      <c r="B535" s="164" t="s">
        <v>772</v>
      </c>
      <c r="C535" s="178" t="s">
        <v>773</v>
      </c>
      <c r="D535" s="165" t="s">
        <v>369</v>
      </c>
      <c r="E535" s="166">
        <v>1.115E-2</v>
      </c>
      <c r="F535" s="167">
        <v>0</v>
      </c>
      <c r="G535" s="168">
        <f t="shared" si="7"/>
        <v>0</v>
      </c>
      <c r="H535" s="167">
        <v>0</v>
      </c>
      <c r="I535" s="168">
        <f t="shared" si="8"/>
        <v>0</v>
      </c>
      <c r="J535" s="167">
        <v>0</v>
      </c>
      <c r="K535" s="168">
        <f t="shared" si="9"/>
        <v>0</v>
      </c>
      <c r="L535" s="168">
        <v>15</v>
      </c>
      <c r="M535" s="168">
        <f t="shared" si="10"/>
        <v>0</v>
      </c>
      <c r="N535" s="168">
        <v>0</v>
      </c>
      <c r="O535" s="168">
        <f t="shared" si="11"/>
        <v>0</v>
      </c>
      <c r="P535" s="168">
        <v>0</v>
      </c>
      <c r="Q535" s="168">
        <f t="shared" si="12"/>
        <v>0</v>
      </c>
      <c r="R535" s="168" t="s">
        <v>752</v>
      </c>
      <c r="S535" s="168" t="s">
        <v>170</v>
      </c>
      <c r="T535" s="156">
        <v>10.582000000000001</v>
      </c>
      <c r="U535" s="156">
        <f t="shared" si="13"/>
        <v>0.12</v>
      </c>
      <c r="V535" s="156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 t="s">
        <v>490</v>
      </c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</row>
    <row r="536" spans="1:59" outlineLevel="1" x14ac:dyDescent="0.25">
      <c r="A536" s="154"/>
      <c r="B536" s="155"/>
      <c r="C536" s="251" t="s">
        <v>643</v>
      </c>
      <c r="D536" s="252"/>
      <c r="E536" s="252"/>
      <c r="F536" s="252"/>
      <c r="G536" s="252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 t="s">
        <v>237</v>
      </c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</row>
    <row r="537" spans="1:59" x14ac:dyDescent="0.25">
      <c r="A537" s="158" t="s">
        <v>165</v>
      </c>
      <c r="B537" s="159" t="s">
        <v>112</v>
      </c>
      <c r="C537" s="177" t="s">
        <v>113</v>
      </c>
      <c r="D537" s="160"/>
      <c r="E537" s="161"/>
      <c r="F537" s="162"/>
      <c r="G537" s="162">
        <f>SUMIF(AF538:AF549,"&lt;&gt;NOR",G538:G549)</f>
        <v>0</v>
      </c>
      <c r="H537" s="162"/>
      <c r="I537" s="162">
        <f>SUM(I538:I549)</f>
        <v>0</v>
      </c>
      <c r="J537" s="162"/>
      <c r="K537" s="162">
        <f>SUM(K538:K549)</f>
        <v>0</v>
      </c>
      <c r="L537" s="162"/>
      <c r="M537" s="162">
        <f>SUM(M538:M549)</f>
        <v>0</v>
      </c>
      <c r="N537" s="162"/>
      <c r="O537" s="162">
        <f>SUM(O538:O549)</f>
        <v>0.05</v>
      </c>
      <c r="P537" s="162"/>
      <c r="Q537" s="162">
        <f>SUM(Q538:Q549)</f>
        <v>0</v>
      </c>
      <c r="R537" s="162"/>
      <c r="S537" s="162"/>
      <c r="T537" s="157"/>
      <c r="U537" s="157">
        <f>SUM(U538:U549)</f>
        <v>21.409999999999997</v>
      </c>
      <c r="V537" s="157"/>
      <c r="AF537" t="s">
        <v>166</v>
      </c>
    </row>
    <row r="538" spans="1:59" ht="20.399999999999999" outlineLevel="1" x14ac:dyDescent="0.25">
      <c r="A538" s="170">
        <v>175</v>
      </c>
      <c r="B538" s="171" t="s">
        <v>774</v>
      </c>
      <c r="C538" s="179" t="s">
        <v>1340</v>
      </c>
      <c r="D538" s="172" t="s">
        <v>266</v>
      </c>
      <c r="E538" s="173">
        <v>12</v>
      </c>
      <c r="F538" s="174">
        <v>0</v>
      </c>
      <c r="G538" s="175">
        <f>ROUND(E538*F538,2)</f>
        <v>0</v>
      </c>
      <c r="H538" s="174">
        <v>0</v>
      </c>
      <c r="I538" s="175">
        <f>ROUND(E538*H538,2)</f>
        <v>0</v>
      </c>
      <c r="J538" s="174">
        <v>0</v>
      </c>
      <c r="K538" s="175">
        <f>ROUND(E538*J538,2)</f>
        <v>0</v>
      </c>
      <c r="L538" s="175">
        <v>15</v>
      </c>
      <c r="M538" s="175">
        <f>G538*(1+L538/100)</f>
        <v>0</v>
      </c>
      <c r="N538" s="175">
        <v>0</v>
      </c>
      <c r="O538" s="175">
        <f>ROUND(E538*N538,2)</f>
        <v>0</v>
      </c>
      <c r="P538" s="175">
        <v>0</v>
      </c>
      <c r="Q538" s="175">
        <f>ROUND(E538*P538,2)</f>
        <v>0</v>
      </c>
      <c r="R538" s="175" t="s">
        <v>752</v>
      </c>
      <c r="S538" s="175" t="s">
        <v>170</v>
      </c>
      <c r="T538" s="156">
        <v>0.23699999999999999</v>
      </c>
      <c r="U538" s="156">
        <f>ROUND(E538*T538,2)</f>
        <v>2.84</v>
      </c>
      <c r="V538" s="156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 t="s">
        <v>539</v>
      </c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</row>
    <row r="539" spans="1:59" ht="20.399999999999999" outlineLevel="1" x14ac:dyDescent="0.25">
      <c r="A539" s="170">
        <v>176</v>
      </c>
      <c r="B539" s="171" t="s">
        <v>775</v>
      </c>
      <c r="C539" s="179" t="s">
        <v>1341</v>
      </c>
      <c r="D539" s="172" t="s">
        <v>266</v>
      </c>
      <c r="E539" s="173">
        <v>2</v>
      </c>
      <c r="F539" s="174">
        <v>0</v>
      </c>
      <c r="G539" s="175">
        <f>ROUND(E539*F539,2)</f>
        <v>0</v>
      </c>
      <c r="H539" s="174">
        <v>0</v>
      </c>
      <c r="I539" s="175">
        <f>ROUND(E539*H539,2)</f>
        <v>0</v>
      </c>
      <c r="J539" s="174">
        <v>0</v>
      </c>
      <c r="K539" s="175">
        <f>ROUND(E539*J539,2)</f>
        <v>0</v>
      </c>
      <c r="L539" s="175">
        <v>15</v>
      </c>
      <c r="M539" s="175">
        <f>G539*(1+L539/100)</f>
        <v>0</v>
      </c>
      <c r="N539" s="175">
        <v>0</v>
      </c>
      <c r="O539" s="175">
        <f>ROUND(E539*N539,2)</f>
        <v>0</v>
      </c>
      <c r="P539" s="175">
        <v>0</v>
      </c>
      <c r="Q539" s="175">
        <f>ROUND(E539*P539,2)</f>
        <v>0</v>
      </c>
      <c r="R539" s="175" t="s">
        <v>752</v>
      </c>
      <c r="S539" s="175" t="s">
        <v>170</v>
      </c>
      <c r="T539" s="156">
        <v>0.35</v>
      </c>
      <c r="U539" s="156">
        <f>ROUND(E539*T539,2)</f>
        <v>0.7</v>
      </c>
      <c r="V539" s="156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 t="s">
        <v>539</v>
      </c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</row>
    <row r="540" spans="1:59" ht="20.399999999999999" outlineLevel="1" x14ac:dyDescent="0.25">
      <c r="A540" s="163">
        <v>177</v>
      </c>
      <c r="B540" s="164" t="s">
        <v>776</v>
      </c>
      <c r="C540" s="178" t="s">
        <v>777</v>
      </c>
      <c r="D540" s="165" t="s">
        <v>448</v>
      </c>
      <c r="E540" s="166">
        <v>39.5</v>
      </c>
      <c r="F540" s="167">
        <v>0</v>
      </c>
      <c r="G540" s="168">
        <f>ROUND(E540*F540,2)</f>
        <v>0</v>
      </c>
      <c r="H540" s="167">
        <v>0</v>
      </c>
      <c r="I540" s="168">
        <f>ROUND(E540*H540,2)</f>
        <v>0</v>
      </c>
      <c r="J540" s="167">
        <v>0</v>
      </c>
      <c r="K540" s="168">
        <f>ROUND(E540*J540,2)</f>
        <v>0</v>
      </c>
      <c r="L540" s="168">
        <v>15</v>
      </c>
      <c r="M540" s="168">
        <f>G540*(1+L540/100)</f>
        <v>0</v>
      </c>
      <c r="N540" s="168">
        <v>7.6000000000000004E-4</v>
      </c>
      <c r="O540" s="168">
        <f>ROUND(E540*N540,2)</f>
        <v>0.03</v>
      </c>
      <c r="P540" s="168">
        <v>0</v>
      </c>
      <c r="Q540" s="168">
        <f>ROUND(E540*P540,2)</f>
        <v>0</v>
      </c>
      <c r="R540" s="168" t="s">
        <v>752</v>
      </c>
      <c r="S540" s="168" t="s">
        <v>170</v>
      </c>
      <c r="T540" s="156">
        <v>0.29737999999999998</v>
      </c>
      <c r="U540" s="156">
        <f>ROUND(E540*T540,2)</f>
        <v>11.75</v>
      </c>
      <c r="V540" s="156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 t="s">
        <v>539</v>
      </c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</row>
    <row r="541" spans="1:59" outlineLevel="1" x14ac:dyDescent="0.25">
      <c r="A541" s="154"/>
      <c r="B541" s="155"/>
      <c r="C541" s="251" t="s">
        <v>778</v>
      </c>
      <c r="D541" s="252"/>
      <c r="E541" s="252"/>
      <c r="F541" s="252"/>
      <c r="G541" s="252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 t="s">
        <v>237</v>
      </c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</row>
    <row r="542" spans="1:59" ht="20.399999999999999" outlineLevel="1" x14ac:dyDescent="0.25">
      <c r="A542" s="163">
        <v>178</v>
      </c>
      <c r="B542" s="164" t="s">
        <v>779</v>
      </c>
      <c r="C542" s="178" t="s">
        <v>780</v>
      </c>
      <c r="D542" s="165" t="s">
        <v>448</v>
      </c>
      <c r="E542" s="166">
        <v>7.5</v>
      </c>
      <c r="F542" s="167">
        <v>0</v>
      </c>
      <c r="G542" s="168">
        <f>ROUND(E542*F542,2)</f>
        <v>0</v>
      </c>
      <c r="H542" s="167">
        <v>0</v>
      </c>
      <c r="I542" s="168">
        <f>ROUND(E542*H542,2)</f>
        <v>0</v>
      </c>
      <c r="J542" s="167">
        <v>0</v>
      </c>
      <c r="K542" s="168">
        <f>ROUND(E542*J542,2)</f>
        <v>0</v>
      </c>
      <c r="L542" s="168">
        <v>15</v>
      </c>
      <c r="M542" s="168">
        <f>G542*(1+L542/100)</f>
        <v>0</v>
      </c>
      <c r="N542" s="168">
        <v>8.8000000000000003E-4</v>
      </c>
      <c r="O542" s="168">
        <f>ROUND(E542*N542,2)</f>
        <v>0.01</v>
      </c>
      <c r="P542" s="168">
        <v>0</v>
      </c>
      <c r="Q542" s="168">
        <f>ROUND(E542*P542,2)</f>
        <v>0</v>
      </c>
      <c r="R542" s="168" t="s">
        <v>752</v>
      </c>
      <c r="S542" s="168" t="s">
        <v>170</v>
      </c>
      <c r="T542" s="156">
        <v>0.30737999999999999</v>
      </c>
      <c r="U542" s="156">
        <f>ROUND(E542*T542,2)</f>
        <v>2.31</v>
      </c>
      <c r="V542" s="156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 t="s">
        <v>539</v>
      </c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</row>
    <row r="543" spans="1:59" outlineLevel="1" x14ac:dyDescent="0.25">
      <c r="A543" s="154"/>
      <c r="B543" s="155"/>
      <c r="C543" s="251" t="s">
        <v>778</v>
      </c>
      <c r="D543" s="252"/>
      <c r="E543" s="252"/>
      <c r="F543" s="252"/>
      <c r="G543" s="252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 t="s">
        <v>237</v>
      </c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</row>
    <row r="544" spans="1:59" ht="20.399999999999999" outlineLevel="1" x14ac:dyDescent="0.25">
      <c r="A544" s="163">
        <v>179</v>
      </c>
      <c r="B544" s="164" t="s">
        <v>781</v>
      </c>
      <c r="C544" s="178" t="s">
        <v>782</v>
      </c>
      <c r="D544" s="165" t="s">
        <v>448</v>
      </c>
      <c r="E544" s="166">
        <v>3</v>
      </c>
      <c r="F544" s="167">
        <v>0</v>
      </c>
      <c r="G544" s="168">
        <f>ROUND(E544*F544,2)</f>
        <v>0</v>
      </c>
      <c r="H544" s="167">
        <v>0</v>
      </c>
      <c r="I544" s="168">
        <f>ROUND(E544*H544,2)</f>
        <v>0</v>
      </c>
      <c r="J544" s="167">
        <v>0</v>
      </c>
      <c r="K544" s="168">
        <f>ROUND(E544*J544,2)</f>
        <v>0</v>
      </c>
      <c r="L544" s="168">
        <v>15</v>
      </c>
      <c r="M544" s="168">
        <f>G544*(1+L544/100)</f>
        <v>0</v>
      </c>
      <c r="N544" s="168">
        <v>1.01E-3</v>
      </c>
      <c r="O544" s="168">
        <f>ROUND(E544*N544,2)</f>
        <v>0</v>
      </c>
      <c r="P544" s="168">
        <v>0</v>
      </c>
      <c r="Q544" s="168">
        <f>ROUND(E544*P544,2)</f>
        <v>0</v>
      </c>
      <c r="R544" s="168" t="s">
        <v>752</v>
      </c>
      <c r="S544" s="168" t="s">
        <v>170</v>
      </c>
      <c r="T544" s="156">
        <v>0.31738</v>
      </c>
      <c r="U544" s="156">
        <f>ROUND(E544*T544,2)</f>
        <v>0.95</v>
      </c>
      <c r="V544" s="156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 t="s">
        <v>539</v>
      </c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</row>
    <row r="545" spans="1:59" outlineLevel="1" x14ac:dyDescent="0.25">
      <c r="A545" s="154"/>
      <c r="B545" s="155"/>
      <c r="C545" s="251" t="s">
        <v>778</v>
      </c>
      <c r="D545" s="252"/>
      <c r="E545" s="252"/>
      <c r="F545" s="252"/>
      <c r="G545" s="252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 t="s">
        <v>237</v>
      </c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</row>
    <row r="546" spans="1:59" outlineLevel="1" x14ac:dyDescent="0.25">
      <c r="A546" s="163">
        <v>180</v>
      </c>
      <c r="B546" s="164" t="s">
        <v>783</v>
      </c>
      <c r="C546" s="178" t="s">
        <v>784</v>
      </c>
      <c r="D546" s="165" t="s">
        <v>448</v>
      </c>
      <c r="E546" s="166">
        <v>50</v>
      </c>
      <c r="F546" s="167">
        <v>0</v>
      </c>
      <c r="G546" s="168">
        <f>ROUND(E546*F546,2)</f>
        <v>0</v>
      </c>
      <c r="H546" s="167">
        <v>0</v>
      </c>
      <c r="I546" s="168">
        <f>ROUND(E546*H546,2)</f>
        <v>0</v>
      </c>
      <c r="J546" s="167">
        <v>0</v>
      </c>
      <c r="K546" s="168">
        <f>ROUND(E546*J546,2)</f>
        <v>0</v>
      </c>
      <c r="L546" s="168">
        <v>15</v>
      </c>
      <c r="M546" s="168">
        <f>G546*(1+L546/100)</f>
        <v>0</v>
      </c>
      <c r="N546" s="168">
        <v>0</v>
      </c>
      <c r="O546" s="168">
        <f>ROUND(E546*N546,2)</f>
        <v>0</v>
      </c>
      <c r="P546" s="168">
        <v>0</v>
      </c>
      <c r="Q546" s="168">
        <f>ROUND(E546*P546,2)</f>
        <v>0</v>
      </c>
      <c r="R546" s="168" t="s">
        <v>752</v>
      </c>
      <c r="S546" s="168" t="s">
        <v>170</v>
      </c>
      <c r="T546" s="156">
        <v>1.7999999999999999E-2</v>
      </c>
      <c r="U546" s="156">
        <f>ROUND(E546*T546,2)</f>
        <v>0.9</v>
      </c>
      <c r="V546" s="156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 t="s">
        <v>539</v>
      </c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</row>
    <row r="547" spans="1:59" outlineLevel="1" x14ac:dyDescent="0.25">
      <c r="A547" s="154"/>
      <c r="B547" s="155"/>
      <c r="C547" s="189" t="s">
        <v>785</v>
      </c>
      <c r="D547" s="183"/>
      <c r="E547" s="184">
        <v>50</v>
      </c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 t="s">
        <v>239</v>
      </c>
      <c r="AG547" s="147">
        <v>0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</row>
    <row r="548" spans="1:59" outlineLevel="1" x14ac:dyDescent="0.25">
      <c r="A548" s="170">
        <v>181</v>
      </c>
      <c r="B548" s="171" t="s">
        <v>786</v>
      </c>
      <c r="C548" s="179" t="s">
        <v>787</v>
      </c>
      <c r="D548" s="172" t="s">
        <v>266</v>
      </c>
      <c r="E548" s="173">
        <v>6</v>
      </c>
      <c r="F548" s="174">
        <v>0</v>
      </c>
      <c r="G548" s="175">
        <f>ROUND(E548*F548,2)</f>
        <v>0</v>
      </c>
      <c r="H548" s="174">
        <v>0</v>
      </c>
      <c r="I548" s="175">
        <f>ROUND(E548*H548,2)</f>
        <v>0</v>
      </c>
      <c r="J548" s="174">
        <v>0</v>
      </c>
      <c r="K548" s="175">
        <f>ROUND(E548*J548,2)</f>
        <v>0</v>
      </c>
      <c r="L548" s="175">
        <v>15</v>
      </c>
      <c r="M548" s="175">
        <f>G548*(1+L548/100)</f>
        <v>0</v>
      </c>
      <c r="N548" s="175">
        <v>1.25E-3</v>
      </c>
      <c r="O548" s="175">
        <f>ROUND(E548*N548,2)</f>
        <v>0.01</v>
      </c>
      <c r="P548" s="175">
        <v>0</v>
      </c>
      <c r="Q548" s="175">
        <f>ROUND(E548*P548,2)</f>
        <v>0</v>
      </c>
      <c r="R548" s="175" t="s">
        <v>752</v>
      </c>
      <c r="S548" s="175" t="s">
        <v>170</v>
      </c>
      <c r="T548" s="156">
        <v>0.29899999999999999</v>
      </c>
      <c r="U548" s="156">
        <f>ROUND(E548*T548,2)</f>
        <v>1.79</v>
      </c>
      <c r="V548" s="156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 t="s">
        <v>539</v>
      </c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</row>
    <row r="549" spans="1:59" outlineLevel="1" x14ac:dyDescent="0.25">
      <c r="A549" s="170">
        <v>182</v>
      </c>
      <c r="B549" s="171" t="s">
        <v>788</v>
      </c>
      <c r="C549" s="179" t="s">
        <v>789</v>
      </c>
      <c r="D549" s="172" t="s">
        <v>369</v>
      </c>
      <c r="E549" s="173">
        <v>4.7149999999999997E-2</v>
      </c>
      <c r="F549" s="174">
        <v>0</v>
      </c>
      <c r="G549" s="175">
        <f>ROUND(E549*F549,2)</f>
        <v>0</v>
      </c>
      <c r="H549" s="174">
        <v>0</v>
      </c>
      <c r="I549" s="175">
        <f>ROUND(E549*H549,2)</f>
        <v>0</v>
      </c>
      <c r="J549" s="174">
        <v>0</v>
      </c>
      <c r="K549" s="175">
        <f>ROUND(E549*J549,2)</f>
        <v>0</v>
      </c>
      <c r="L549" s="175">
        <v>15</v>
      </c>
      <c r="M549" s="175">
        <f>G549*(1+L549/100)</f>
        <v>0</v>
      </c>
      <c r="N549" s="175">
        <v>0</v>
      </c>
      <c r="O549" s="175">
        <f>ROUND(E549*N549,2)</f>
        <v>0</v>
      </c>
      <c r="P549" s="175">
        <v>0</v>
      </c>
      <c r="Q549" s="175">
        <f>ROUND(E549*P549,2)</f>
        <v>0</v>
      </c>
      <c r="R549" s="175" t="s">
        <v>752</v>
      </c>
      <c r="S549" s="175" t="s">
        <v>170</v>
      </c>
      <c r="T549" s="156">
        <v>3.5630000000000002</v>
      </c>
      <c r="U549" s="156">
        <f>ROUND(E549*T549,2)</f>
        <v>0.17</v>
      </c>
      <c r="V549" s="156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 t="s">
        <v>490</v>
      </c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</row>
    <row r="550" spans="1:59" x14ac:dyDescent="0.25">
      <c r="A550" s="158" t="s">
        <v>165</v>
      </c>
      <c r="B550" s="159" t="s">
        <v>114</v>
      </c>
      <c r="C550" s="177" t="s">
        <v>115</v>
      </c>
      <c r="D550" s="160"/>
      <c r="E550" s="161"/>
      <c r="F550" s="162"/>
      <c r="G550" s="162">
        <f>SUMIF(AF551:AF562,"&lt;&gt;NOR",G551:G562)</f>
        <v>0</v>
      </c>
      <c r="H550" s="162"/>
      <c r="I550" s="162">
        <f>SUM(I551:I562)</f>
        <v>0</v>
      </c>
      <c r="J550" s="162"/>
      <c r="K550" s="162">
        <f>SUM(K551:K562)</f>
        <v>0</v>
      </c>
      <c r="L550" s="162"/>
      <c r="M550" s="162">
        <f>SUM(M551:M562)</f>
        <v>0</v>
      </c>
      <c r="N550" s="162"/>
      <c r="O550" s="162">
        <f>SUM(O551:O562)</f>
        <v>0</v>
      </c>
      <c r="P550" s="162"/>
      <c r="Q550" s="162">
        <f>SUM(Q551:Q562)</f>
        <v>0</v>
      </c>
      <c r="R550" s="162"/>
      <c r="S550" s="162"/>
      <c r="T550" s="157"/>
      <c r="U550" s="157">
        <f>SUM(U551:U562)</f>
        <v>2.38</v>
      </c>
      <c r="V550" s="157"/>
      <c r="AF550" t="s">
        <v>166</v>
      </c>
    </row>
    <row r="551" spans="1:59" ht="20.399999999999999" outlineLevel="1" x14ac:dyDescent="0.25">
      <c r="A551" s="163">
        <v>183</v>
      </c>
      <c r="B551" s="164" t="s">
        <v>790</v>
      </c>
      <c r="C551" s="178" t="s">
        <v>791</v>
      </c>
      <c r="D551" s="165" t="s">
        <v>266</v>
      </c>
      <c r="E551" s="166">
        <v>6</v>
      </c>
      <c r="F551" s="167">
        <v>0</v>
      </c>
      <c r="G551" s="168">
        <f>ROUND(E551*F551,2)</f>
        <v>0</v>
      </c>
      <c r="H551" s="167">
        <v>0</v>
      </c>
      <c r="I551" s="168">
        <f>ROUND(E551*H551,2)</f>
        <v>0</v>
      </c>
      <c r="J551" s="167">
        <v>0</v>
      </c>
      <c r="K551" s="168">
        <f>ROUND(E551*J551,2)</f>
        <v>0</v>
      </c>
      <c r="L551" s="168">
        <v>15</v>
      </c>
      <c r="M551" s="168">
        <f>G551*(1+L551/100)</f>
        <v>0</v>
      </c>
      <c r="N551" s="168">
        <v>2.0000000000000001E-4</v>
      </c>
      <c r="O551" s="168">
        <f>ROUND(E551*N551,2)</f>
        <v>0</v>
      </c>
      <c r="P551" s="168">
        <v>0</v>
      </c>
      <c r="Q551" s="168">
        <f>ROUND(E551*P551,2)</f>
        <v>0</v>
      </c>
      <c r="R551" s="168" t="s">
        <v>752</v>
      </c>
      <c r="S551" s="168" t="s">
        <v>170</v>
      </c>
      <c r="T551" s="156">
        <v>0.17499999999999999</v>
      </c>
      <c r="U551" s="156">
        <f>ROUND(E551*T551,2)</f>
        <v>1.05</v>
      </c>
      <c r="V551" s="156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 t="s">
        <v>539</v>
      </c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</row>
    <row r="552" spans="1:59" outlineLevel="1" x14ac:dyDescent="0.25">
      <c r="A552" s="154"/>
      <c r="B552" s="155"/>
      <c r="C552" s="189" t="s">
        <v>792</v>
      </c>
      <c r="D552" s="183"/>
      <c r="E552" s="184">
        <v>6</v>
      </c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 t="s">
        <v>239</v>
      </c>
      <c r="AG552" s="147">
        <v>0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</row>
    <row r="553" spans="1:59" ht="20.399999999999999" outlineLevel="1" x14ac:dyDescent="0.25">
      <c r="A553" s="163">
        <v>184</v>
      </c>
      <c r="B553" s="164" t="s">
        <v>793</v>
      </c>
      <c r="C553" s="178" t="s">
        <v>794</v>
      </c>
      <c r="D553" s="165" t="s">
        <v>266</v>
      </c>
      <c r="E553" s="166">
        <v>3</v>
      </c>
      <c r="F553" s="167">
        <v>0</v>
      </c>
      <c r="G553" s="168">
        <f>ROUND(E553*F553,2)</f>
        <v>0</v>
      </c>
      <c r="H553" s="167">
        <v>0</v>
      </c>
      <c r="I553" s="168">
        <f>ROUND(E553*H553,2)</f>
        <v>0</v>
      </c>
      <c r="J553" s="167">
        <v>0</v>
      </c>
      <c r="K553" s="168">
        <f>ROUND(E553*J553,2)</f>
        <v>0</v>
      </c>
      <c r="L553" s="168">
        <v>15</v>
      </c>
      <c r="M553" s="168">
        <f>G553*(1+L553/100)</f>
        <v>0</v>
      </c>
      <c r="N553" s="168">
        <v>2.0000000000000001E-4</v>
      </c>
      <c r="O553" s="168">
        <f>ROUND(E553*N553,2)</f>
        <v>0</v>
      </c>
      <c r="P553" s="168">
        <v>0</v>
      </c>
      <c r="Q553" s="168">
        <f>ROUND(E553*P553,2)</f>
        <v>0</v>
      </c>
      <c r="R553" s="168" t="s">
        <v>752</v>
      </c>
      <c r="S553" s="168" t="s">
        <v>170</v>
      </c>
      <c r="T553" s="156">
        <v>0.20699999999999999</v>
      </c>
      <c r="U553" s="156">
        <f>ROUND(E553*T553,2)</f>
        <v>0.62</v>
      </c>
      <c r="V553" s="156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 t="s">
        <v>539</v>
      </c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</row>
    <row r="554" spans="1:59" outlineLevel="1" x14ac:dyDescent="0.25">
      <c r="A554" s="154"/>
      <c r="B554" s="155"/>
      <c r="C554" s="189" t="s">
        <v>795</v>
      </c>
      <c r="D554" s="183"/>
      <c r="E554" s="184">
        <v>3</v>
      </c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 t="s">
        <v>239</v>
      </c>
      <c r="AG554" s="147">
        <v>0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</row>
    <row r="555" spans="1:59" outlineLevel="1" x14ac:dyDescent="0.25">
      <c r="A555" s="163">
        <v>185</v>
      </c>
      <c r="B555" s="164" t="s">
        <v>796</v>
      </c>
      <c r="C555" s="178" t="s">
        <v>797</v>
      </c>
      <c r="D555" s="165" t="s">
        <v>266</v>
      </c>
      <c r="E555" s="166">
        <v>1</v>
      </c>
      <c r="F555" s="167">
        <v>0</v>
      </c>
      <c r="G555" s="168">
        <f>ROUND(E555*F555,2)</f>
        <v>0</v>
      </c>
      <c r="H555" s="167">
        <v>0</v>
      </c>
      <c r="I555" s="168">
        <f>ROUND(E555*H555,2)</f>
        <v>0</v>
      </c>
      <c r="J555" s="167">
        <v>0</v>
      </c>
      <c r="K555" s="168">
        <f>ROUND(E555*J555,2)</f>
        <v>0</v>
      </c>
      <c r="L555" s="168">
        <v>15</v>
      </c>
      <c r="M555" s="168">
        <f>G555*(1+L555/100)</f>
        <v>0</v>
      </c>
      <c r="N555" s="168">
        <v>0</v>
      </c>
      <c r="O555" s="168">
        <f>ROUND(E555*N555,2)</f>
        <v>0</v>
      </c>
      <c r="P555" s="168">
        <v>0</v>
      </c>
      <c r="Q555" s="168">
        <f>ROUND(E555*P555,2)</f>
        <v>0</v>
      </c>
      <c r="R555" s="168" t="s">
        <v>752</v>
      </c>
      <c r="S555" s="168" t="s">
        <v>170</v>
      </c>
      <c r="T555" s="156">
        <v>8.2000000000000003E-2</v>
      </c>
      <c r="U555" s="156">
        <f>ROUND(E555*T555,2)</f>
        <v>0.08</v>
      </c>
      <c r="V555" s="156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 t="s">
        <v>539</v>
      </c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</row>
    <row r="556" spans="1:59" outlineLevel="1" x14ac:dyDescent="0.25">
      <c r="A556" s="154"/>
      <c r="B556" s="155"/>
      <c r="C556" s="189" t="s">
        <v>798</v>
      </c>
      <c r="D556" s="183"/>
      <c r="E556" s="184">
        <v>1</v>
      </c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 t="s">
        <v>239</v>
      </c>
      <c r="AG556" s="147">
        <v>0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</row>
    <row r="557" spans="1:59" outlineLevel="1" x14ac:dyDescent="0.25">
      <c r="A557" s="163">
        <v>186</v>
      </c>
      <c r="B557" s="164" t="s">
        <v>799</v>
      </c>
      <c r="C557" s="178" t="s">
        <v>800</v>
      </c>
      <c r="D557" s="165" t="s">
        <v>266</v>
      </c>
      <c r="E557" s="166">
        <v>5</v>
      </c>
      <c r="F557" s="167">
        <v>0</v>
      </c>
      <c r="G557" s="168">
        <f>ROUND(E557*F557,2)</f>
        <v>0</v>
      </c>
      <c r="H557" s="167">
        <v>0</v>
      </c>
      <c r="I557" s="168">
        <f>ROUND(E557*H557,2)</f>
        <v>0</v>
      </c>
      <c r="J557" s="167">
        <v>0</v>
      </c>
      <c r="K557" s="168">
        <f>ROUND(E557*J557,2)</f>
        <v>0</v>
      </c>
      <c r="L557" s="168">
        <v>15</v>
      </c>
      <c r="M557" s="168">
        <f>G557*(1+L557/100)</f>
        <v>0</v>
      </c>
      <c r="N557" s="168">
        <v>9.0000000000000006E-5</v>
      </c>
      <c r="O557" s="168">
        <f>ROUND(E557*N557,2)</f>
        <v>0</v>
      </c>
      <c r="P557" s="168">
        <v>0</v>
      </c>
      <c r="Q557" s="168">
        <f>ROUND(E557*P557,2)</f>
        <v>0</v>
      </c>
      <c r="R557" s="168" t="s">
        <v>752</v>
      </c>
      <c r="S557" s="168" t="s">
        <v>170</v>
      </c>
      <c r="T557" s="156">
        <v>8.2000000000000003E-2</v>
      </c>
      <c r="U557" s="156">
        <f>ROUND(E557*T557,2)</f>
        <v>0.41</v>
      </c>
      <c r="V557" s="156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 t="s">
        <v>539</v>
      </c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</row>
    <row r="558" spans="1:59" outlineLevel="1" x14ac:dyDescent="0.25">
      <c r="A558" s="154"/>
      <c r="B558" s="155"/>
      <c r="C558" s="189" t="s">
        <v>801</v>
      </c>
      <c r="D558" s="183"/>
      <c r="E558" s="184">
        <v>5</v>
      </c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 t="s">
        <v>239</v>
      </c>
      <c r="AG558" s="147">
        <v>0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</row>
    <row r="559" spans="1:59" ht="20.399999999999999" outlineLevel="1" x14ac:dyDescent="0.25">
      <c r="A559" s="163">
        <v>187</v>
      </c>
      <c r="B559" s="164" t="s">
        <v>802</v>
      </c>
      <c r="C559" s="178" t="s">
        <v>803</v>
      </c>
      <c r="D559" s="165" t="s">
        <v>266</v>
      </c>
      <c r="E559" s="166">
        <v>1</v>
      </c>
      <c r="F559" s="167">
        <v>0</v>
      </c>
      <c r="G559" s="168">
        <f>ROUND(E559*F559,2)</f>
        <v>0</v>
      </c>
      <c r="H559" s="167">
        <v>0</v>
      </c>
      <c r="I559" s="168">
        <f>ROUND(E559*H559,2)</f>
        <v>0</v>
      </c>
      <c r="J559" s="167">
        <v>0</v>
      </c>
      <c r="K559" s="168">
        <f>ROUND(E559*J559,2)</f>
        <v>0</v>
      </c>
      <c r="L559" s="168">
        <v>15</v>
      </c>
      <c r="M559" s="168">
        <f>G559*(1+L559/100)</f>
        <v>0</v>
      </c>
      <c r="N559" s="168">
        <v>0</v>
      </c>
      <c r="O559" s="168">
        <f>ROUND(E559*N559,2)</f>
        <v>0</v>
      </c>
      <c r="P559" s="168">
        <v>0</v>
      </c>
      <c r="Q559" s="168">
        <f>ROUND(E559*P559,2)</f>
        <v>0</v>
      </c>
      <c r="R559" s="168" t="s">
        <v>752</v>
      </c>
      <c r="S559" s="168" t="s">
        <v>170</v>
      </c>
      <c r="T559" s="156">
        <v>0.20699999999999999</v>
      </c>
      <c r="U559" s="156">
        <f>ROUND(E559*T559,2)</f>
        <v>0.21</v>
      </c>
      <c r="V559" s="156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 t="s">
        <v>539</v>
      </c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</row>
    <row r="560" spans="1:59" outlineLevel="1" x14ac:dyDescent="0.25">
      <c r="A560" s="154"/>
      <c r="B560" s="155"/>
      <c r="C560" s="189" t="s">
        <v>798</v>
      </c>
      <c r="D560" s="183"/>
      <c r="E560" s="184">
        <v>1</v>
      </c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 t="s">
        <v>239</v>
      </c>
      <c r="AG560" s="147">
        <v>0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</row>
    <row r="561" spans="1:59" ht="20.399999999999999" outlineLevel="1" x14ac:dyDescent="0.25">
      <c r="A561" s="170">
        <v>188</v>
      </c>
      <c r="B561" s="171" t="s">
        <v>804</v>
      </c>
      <c r="C561" s="179" t="s">
        <v>805</v>
      </c>
      <c r="D561" s="172" t="s">
        <v>266</v>
      </c>
      <c r="E561" s="173">
        <v>6</v>
      </c>
      <c r="F561" s="174">
        <v>0</v>
      </c>
      <c r="G561" s="175">
        <f>ROUND(E561*F561,2)</f>
        <v>0</v>
      </c>
      <c r="H561" s="174">
        <v>0</v>
      </c>
      <c r="I561" s="175">
        <f>ROUND(E561*H561,2)</f>
        <v>0</v>
      </c>
      <c r="J561" s="174">
        <v>0</v>
      </c>
      <c r="K561" s="175">
        <f>ROUND(E561*J561,2)</f>
        <v>0</v>
      </c>
      <c r="L561" s="175">
        <v>15</v>
      </c>
      <c r="M561" s="175">
        <f>G561*(1+L561/100)</f>
        <v>0</v>
      </c>
      <c r="N561" s="175">
        <v>1E-4</v>
      </c>
      <c r="O561" s="175">
        <f>ROUND(E561*N561,2)</f>
        <v>0</v>
      </c>
      <c r="P561" s="175">
        <v>0</v>
      </c>
      <c r="Q561" s="175">
        <f>ROUND(E561*P561,2)</f>
        <v>0</v>
      </c>
      <c r="R561" s="175" t="s">
        <v>294</v>
      </c>
      <c r="S561" s="175" t="s">
        <v>170</v>
      </c>
      <c r="T561" s="156">
        <v>0</v>
      </c>
      <c r="U561" s="156">
        <f>ROUND(E561*T561,2)</f>
        <v>0</v>
      </c>
      <c r="V561" s="156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 t="s">
        <v>295</v>
      </c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</row>
    <row r="562" spans="1:59" outlineLevel="1" x14ac:dyDescent="0.25">
      <c r="A562" s="170">
        <v>189</v>
      </c>
      <c r="B562" s="171" t="s">
        <v>806</v>
      </c>
      <c r="C562" s="179" t="s">
        <v>807</v>
      </c>
      <c r="D562" s="172" t="s">
        <v>369</v>
      </c>
      <c r="E562" s="173">
        <v>2.8500000000000001E-3</v>
      </c>
      <c r="F562" s="174">
        <v>0</v>
      </c>
      <c r="G562" s="175">
        <f>ROUND(E562*F562,2)</f>
        <v>0</v>
      </c>
      <c r="H562" s="174">
        <v>0</v>
      </c>
      <c r="I562" s="175">
        <f>ROUND(E562*H562,2)</f>
        <v>0</v>
      </c>
      <c r="J562" s="174">
        <v>0</v>
      </c>
      <c r="K562" s="175">
        <f>ROUND(E562*J562,2)</f>
        <v>0</v>
      </c>
      <c r="L562" s="175">
        <v>15</v>
      </c>
      <c r="M562" s="175">
        <f>G562*(1+L562/100)</f>
        <v>0</v>
      </c>
      <c r="N562" s="175">
        <v>0</v>
      </c>
      <c r="O562" s="175">
        <f>ROUND(E562*N562,2)</f>
        <v>0</v>
      </c>
      <c r="P562" s="175">
        <v>0</v>
      </c>
      <c r="Q562" s="175">
        <f>ROUND(E562*P562,2)</f>
        <v>0</v>
      </c>
      <c r="R562" s="175" t="s">
        <v>752</v>
      </c>
      <c r="S562" s="175" t="s">
        <v>170</v>
      </c>
      <c r="T562" s="156">
        <v>2.5750000000000002</v>
      </c>
      <c r="U562" s="156">
        <f>ROUND(E562*T562,2)</f>
        <v>0.01</v>
      </c>
      <c r="V562" s="156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 t="s">
        <v>490</v>
      </c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</row>
    <row r="563" spans="1:59" x14ac:dyDescent="0.25">
      <c r="A563" s="158" t="s">
        <v>165</v>
      </c>
      <c r="B563" s="159" t="s">
        <v>116</v>
      </c>
      <c r="C563" s="177" t="s">
        <v>117</v>
      </c>
      <c r="D563" s="160"/>
      <c r="E563" s="161"/>
      <c r="F563" s="162"/>
      <c r="G563" s="162">
        <f>SUMIF(AF564:AF568,"&lt;&gt;NOR",G564:G568)</f>
        <v>0</v>
      </c>
      <c r="H563" s="162"/>
      <c r="I563" s="162">
        <f>SUM(I564:I568)</f>
        <v>0</v>
      </c>
      <c r="J563" s="162"/>
      <c r="K563" s="162">
        <f>SUM(K564:K568)</f>
        <v>0</v>
      </c>
      <c r="L563" s="162"/>
      <c r="M563" s="162">
        <f>SUM(M564:M568)</f>
        <v>0</v>
      </c>
      <c r="N563" s="162"/>
      <c r="O563" s="162">
        <f>SUM(O564:O568)</f>
        <v>0.15000000000000002</v>
      </c>
      <c r="P563" s="162"/>
      <c r="Q563" s="162">
        <f>SUM(Q564:Q568)</f>
        <v>0</v>
      </c>
      <c r="R563" s="162"/>
      <c r="S563" s="162"/>
      <c r="T563" s="157"/>
      <c r="U563" s="157">
        <f>SUM(U564:U568)</f>
        <v>5.67</v>
      </c>
      <c r="V563" s="157"/>
      <c r="AF563" t="s">
        <v>166</v>
      </c>
    </row>
    <row r="564" spans="1:59" ht="20.399999999999999" outlineLevel="1" x14ac:dyDescent="0.25">
      <c r="A564" s="170">
        <v>190</v>
      </c>
      <c r="B564" s="171" t="s">
        <v>808</v>
      </c>
      <c r="C564" s="179" t="s">
        <v>809</v>
      </c>
      <c r="D564" s="172" t="s">
        <v>266</v>
      </c>
      <c r="E564" s="173">
        <v>6</v>
      </c>
      <c r="F564" s="174">
        <v>0</v>
      </c>
      <c r="G564" s="175">
        <f>ROUND(E564*F564,2)</f>
        <v>0</v>
      </c>
      <c r="H564" s="174">
        <v>0</v>
      </c>
      <c r="I564" s="175">
        <f>ROUND(E564*H564,2)</f>
        <v>0</v>
      </c>
      <c r="J564" s="174">
        <v>0</v>
      </c>
      <c r="K564" s="175">
        <f>ROUND(E564*J564,2)</f>
        <v>0</v>
      </c>
      <c r="L564" s="175">
        <v>15</v>
      </c>
      <c r="M564" s="175">
        <f>G564*(1+L564/100)</f>
        <v>0</v>
      </c>
      <c r="N564" s="175">
        <v>0</v>
      </c>
      <c r="O564" s="175">
        <f>ROUND(E564*N564,2)</f>
        <v>0</v>
      </c>
      <c r="P564" s="175">
        <v>0</v>
      </c>
      <c r="Q564" s="175">
        <f>ROUND(E564*P564,2)</f>
        <v>0</v>
      </c>
      <c r="R564" s="175" t="s">
        <v>752</v>
      </c>
      <c r="S564" s="175" t="s">
        <v>170</v>
      </c>
      <c r="T564" s="156">
        <v>0.86799999999999999</v>
      </c>
      <c r="U564" s="156">
        <f>ROUND(E564*T564,2)</f>
        <v>5.21</v>
      </c>
      <c r="V564" s="156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 t="s">
        <v>539</v>
      </c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</row>
    <row r="565" spans="1:59" ht="30.6" outlineLevel="1" x14ac:dyDescent="0.25">
      <c r="A565" s="170">
        <v>191</v>
      </c>
      <c r="B565" s="171" t="s">
        <v>810</v>
      </c>
      <c r="C565" s="179" t="s">
        <v>811</v>
      </c>
      <c r="D565" s="172" t="s">
        <v>266</v>
      </c>
      <c r="E565" s="173">
        <v>2</v>
      </c>
      <c r="F565" s="174">
        <v>0</v>
      </c>
      <c r="G565" s="175">
        <f>ROUND(E565*F565,2)</f>
        <v>0</v>
      </c>
      <c r="H565" s="174">
        <v>0</v>
      </c>
      <c r="I565" s="175">
        <f>ROUND(E565*H565,2)</f>
        <v>0</v>
      </c>
      <c r="J565" s="174">
        <v>0</v>
      </c>
      <c r="K565" s="175">
        <f>ROUND(E565*J565,2)</f>
        <v>0</v>
      </c>
      <c r="L565" s="175">
        <v>15</v>
      </c>
      <c r="M565" s="175">
        <f>G565*(1+L565/100)</f>
        <v>0</v>
      </c>
      <c r="N565" s="175">
        <v>1.512E-2</v>
      </c>
      <c r="O565" s="175">
        <f>ROUND(E565*N565,2)</f>
        <v>0.03</v>
      </c>
      <c r="P565" s="175">
        <v>0</v>
      </c>
      <c r="Q565" s="175">
        <f>ROUND(E565*P565,2)</f>
        <v>0</v>
      </c>
      <c r="R565" s="175" t="s">
        <v>294</v>
      </c>
      <c r="S565" s="175" t="s">
        <v>170</v>
      </c>
      <c r="T565" s="156">
        <v>0</v>
      </c>
      <c r="U565" s="156">
        <f>ROUND(E565*T565,2)</f>
        <v>0</v>
      </c>
      <c r="V565" s="156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 t="s">
        <v>718</v>
      </c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</row>
    <row r="566" spans="1:59" ht="30.6" outlineLevel="1" x14ac:dyDescent="0.25">
      <c r="A566" s="170">
        <v>192</v>
      </c>
      <c r="B566" s="171" t="s">
        <v>812</v>
      </c>
      <c r="C566" s="179" t="s">
        <v>813</v>
      </c>
      <c r="D566" s="172" t="s">
        <v>266</v>
      </c>
      <c r="E566" s="173">
        <v>1</v>
      </c>
      <c r="F566" s="174">
        <v>0</v>
      </c>
      <c r="G566" s="175">
        <f>ROUND(E566*F566,2)</f>
        <v>0</v>
      </c>
      <c r="H566" s="174">
        <v>0</v>
      </c>
      <c r="I566" s="175">
        <f>ROUND(E566*H566,2)</f>
        <v>0</v>
      </c>
      <c r="J566" s="174">
        <v>0</v>
      </c>
      <c r="K566" s="175">
        <f>ROUND(E566*J566,2)</f>
        <v>0</v>
      </c>
      <c r="L566" s="175">
        <v>15</v>
      </c>
      <c r="M566" s="175">
        <f>G566*(1+L566/100)</f>
        <v>0</v>
      </c>
      <c r="N566" s="175">
        <v>1.83E-2</v>
      </c>
      <c r="O566" s="175">
        <f>ROUND(E566*N566,2)</f>
        <v>0.02</v>
      </c>
      <c r="P566" s="175">
        <v>0</v>
      </c>
      <c r="Q566" s="175">
        <f>ROUND(E566*P566,2)</f>
        <v>0</v>
      </c>
      <c r="R566" s="175" t="s">
        <v>294</v>
      </c>
      <c r="S566" s="175" t="s">
        <v>170</v>
      </c>
      <c r="T566" s="156">
        <v>0</v>
      </c>
      <c r="U566" s="156">
        <f>ROUND(E566*T566,2)</f>
        <v>0</v>
      </c>
      <c r="V566" s="156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 t="s">
        <v>718</v>
      </c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</row>
    <row r="567" spans="1:59" ht="30.6" outlineLevel="1" x14ac:dyDescent="0.25">
      <c r="A567" s="170">
        <v>193</v>
      </c>
      <c r="B567" s="171" t="s">
        <v>814</v>
      </c>
      <c r="C567" s="179" t="s">
        <v>815</v>
      </c>
      <c r="D567" s="172" t="s">
        <v>266</v>
      </c>
      <c r="E567" s="173">
        <v>2</v>
      </c>
      <c r="F567" s="174">
        <v>0</v>
      </c>
      <c r="G567" s="175">
        <f>ROUND(E567*F567,2)</f>
        <v>0</v>
      </c>
      <c r="H567" s="174">
        <v>0</v>
      </c>
      <c r="I567" s="175">
        <f>ROUND(E567*H567,2)</f>
        <v>0</v>
      </c>
      <c r="J567" s="174">
        <v>0</v>
      </c>
      <c r="K567" s="175">
        <f>ROUND(E567*J567,2)</f>
        <v>0</v>
      </c>
      <c r="L567" s="175">
        <v>15</v>
      </c>
      <c r="M567" s="175">
        <f>G567*(1+L567/100)</f>
        <v>0</v>
      </c>
      <c r="N567" s="175">
        <v>5.0819999999999997E-2</v>
      </c>
      <c r="O567" s="175">
        <f>ROUND(E567*N567,2)</f>
        <v>0.1</v>
      </c>
      <c r="P567" s="175">
        <v>0</v>
      </c>
      <c r="Q567" s="175">
        <f>ROUND(E567*P567,2)</f>
        <v>0</v>
      </c>
      <c r="R567" s="175" t="s">
        <v>294</v>
      </c>
      <c r="S567" s="175" t="s">
        <v>170</v>
      </c>
      <c r="T567" s="156">
        <v>0</v>
      </c>
      <c r="U567" s="156">
        <f>ROUND(E567*T567,2)</f>
        <v>0</v>
      </c>
      <c r="V567" s="156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 t="s">
        <v>718</v>
      </c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</row>
    <row r="568" spans="1:59" outlineLevel="1" x14ac:dyDescent="0.25">
      <c r="A568" s="170">
        <v>194</v>
      </c>
      <c r="B568" s="171" t="s">
        <v>816</v>
      </c>
      <c r="C568" s="179" t="s">
        <v>817</v>
      </c>
      <c r="D568" s="172" t="s">
        <v>369</v>
      </c>
      <c r="E568" s="173">
        <v>0.15018000000000001</v>
      </c>
      <c r="F568" s="174">
        <v>0</v>
      </c>
      <c r="G568" s="175">
        <f>ROUND(E568*F568,2)</f>
        <v>0</v>
      </c>
      <c r="H568" s="174">
        <v>0</v>
      </c>
      <c r="I568" s="175">
        <f>ROUND(E568*H568,2)</f>
        <v>0</v>
      </c>
      <c r="J568" s="174">
        <v>0</v>
      </c>
      <c r="K568" s="175">
        <f>ROUND(E568*J568,2)</f>
        <v>0</v>
      </c>
      <c r="L568" s="175">
        <v>15</v>
      </c>
      <c r="M568" s="175">
        <f>G568*(1+L568/100)</f>
        <v>0</v>
      </c>
      <c r="N568" s="175">
        <v>0</v>
      </c>
      <c r="O568" s="175">
        <f>ROUND(E568*N568,2)</f>
        <v>0</v>
      </c>
      <c r="P568" s="175">
        <v>0</v>
      </c>
      <c r="Q568" s="175">
        <f>ROUND(E568*P568,2)</f>
        <v>0</v>
      </c>
      <c r="R568" s="175" t="s">
        <v>752</v>
      </c>
      <c r="S568" s="175" t="s">
        <v>170</v>
      </c>
      <c r="T568" s="156">
        <v>3.0750000000000002</v>
      </c>
      <c r="U568" s="156">
        <f>ROUND(E568*T568,2)</f>
        <v>0.46</v>
      </c>
      <c r="V568" s="156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 t="s">
        <v>490</v>
      </c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</row>
    <row r="569" spans="1:59" x14ac:dyDescent="0.25">
      <c r="A569" s="158" t="s">
        <v>165</v>
      </c>
      <c r="B569" s="159" t="s">
        <v>118</v>
      </c>
      <c r="C569" s="177" t="s">
        <v>119</v>
      </c>
      <c r="D569" s="160"/>
      <c r="E569" s="161"/>
      <c r="F569" s="162"/>
      <c r="G569" s="162">
        <f>SUMIF(AF570:AF573,"&lt;&gt;NOR",G570:G573)</f>
        <v>0</v>
      </c>
      <c r="H569" s="162"/>
      <c r="I569" s="162">
        <f>SUM(I570:I573)</f>
        <v>0</v>
      </c>
      <c r="J569" s="162"/>
      <c r="K569" s="162">
        <f>SUM(K570:K573)</f>
        <v>0</v>
      </c>
      <c r="L569" s="162"/>
      <c r="M569" s="162">
        <f>SUM(M570:M573)</f>
        <v>0</v>
      </c>
      <c r="N569" s="162"/>
      <c r="O569" s="162">
        <f>SUM(O570:O573)</f>
        <v>0</v>
      </c>
      <c r="P569" s="162"/>
      <c r="Q569" s="162">
        <f>SUM(Q570:Q573)</f>
        <v>0</v>
      </c>
      <c r="R569" s="162"/>
      <c r="S569" s="162"/>
      <c r="T569" s="157"/>
      <c r="U569" s="157">
        <f>SUM(U570:U573)</f>
        <v>0.93</v>
      </c>
      <c r="V569" s="157"/>
      <c r="AF569" t="s">
        <v>166</v>
      </c>
    </row>
    <row r="570" spans="1:59" ht="30.6" outlineLevel="1" x14ac:dyDescent="0.25">
      <c r="A570" s="163">
        <v>195</v>
      </c>
      <c r="B570" s="164" t="s">
        <v>818</v>
      </c>
      <c r="C570" s="178" t="s">
        <v>819</v>
      </c>
      <c r="D570" s="165" t="s">
        <v>448</v>
      </c>
      <c r="E570" s="166">
        <v>1</v>
      </c>
      <c r="F570" s="167">
        <v>0</v>
      </c>
      <c r="G570" s="168">
        <f>ROUND(E570*F570,2)</f>
        <v>0</v>
      </c>
      <c r="H570" s="167">
        <v>0</v>
      </c>
      <c r="I570" s="168">
        <f>ROUND(E570*H570,2)</f>
        <v>0</v>
      </c>
      <c r="J570" s="167">
        <v>0</v>
      </c>
      <c r="K570" s="168">
        <f>ROUND(E570*J570,2)</f>
        <v>0</v>
      </c>
      <c r="L570" s="168">
        <v>15</v>
      </c>
      <c r="M570" s="168">
        <f>G570*(1+L570/100)</f>
        <v>0</v>
      </c>
      <c r="N570" s="168">
        <v>3.0400000000000002E-3</v>
      </c>
      <c r="O570" s="168">
        <f>ROUND(E570*N570,2)</f>
        <v>0</v>
      </c>
      <c r="P570" s="168">
        <v>0</v>
      </c>
      <c r="Q570" s="168">
        <f>ROUND(E570*P570,2)</f>
        <v>0</v>
      </c>
      <c r="R570" s="168" t="s">
        <v>820</v>
      </c>
      <c r="S570" s="168" t="s">
        <v>170</v>
      </c>
      <c r="T570" s="156">
        <v>0.91600000000000004</v>
      </c>
      <c r="U570" s="156">
        <f>ROUND(E570*T570,2)</f>
        <v>0.92</v>
      </c>
      <c r="V570" s="156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 t="s">
        <v>235</v>
      </c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</row>
    <row r="571" spans="1:59" outlineLevel="1" x14ac:dyDescent="0.25">
      <c r="A571" s="154"/>
      <c r="B571" s="155"/>
      <c r="C571" s="189" t="s">
        <v>821</v>
      </c>
      <c r="D571" s="183"/>
      <c r="E571" s="184">
        <v>1</v>
      </c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 t="s">
        <v>239</v>
      </c>
      <c r="AG571" s="147">
        <v>0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</row>
    <row r="572" spans="1:59" outlineLevel="1" x14ac:dyDescent="0.25">
      <c r="A572" s="163">
        <v>196</v>
      </c>
      <c r="B572" s="164" t="s">
        <v>822</v>
      </c>
      <c r="C572" s="178" t="s">
        <v>823</v>
      </c>
      <c r="D572" s="165" t="s">
        <v>369</v>
      </c>
      <c r="E572" s="166">
        <v>3.0400000000000002E-3</v>
      </c>
      <c r="F572" s="167">
        <v>0</v>
      </c>
      <c r="G572" s="168">
        <f>ROUND(E572*F572,2)</f>
        <v>0</v>
      </c>
      <c r="H572" s="167">
        <v>0</v>
      </c>
      <c r="I572" s="168">
        <f>ROUND(E572*H572,2)</f>
        <v>0</v>
      </c>
      <c r="J572" s="167">
        <v>0</v>
      </c>
      <c r="K572" s="168">
        <f>ROUND(E572*J572,2)</f>
        <v>0</v>
      </c>
      <c r="L572" s="168">
        <v>15</v>
      </c>
      <c r="M572" s="168">
        <f>G572*(1+L572/100)</f>
        <v>0</v>
      </c>
      <c r="N572" s="168">
        <v>0</v>
      </c>
      <c r="O572" s="168">
        <f>ROUND(E572*N572,2)</f>
        <v>0</v>
      </c>
      <c r="P572" s="168">
        <v>0</v>
      </c>
      <c r="Q572" s="168">
        <f>ROUND(E572*P572,2)</f>
        <v>0</v>
      </c>
      <c r="R572" s="168" t="s">
        <v>820</v>
      </c>
      <c r="S572" s="168" t="s">
        <v>170</v>
      </c>
      <c r="T572" s="156">
        <v>4.7370000000000001</v>
      </c>
      <c r="U572" s="156">
        <f>ROUND(E572*T572,2)</f>
        <v>0.01</v>
      </c>
      <c r="V572" s="156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 t="s">
        <v>490</v>
      </c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</row>
    <row r="573" spans="1:59" outlineLevel="1" x14ac:dyDescent="0.25">
      <c r="A573" s="154"/>
      <c r="B573" s="155"/>
      <c r="C573" s="251" t="s">
        <v>547</v>
      </c>
      <c r="D573" s="252"/>
      <c r="E573" s="252"/>
      <c r="F573" s="252"/>
      <c r="G573" s="252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 t="s">
        <v>237</v>
      </c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</row>
    <row r="574" spans="1:59" x14ac:dyDescent="0.25">
      <c r="A574" s="158" t="s">
        <v>165</v>
      </c>
      <c r="B574" s="159" t="s">
        <v>120</v>
      </c>
      <c r="C574" s="177" t="s">
        <v>121</v>
      </c>
      <c r="D574" s="160"/>
      <c r="E574" s="161"/>
      <c r="F574" s="162"/>
      <c r="G574" s="162">
        <f>SUMIF(AF575:AF627,"&lt;&gt;NOR",G575:G627)</f>
        <v>0</v>
      </c>
      <c r="H574" s="162"/>
      <c r="I574" s="162">
        <f>SUM(I575:I627)</f>
        <v>0</v>
      </c>
      <c r="J574" s="162"/>
      <c r="K574" s="162">
        <f>SUM(K575:K627)</f>
        <v>0</v>
      </c>
      <c r="L574" s="162"/>
      <c r="M574" s="162">
        <f>SUM(M575:M627)</f>
        <v>0</v>
      </c>
      <c r="N574" s="162"/>
      <c r="O574" s="162">
        <f>SUM(O575:O627)</f>
        <v>0.69</v>
      </c>
      <c r="P574" s="162"/>
      <c r="Q574" s="162">
        <f>SUM(Q575:Q627)</f>
        <v>0</v>
      </c>
      <c r="R574" s="162"/>
      <c r="S574" s="162"/>
      <c r="T574" s="157"/>
      <c r="U574" s="157">
        <f>SUM(U575:U627)</f>
        <v>19.260000000000002</v>
      </c>
      <c r="V574" s="157"/>
      <c r="AF574" t="s">
        <v>166</v>
      </c>
    </row>
    <row r="575" spans="1:59" ht="20.399999999999999" outlineLevel="1" x14ac:dyDescent="0.25">
      <c r="A575" s="163">
        <v>197</v>
      </c>
      <c r="B575" s="164" t="s">
        <v>824</v>
      </c>
      <c r="C575" s="178" t="s">
        <v>825</v>
      </c>
      <c r="D575" s="165" t="s">
        <v>266</v>
      </c>
      <c r="E575" s="166">
        <v>6</v>
      </c>
      <c r="F575" s="167">
        <v>0</v>
      </c>
      <c r="G575" s="168">
        <f>ROUND(E575*F575,2)</f>
        <v>0</v>
      </c>
      <c r="H575" s="167">
        <v>0</v>
      </c>
      <c r="I575" s="168">
        <f>ROUND(E575*H575,2)</f>
        <v>0</v>
      </c>
      <c r="J575" s="167">
        <v>0</v>
      </c>
      <c r="K575" s="168">
        <f>ROUND(E575*J575,2)</f>
        <v>0</v>
      </c>
      <c r="L575" s="168">
        <v>15</v>
      </c>
      <c r="M575" s="168">
        <f>G575*(1+L575/100)</f>
        <v>0</v>
      </c>
      <c r="N575" s="168">
        <v>0</v>
      </c>
      <c r="O575" s="168">
        <f>ROUND(E575*N575,2)</f>
        <v>0</v>
      </c>
      <c r="P575" s="168">
        <v>0</v>
      </c>
      <c r="Q575" s="168">
        <f>ROUND(E575*P575,2)</f>
        <v>0</v>
      </c>
      <c r="R575" s="168" t="s">
        <v>826</v>
      </c>
      <c r="S575" s="168" t="s">
        <v>170</v>
      </c>
      <c r="T575" s="156">
        <v>1.45</v>
      </c>
      <c r="U575" s="156">
        <f>ROUND(E575*T575,2)</f>
        <v>8.6999999999999993</v>
      </c>
      <c r="V575" s="156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 t="s">
        <v>235</v>
      </c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</row>
    <row r="576" spans="1:59" outlineLevel="1" x14ac:dyDescent="0.25">
      <c r="A576" s="154"/>
      <c r="B576" s="155"/>
      <c r="C576" s="189" t="s">
        <v>373</v>
      </c>
      <c r="D576" s="183"/>
      <c r="E576" s="184">
        <v>1</v>
      </c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 t="s">
        <v>239</v>
      </c>
      <c r="AG576" s="147">
        <v>0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</row>
    <row r="577" spans="1:59" outlineLevel="1" x14ac:dyDescent="0.25">
      <c r="A577" s="154"/>
      <c r="B577" s="155"/>
      <c r="C577" s="189" t="s">
        <v>374</v>
      </c>
      <c r="D577" s="183"/>
      <c r="E577" s="184">
        <v>2</v>
      </c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 t="s">
        <v>239</v>
      </c>
      <c r="AG577" s="147">
        <v>0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</row>
    <row r="578" spans="1:59" outlineLevel="1" x14ac:dyDescent="0.25">
      <c r="A578" s="154"/>
      <c r="B578" s="155"/>
      <c r="C578" s="189" t="s">
        <v>375</v>
      </c>
      <c r="D578" s="183"/>
      <c r="E578" s="184">
        <v>1</v>
      </c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 t="s">
        <v>239</v>
      </c>
      <c r="AG578" s="147">
        <v>0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</row>
    <row r="579" spans="1:59" outlineLevel="1" x14ac:dyDescent="0.25">
      <c r="A579" s="154"/>
      <c r="B579" s="155"/>
      <c r="C579" s="189" t="s">
        <v>827</v>
      </c>
      <c r="D579" s="183"/>
      <c r="E579" s="184">
        <v>2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 t="s">
        <v>239</v>
      </c>
      <c r="AG579" s="147">
        <v>0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</row>
    <row r="580" spans="1:59" ht="20.399999999999999" outlineLevel="1" x14ac:dyDescent="0.25">
      <c r="A580" s="163">
        <v>198</v>
      </c>
      <c r="B580" s="164" t="s">
        <v>828</v>
      </c>
      <c r="C580" s="178" t="s">
        <v>829</v>
      </c>
      <c r="D580" s="165" t="s">
        <v>266</v>
      </c>
      <c r="E580" s="166">
        <v>1</v>
      </c>
      <c r="F580" s="167">
        <v>0</v>
      </c>
      <c r="G580" s="168">
        <f>ROUND(E580*F580,2)</f>
        <v>0</v>
      </c>
      <c r="H580" s="167">
        <v>0</v>
      </c>
      <c r="I580" s="168">
        <f>ROUND(E580*H580,2)</f>
        <v>0</v>
      </c>
      <c r="J580" s="167">
        <v>0</v>
      </c>
      <c r="K580" s="168">
        <f>ROUND(E580*J580,2)</f>
        <v>0</v>
      </c>
      <c r="L580" s="168">
        <v>15</v>
      </c>
      <c r="M580" s="168">
        <f>G580*(1+L580/100)</f>
        <v>0</v>
      </c>
      <c r="N580" s="168">
        <v>0</v>
      </c>
      <c r="O580" s="168">
        <f>ROUND(E580*N580,2)</f>
        <v>0</v>
      </c>
      <c r="P580" s="168">
        <v>0</v>
      </c>
      <c r="Q580" s="168">
        <f>ROUND(E580*P580,2)</f>
        <v>0</v>
      </c>
      <c r="R580" s="168" t="s">
        <v>826</v>
      </c>
      <c r="S580" s="168" t="s">
        <v>170</v>
      </c>
      <c r="T580" s="156">
        <v>1.56</v>
      </c>
      <c r="U580" s="156">
        <f>ROUND(E580*T580,2)</f>
        <v>1.56</v>
      </c>
      <c r="V580" s="156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 t="s">
        <v>235</v>
      </c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</row>
    <row r="581" spans="1:59" outlineLevel="1" x14ac:dyDescent="0.25">
      <c r="A581" s="154"/>
      <c r="B581" s="155"/>
      <c r="C581" s="189" t="s">
        <v>379</v>
      </c>
      <c r="D581" s="183"/>
      <c r="E581" s="184">
        <v>1</v>
      </c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 t="s">
        <v>239</v>
      </c>
      <c r="AG581" s="147">
        <v>0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</row>
    <row r="582" spans="1:59" outlineLevel="1" x14ac:dyDescent="0.25">
      <c r="A582" s="163">
        <v>199</v>
      </c>
      <c r="B582" s="164" t="s">
        <v>830</v>
      </c>
      <c r="C582" s="178" t="s">
        <v>831</v>
      </c>
      <c r="D582" s="165" t="s">
        <v>266</v>
      </c>
      <c r="E582" s="166">
        <v>9</v>
      </c>
      <c r="F582" s="167">
        <v>0</v>
      </c>
      <c r="G582" s="168">
        <f>ROUND(E582*F582,2)</f>
        <v>0</v>
      </c>
      <c r="H582" s="167">
        <v>0</v>
      </c>
      <c r="I582" s="168">
        <f>ROUND(E582*H582,2)</f>
        <v>0</v>
      </c>
      <c r="J582" s="167">
        <v>0</v>
      </c>
      <c r="K582" s="168">
        <f>ROUND(E582*J582,2)</f>
        <v>0</v>
      </c>
      <c r="L582" s="168">
        <v>15</v>
      </c>
      <c r="M582" s="168">
        <f>G582*(1+L582/100)</f>
        <v>0</v>
      </c>
      <c r="N582" s="168">
        <v>0</v>
      </c>
      <c r="O582" s="168">
        <f>ROUND(E582*N582,2)</f>
        <v>0</v>
      </c>
      <c r="P582" s="168">
        <v>0</v>
      </c>
      <c r="Q582" s="168">
        <f>ROUND(E582*P582,2)</f>
        <v>0</v>
      </c>
      <c r="R582" s="168" t="s">
        <v>826</v>
      </c>
      <c r="S582" s="168" t="s">
        <v>170</v>
      </c>
      <c r="T582" s="156">
        <v>0.77500000000000002</v>
      </c>
      <c r="U582" s="156">
        <f>ROUND(E582*T582,2)</f>
        <v>6.98</v>
      </c>
      <c r="V582" s="156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 t="s">
        <v>539</v>
      </c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</row>
    <row r="583" spans="1:59" outlineLevel="1" x14ac:dyDescent="0.25">
      <c r="A583" s="154"/>
      <c r="B583" s="155"/>
      <c r="C583" s="242" t="s">
        <v>832</v>
      </c>
      <c r="D583" s="243"/>
      <c r="E583" s="243"/>
      <c r="F583" s="243"/>
      <c r="G583" s="243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 t="s">
        <v>173</v>
      </c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</row>
    <row r="584" spans="1:59" outlineLevel="1" x14ac:dyDescent="0.25">
      <c r="A584" s="154"/>
      <c r="B584" s="155"/>
      <c r="C584" s="189" t="s">
        <v>373</v>
      </c>
      <c r="D584" s="183"/>
      <c r="E584" s="184">
        <v>1</v>
      </c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 t="s">
        <v>239</v>
      </c>
      <c r="AG584" s="147">
        <v>0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</row>
    <row r="585" spans="1:59" outlineLevel="1" x14ac:dyDescent="0.25">
      <c r="A585" s="154"/>
      <c r="B585" s="155"/>
      <c r="C585" s="189" t="s">
        <v>374</v>
      </c>
      <c r="D585" s="183"/>
      <c r="E585" s="184">
        <v>2</v>
      </c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 t="s">
        <v>239</v>
      </c>
      <c r="AG585" s="147">
        <v>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</row>
    <row r="586" spans="1:59" outlineLevel="1" x14ac:dyDescent="0.25">
      <c r="A586" s="154"/>
      <c r="B586" s="155"/>
      <c r="C586" s="189" t="s">
        <v>375</v>
      </c>
      <c r="D586" s="183"/>
      <c r="E586" s="184">
        <v>1</v>
      </c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 t="s">
        <v>239</v>
      </c>
      <c r="AG586" s="147">
        <v>0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</row>
    <row r="587" spans="1:59" outlineLevel="1" x14ac:dyDescent="0.25">
      <c r="A587" s="154"/>
      <c r="B587" s="155"/>
      <c r="C587" s="189" t="s">
        <v>833</v>
      </c>
      <c r="D587" s="183"/>
      <c r="E587" s="184">
        <v>2</v>
      </c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 t="s">
        <v>239</v>
      </c>
      <c r="AG587" s="147">
        <v>0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</row>
    <row r="588" spans="1:59" outlineLevel="1" x14ac:dyDescent="0.25">
      <c r="A588" s="154"/>
      <c r="B588" s="155"/>
      <c r="C588" s="189" t="s">
        <v>379</v>
      </c>
      <c r="D588" s="183"/>
      <c r="E588" s="184">
        <v>1</v>
      </c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 t="s">
        <v>239</v>
      </c>
      <c r="AG588" s="147">
        <v>0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</row>
    <row r="589" spans="1:59" outlineLevel="1" x14ac:dyDescent="0.25">
      <c r="A589" s="154"/>
      <c r="B589" s="155"/>
      <c r="C589" s="189" t="s">
        <v>834</v>
      </c>
      <c r="D589" s="183"/>
      <c r="E589" s="184">
        <v>1</v>
      </c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 t="s">
        <v>239</v>
      </c>
      <c r="AG589" s="147">
        <v>0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</row>
    <row r="590" spans="1:59" outlineLevel="1" x14ac:dyDescent="0.25">
      <c r="A590" s="154"/>
      <c r="B590" s="155"/>
      <c r="C590" s="189" t="s">
        <v>835</v>
      </c>
      <c r="D590" s="183"/>
      <c r="E590" s="184">
        <v>1</v>
      </c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 t="s">
        <v>239</v>
      </c>
      <c r="AG590" s="147">
        <v>0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</row>
    <row r="591" spans="1:59" outlineLevel="1" x14ac:dyDescent="0.25">
      <c r="A591" s="163">
        <v>200</v>
      </c>
      <c r="B591" s="164" t="s">
        <v>836</v>
      </c>
      <c r="C591" s="178" t="s">
        <v>837</v>
      </c>
      <c r="D591" s="165" t="s">
        <v>266</v>
      </c>
      <c r="E591" s="166">
        <v>1</v>
      </c>
      <c r="F591" s="167">
        <v>0</v>
      </c>
      <c r="G591" s="168">
        <f>ROUND(E591*F591,2)</f>
        <v>0</v>
      </c>
      <c r="H591" s="167">
        <v>0</v>
      </c>
      <c r="I591" s="168">
        <f>ROUND(E591*H591,2)</f>
        <v>0</v>
      </c>
      <c r="J591" s="167">
        <v>0</v>
      </c>
      <c r="K591" s="168">
        <f>ROUND(E591*J591,2)</f>
        <v>0</v>
      </c>
      <c r="L591" s="168">
        <v>15</v>
      </c>
      <c r="M591" s="168">
        <f>G591*(1+L591/100)</f>
        <v>0</v>
      </c>
      <c r="N591" s="168">
        <v>1.0000000000000001E-5</v>
      </c>
      <c r="O591" s="168">
        <f>ROUND(E591*N591,2)</f>
        <v>0</v>
      </c>
      <c r="P591" s="168">
        <v>0</v>
      </c>
      <c r="Q591" s="168">
        <f>ROUND(E591*P591,2)</f>
        <v>0</v>
      </c>
      <c r="R591" s="168" t="s">
        <v>838</v>
      </c>
      <c r="S591" s="168" t="s">
        <v>170</v>
      </c>
      <c r="T591" s="156">
        <v>0.45</v>
      </c>
      <c r="U591" s="156">
        <f>ROUND(E591*T591,2)</f>
        <v>0.45</v>
      </c>
      <c r="V591" s="156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 t="s">
        <v>235</v>
      </c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</row>
    <row r="592" spans="1:59" outlineLevel="1" x14ac:dyDescent="0.25">
      <c r="A592" s="154"/>
      <c r="B592" s="155"/>
      <c r="C592" s="189" t="s">
        <v>379</v>
      </c>
      <c r="D592" s="183"/>
      <c r="E592" s="184">
        <v>1</v>
      </c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 t="s">
        <v>239</v>
      </c>
      <c r="AG592" s="147">
        <v>0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</row>
    <row r="593" spans="1:59" ht="20.399999999999999" outlineLevel="1" x14ac:dyDescent="0.25">
      <c r="A593" s="163">
        <v>201</v>
      </c>
      <c r="B593" s="164" t="s">
        <v>839</v>
      </c>
      <c r="C593" s="178" t="s">
        <v>840</v>
      </c>
      <c r="D593" s="165" t="s">
        <v>266</v>
      </c>
      <c r="E593" s="166">
        <v>3</v>
      </c>
      <c r="F593" s="167">
        <v>0</v>
      </c>
      <c r="G593" s="168">
        <f>ROUND(E593*F593,2)</f>
        <v>0</v>
      </c>
      <c r="H593" s="167">
        <v>0</v>
      </c>
      <c r="I593" s="168">
        <f>ROUND(E593*H593,2)</f>
        <v>0</v>
      </c>
      <c r="J593" s="167">
        <v>0</v>
      </c>
      <c r="K593" s="168">
        <f>ROUND(E593*J593,2)</f>
        <v>0</v>
      </c>
      <c r="L593" s="168">
        <v>15</v>
      </c>
      <c r="M593" s="168">
        <f>G593*(1+L593/100)</f>
        <v>0</v>
      </c>
      <c r="N593" s="168">
        <v>7.5000000000000002E-4</v>
      </c>
      <c r="O593" s="168">
        <f>ROUND(E593*N593,2)</f>
        <v>0</v>
      </c>
      <c r="P593" s="168">
        <v>0</v>
      </c>
      <c r="Q593" s="168">
        <f>ROUND(E593*P593,2)</f>
        <v>0</v>
      </c>
      <c r="R593" s="168" t="s">
        <v>294</v>
      </c>
      <c r="S593" s="168" t="s">
        <v>170</v>
      </c>
      <c r="T593" s="156">
        <v>0</v>
      </c>
      <c r="U593" s="156">
        <f>ROUND(E593*T593,2)</f>
        <v>0</v>
      </c>
      <c r="V593" s="156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 t="s">
        <v>718</v>
      </c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</row>
    <row r="594" spans="1:59" outlineLevel="1" x14ac:dyDescent="0.25">
      <c r="A594" s="154"/>
      <c r="B594" s="155"/>
      <c r="C594" s="189" t="s">
        <v>374</v>
      </c>
      <c r="D594" s="183"/>
      <c r="E594" s="184">
        <v>2</v>
      </c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 t="s">
        <v>239</v>
      </c>
      <c r="AG594" s="147">
        <v>0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</row>
    <row r="595" spans="1:59" outlineLevel="1" x14ac:dyDescent="0.25">
      <c r="A595" s="154"/>
      <c r="B595" s="155"/>
      <c r="C595" s="189" t="s">
        <v>375</v>
      </c>
      <c r="D595" s="183"/>
      <c r="E595" s="184">
        <v>1</v>
      </c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 t="s">
        <v>239</v>
      </c>
      <c r="AG595" s="147">
        <v>0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</row>
    <row r="596" spans="1:59" ht="20.399999999999999" outlineLevel="1" x14ac:dyDescent="0.25">
      <c r="A596" s="163">
        <v>202</v>
      </c>
      <c r="B596" s="164" t="s">
        <v>841</v>
      </c>
      <c r="C596" s="178" t="s">
        <v>842</v>
      </c>
      <c r="D596" s="165" t="s">
        <v>266</v>
      </c>
      <c r="E596" s="166">
        <v>4</v>
      </c>
      <c r="F596" s="167">
        <v>0</v>
      </c>
      <c r="G596" s="168">
        <f>ROUND(E596*F596,2)</f>
        <v>0</v>
      </c>
      <c r="H596" s="167">
        <v>0</v>
      </c>
      <c r="I596" s="168">
        <f>ROUND(E596*H596,2)</f>
        <v>0</v>
      </c>
      <c r="J596" s="167">
        <v>0</v>
      </c>
      <c r="K596" s="168">
        <f>ROUND(E596*J596,2)</f>
        <v>0</v>
      </c>
      <c r="L596" s="168">
        <v>15</v>
      </c>
      <c r="M596" s="168">
        <f>G596*(1+L596/100)</f>
        <v>0</v>
      </c>
      <c r="N596" s="168">
        <v>8.0000000000000004E-4</v>
      </c>
      <c r="O596" s="168">
        <f>ROUND(E596*N596,2)</f>
        <v>0</v>
      </c>
      <c r="P596" s="168">
        <v>0</v>
      </c>
      <c r="Q596" s="168">
        <f>ROUND(E596*P596,2)</f>
        <v>0</v>
      </c>
      <c r="R596" s="168" t="s">
        <v>294</v>
      </c>
      <c r="S596" s="168" t="s">
        <v>170</v>
      </c>
      <c r="T596" s="156">
        <v>0</v>
      </c>
      <c r="U596" s="156">
        <f>ROUND(E596*T596,2)</f>
        <v>0</v>
      </c>
      <c r="V596" s="156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 t="s">
        <v>718</v>
      </c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</row>
    <row r="597" spans="1:59" outlineLevel="1" x14ac:dyDescent="0.25">
      <c r="A597" s="154"/>
      <c r="B597" s="155"/>
      <c r="C597" s="189" t="s">
        <v>373</v>
      </c>
      <c r="D597" s="183"/>
      <c r="E597" s="184">
        <v>1</v>
      </c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 t="s">
        <v>239</v>
      </c>
      <c r="AG597" s="147">
        <v>0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</row>
    <row r="598" spans="1:59" outlineLevel="1" x14ac:dyDescent="0.25">
      <c r="A598" s="154"/>
      <c r="B598" s="155"/>
      <c r="C598" s="189" t="s">
        <v>833</v>
      </c>
      <c r="D598" s="183"/>
      <c r="E598" s="184">
        <v>2</v>
      </c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 t="s">
        <v>239</v>
      </c>
      <c r="AG598" s="147">
        <v>0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</row>
    <row r="599" spans="1:59" outlineLevel="1" x14ac:dyDescent="0.25">
      <c r="A599" s="154"/>
      <c r="B599" s="155"/>
      <c r="C599" s="189" t="s">
        <v>379</v>
      </c>
      <c r="D599" s="183"/>
      <c r="E599" s="184">
        <v>1</v>
      </c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 t="s">
        <v>239</v>
      </c>
      <c r="AG599" s="147">
        <v>0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</row>
    <row r="600" spans="1:59" outlineLevel="1" x14ac:dyDescent="0.25">
      <c r="A600" s="163">
        <v>203</v>
      </c>
      <c r="B600" s="164" t="s">
        <v>843</v>
      </c>
      <c r="C600" s="178" t="s">
        <v>844</v>
      </c>
      <c r="D600" s="165" t="s">
        <v>266</v>
      </c>
      <c r="E600" s="166">
        <v>2</v>
      </c>
      <c r="F600" s="167">
        <v>0</v>
      </c>
      <c r="G600" s="168">
        <f>ROUND(E600*F600,2)</f>
        <v>0</v>
      </c>
      <c r="H600" s="167">
        <v>0</v>
      </c>
      <c r="I600" s="168">
        <f>ROUND(E600*H600,2)</f>
        <v>0</v>
      </c>
      <c r="J600" s="167">
        <v>0</v>
      </c>
      <c r="K600" s="168">
        <f>ROUND(E600*J600,2)</f>
        <v>0</v>
      </c>
      <c r="L600" s="168">
        <v>15</v>
      </c>
      <c r="M600" s="168">
        <f>G600*(1+L600/100)</f>
        <v>0</v>
      </c>
      <c r="N600" s="168">
        <v>0</v>
      </c>
      <c r="O600" s="168">
        <f>ROUND(E600*N600,2)</f>
        <v>0</v>
      </c>
      <c r="P600" s="168">
        <v>0</v>
      </c>
      <c r="Q600" s="168">
        <f>ROUND(E600*P600,2)</f>
        <v>0</v>
      </c>
      <c r="R600" s="168" t="s">
        <v>294</v>
      </c>
      <c r="S600" s="168" t="s">
        <v>170</v>
      </c>
      <c r="T600" s="156">
        <v>0</v>
      </c>
      <c r="U600" s="156">
        <f>ROUND(E600*T600,2)</f>
        <v>0</v>
      </c>
      <c r="V600" s="156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 t="s">
        <v>718</v>
      </c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</row>
    <row r="601" spans="1:59" outlineLevel="1" x14ac:dyDescent="0.25">
      <c r="A601" s="154"/>
      <c r="B601" s="155"/>
      <c r="C601" s="189" t="s">
        <v>834</v>
      </c>
      <c r="D601" s="183"/>
      <c r="E601" s="184">
        <v>1</v>
      </c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 t="s">
        <v>239</v>
      </c>
      <c r="AG601" s="147">
        <v>0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</row>
    <row r="602" spans="1:59" outlineLevel="1" x14ac:dyDescent="0.25">
      <c r="A602" s="154"/>
      <c r="B602" s="155"/>
      <c r="C602" s="189" t="s">
        <v>835</v>
      </c>
      <c r="D602" s="183"/>
      <c r="E602" s="184">
        <v>1</v>
      </c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 t="s">
        <v>239</v>
      </c>
      <c r="AG602" s="147">
        <v>0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</row>
    <row r="603" spans="1:59" outlineLevel="1" x14ac:dyDescent="0.25">
      <c r="A603" s="163">
        <v>204</v>
      </c>
      <c r="B603" s="164" t="s">
        <v>845</v>
      </c>
      <c r="C603" s="178" t="s">
        <v>846</v>
      </c>
      <c r="D603" s="165" t="s">
        <v>266</v>
      </c>
      <c r="E603" s="166">
        <v>1</v>
      </c>
      <c r="F603" s="167">
        <v>0</v>
      </c>
      <c r="G603" s="168">
        <f>ROUND(E603*F603,2)</f>
        <v>0</v>
      </c>
      <c r="H603" s="167">
        <v>0</v>
      </c>
      <c r="I603" s="168">
        <f>ROUND(E603*H603,2)</f>
        <v>0</v>
      </c>
      <c r="J603" s="167">
        <v>0</v>
      </c>
      <c r="K603" s="168">
        <f>ROUND(E603*J603,2)</f>
        <v>0</v>
      </c>
      <c r="L603" s="168">
        <v>15</v>
      </c>
      <c r="M603" s="168">
        <f>G603*(1+L603/100)</f>
        <v>0</v>
      </c>
      <c r="N603" s="168">
        <v>5.5799999999999999E-3</v>
      </c>
      <c r="O603" s="168">
        <f>ROUND(E603*N603,2)</f>
        <v>0.01</v>
      </c>
      <c r="P603" s="168">
        <v>0</v>
      </c>
      <c r="Q603" s="168">
        <f>ROUND(E603*P603,2)</f>
        <v>0</v>
      </c>
      <c r="R603" s="168" t="s">
        <v>294</v>
      </c>
      <c r="S603" s="168" t="s">
        <v>170</v>
      </c>
      <c r="T603" s="156">
        <v>0</v>
      </c>
      <c r="U603" s="156">
        <f>ROUND(E603*T603,2)</f>
        <v>0</v>
      </c>
      <c r="V603" s="156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 t="s">
        <v>295</v>
      </c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</row>
    <row r="604" spans="1:59" outlineLevel="1" x14ac:dyDescent="0.25">
      <c r="A604" s="154"/>
      <c r="B604" s="155"/>
      <c r="C604" s="189" t="s">
        <v>379</v>
      </c>
      <c r="D604" s="183"/>
      <c r="E604" s="184">
        <v>1</v>
      </c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 t="s">
        <v>239</v>
      </c>
      <c r="AG604" s="147">
        <v>0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</row>
    <row r="605" spans="1:59" ht="20.399999999999999" outlineLevel="1" x14ac:dyDescent="0.25">
      <c r="A605" s="163">
        <v>205</v>
      </c>
      <c r="B605" s="164" t="s">
        <v>847</v>
      </c>
      <c r="C605" s="178" t="s">
        <v>848</v>
      </c>
      <c r="D605" s="165" t="s">
        <v>266</v>
      </c>
      <c r="E605" s="166">
        <v>2</v>
      </c>
      <c r="F605" s="167">
        <v>0</v>
      </c>
      <c r="G605" s="168">
        <f>ROUND(E605*F605,2)</f>
        <v>0</v>
      </c>
      <c r="H605" s="167">
        <v>0</v>
      </c>
      <c r="I605" s="168">
        <f>ROUND(E605*H605,2)</f>
        <v>0</v>
      </c>
      <c r="J605" s="167">
        <v>0</v>
      </c>
      <c r="K605" s="168">
        <f>ROUND(E605*J605,2)</f>
        <v>0</v>
      </c>
      <c r="L605" s="168">
        <v>15</v>
      </c>
      <c r="M605" s="168">
        <f>G605*(1+L605/100)</f>
        <v>0</v>
      </c>
      <c r="N605" s="168">
        <v>4.4000000000000002E-4</v>
      </c>
      <c r="O605" s="168">
        <f>ROUND(E605*N605,2)</f>
        <v>0</v>
      </c>
      <c r="P605" s="168">
        <v>0</v>
      </c>
      <c r="Q605" s="168">
        <f>ROUND(E605*P605,2)</f>
        <v>0</v>
      </c>
      <c r="R605" s="168" t="s">
        <v>294</v>
      </c>
      <c r="S605" s="168" t="s">
        <v>170</v>
      </c>
      <c r="T605" s="156">
        <v>0</v>
      </c>
      <c r="U605" s="156">
        <f>ROUND(E605*T605,2)</f>
        <v>0</v>
      </c>
      <c r="V605" s="156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 t="s">
        <v>718</v>
      </c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</row>
    <row r="606" spans="1:59" outlineLevel="1" x14ac:dyDescent="0.25">
      <c r="A606" s="154"/>
      <c r="B606" s="155"/>
      <c r="C606" s="189" t="s">
        <v>827</v>
      </c>
      <c r="D606" s="183"/>
      <c r="E606" s="184">
        <v>2</v>
      </c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 t="s">
        <v>239</v>
      </c>
      <c r="AG606" s="147">
        <v>0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</row>
    <row r="607" spans="1:59" ht="20.399999999999999" outlineLevel="1" x14ac:dyDescent="0.25">
      <c r="A607" s="163">
        <v>206</v>
      </c>
      <c r="B607" s="164" t="s">
        <v>849</v>
      </c>
      <c r="C607" s="178" t="s">
        <v>850</v>
      </c>
      <c r="D607" s="165" t="s">
        <v>266</v>
      </c>
      <c r="E607" s="166">
        <v>3</v>
      </c>
      <c r="F607" s="167">
        <v>0</v>
      </c>
      <c r="G607" s="168">
        <f>ROUND(E607*F607,2)</f>
        <v>0</v>
      </c>
      <c r="H607" s="167">
        <v>0</v>
      </c>
      <c r="I607" s="168">
        <f>ROUND(E607*H607,2)</f>
        <v>0</v>
      </c>
      <c r="J607" s="167">
        <v>0</v>
      </c>
      <c r="K607" s="168">
        <f>ROUND(E607*J607,2)</f>
        <v>0</v>
      </c>
      <c r="L607" s="168">
        <v>15</v>
      </c>
      <c r="M607" s="168">
        <f>G607*(1+L607/100)</f>
        <v>0</v>
      </c>
      <c r="N607" s="168">
        <v>4.4999999999999999E-4</v>
      </c>
      <c r="O607" s="168">
        <f>ROUND(E607*N607,2)</f>
        <v>0</v>
      </c>
      <c r="P607" s="168">
        <v>0</v>
      </c>
      <c r="Q607" s="168">
        <f>ROUND(E607*P607,2)</f>
        <v>0</v>
      </c>
      <c r="R607" s="168" t="s">
        <v>294</v>
      </c>
      <c r="S607" s="168" t="s">
        <v>170</v>
      </c>
      <c r="T607" s="156">
        <v>0</v>
      </c>
      <c r="U607" s="156">
        <f>ROUND(E607*T607,2)</f>
        <v>0</v>
      </c>
      <c r="V607" s="156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 t="s">
        <v>718</v>
      </c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</row>
    <row r="608" spans="1:59" outlineLevel="1" x14ac:dyDescent="0.25">
      <c r="A608" s="154"/>
      <c r="B608" s="155"/>
      <c r="C608" s="189" t="s">
        <v>833</v>
      </c>
      <c r="D608" s="183"/>
      <c r="E608" s="184">
        <v>2</v>
      </c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 t="s">
        <v>239</v>
      </c>
      <c r="AG608" s="147">
        <v>0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</row>
    <row r="609" spans="1:59" outlineLevel="1" x14ac:dyDescent="0.25">
      <c r="A609" s="154"/>
      <c r="B609" s="155"/>
      <c r="C609" s="189" t="s">
        <v>379</v>
      </c>
      <c r="D609" s="183"/>
      <c r="E609" s="184">
        <v>1</v>
      </c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 t="s">
        <v>239</v>
      </c>
      <c r="AG609" s="147">
        <v>0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</row>
    <row r="610" spans="1:59" ht="20.399999999999999" outlineLevel="1" x14ac:dyDescent="0.25">
      <c r="A610" s="163">
        <v>207</v>
      </c>
      <c r="B610" s="164" t="s">
        <v>851</v>
      </c>
      <c r="C610" s="178" t="s">
        <v>852</v>
      </c>
      <c r="D610" s="165" t="s">
        <v>266</v>
      </c>
      <c r="E610" s="166">
        <v>1</v>
      </c>
      <c r="F610" s="167">
        <v>0</v>
      </c>
      <c r="G610" s="168">
        <f>ROUND(E610*F610,2)</f>
        <v>0</v>
      </c>
      <c r="H610" s="167">
        <v>0</v>
      </c>
      <c r="I610" s="168">
        <f>ROUND(E610*H610,2)</f>
        <v>0</v>
      </c>
      <c r="J610" s="167">
        <v>0</v>
      </c>
      <c r="K610" s="168">
        <f>ROUND(E610*J610,2)</f>
        <v>0</v>
      </c>
      <c r="L610" s="168">
        <v>15</v>
      </c>
      <c r="M610" s="168">
        <f>G610*(1+L610/100)</f>
        <v>0</v>
      </c>
      <c r="N610" s="168">
        <v>1.4999999999999999E-2</v>
      </c>
      <c r="O610" s="168">
        <f>ROUND(E610*N610,2)</f>
        <v>0.02</v>
      </c>
      <c r="P610" s="168">
        <v>0</v>
      </c>
      <c r="Q610" s="168">
        <f>ROUND(E610*P610,2)</f>
        <v>0</v>
      </c>
      <c r="R610" s="168" t="s">
        <v>294</v>
      </c>
      <c r="S610" s="168" t="s">
        <v>170</v>
      </c>
      <c r="T610" s="156">
        <v>0</v>
      </c>
      <c r="U610" s="156">
        <f>ROUND(E610*T610,2)</f>
        <v>0</v>
      </c>
      <c r="V610" s="156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 t="s">
        <v>295</v>
      </c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</row>
    <row r="611" spans="1:59" outlineLevel="1" x14ac:dyDescent="0.25">
      <c r="A611" s="154"/>
      <c r="B611" s="155"/>
      <c r="C611" s="189" t="s">
        <v>373</v>
      </c>
      <c r="D611" s="183"/>
      <c r="E611" s="184">
        <v>1</v>
      </c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 t="s">
        <v>239</v>
      </c>
      <c r="AG611" s="147">
        <v>0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</row>
    <row r="612" spans="1:59" ht="20.399999999999999" outlineLevel="1" x14ac:dyDescent="0.25">
      <c r="A612" s="163">
        <v>208</v>
      </c>
      <c r="B612" s="164" t="s">
        <v>853</v>
      </c>
      <c r="C612" s="178" t="s">
        <v>854</v>
      </c>
      <c r="D612" s="165" t="s">
        <v>266</v>
      </c>
      <c r="E612" s="166">
        <v>2</v>
      </c>
      <c r="F612" s="167">
        <v>0</v>
      </c>
      <c r="G612" s="168">
        <f>ROUND(E612*F612,2)</f>
        <v>0</v>
      </c>
      <c r="H612" s="167">
        <v>0</v>
      </c>
      <c r="I612" s="168">
        <f>ROUND(E612*H612,2)</f>
        <v>0</v>
      </c>
      <c r="J612" s="167">
        <v>0</v>
      </c>
      <c r="K612" s="168">
        <f>ROUND(E612*J612,2)</f>
        <v>0</v>
      </c>
      <c r="L612" s="168">
        <v>15</v>
      </c>
      <c r="M612" s="168">
        <f>G612*(1+L612/100)</f>
        <v>0</v>
      </c>
      <c r="N612" s="168">
        <v>1.7000000000000001E-2</v>
      </c>
      <c r="O612" s="168">
        <f>ROUND(E612*N612,2)</f>
        <v>0.03</v>
      </c>
      <c r="P612" s="168">
        <v>0</v>
      </c>
      <c r="Q612" s="168">
        <f>ROUND(E612*P612,2)</f>
        <v>0</v>
      </c>
      <c r="R612" s="168" t="s">
        <v>294</v>
      </c>
      <c r="S612" s="168" t="s">
        <v>170</v>
      </c>
      <c r="T612" s="156">
        <v>0</v>
      </c>
      <c r="U612" s="156">
        <f>ROUND(E612*T612,2)</f>
        <v>0</v>
      </c>
      <c r="V612" s="156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 t="s">
        <v>295</v>
      </c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</row>
    <row r="613" spans="1:59" outlineLevel="1" x14ac:dyDescent="0.25">
      <c r="A613" s="154"/>
      <c r="B613" s="155"/>
      <c r="C613" s="189" t="s">
        <v>374</v>
      </c>
      <c r="D613" s="183"/>
      <c r="E613" s="184">
        <v>2</v>
      </c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 t="s">
        <v>239</v>
      </c>
      <c r="AG613" s="147">
        <v>0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</row>
    <row r="614" spans="1:59" ht="20.399999999999999" outlineLevel="1" x14ac:dyDescent="0.25">
      <c r="A614" s="163">
        <v>209</v>
      </c>
      <c r="B614" s="164" t="s">
        <v>855</v>
      </c>
      <c r="C614" s="178" t="s">
        <v>856</v>
      </c>
      <c r="D614" s="165" t="s">
        <v>266</v>
      </c>
      <c r="E614" s="166">
        <v>3</v>
      </c>
      <c r="F614" s="167">
        <v>0</v>
      </c>
      <c r="G614" s="168">
        <f>ROUND(E614*F614,2)</f>
        <v>0</v>
      </c>
      <c r="H614" s="167">
        <v>0</v>
      </c>
      <c r="I614" s="168">
        <f>ROUND(E614*H614,2)</f>
        <v>0</v>
      </c>
      <c r="J614" s="167">
        <v>0</v>
      </c>
      <c r="K614" s="168">
        <f>ROUND(E614*J614,2)</f>
        <v>0</v>
      </c>
      <c r="L614" s="168">
        <v>15</v>
      </c>
      <c r="M614" s="168">
        <f>G614*(1+L614/100)</f>
        <v>0</v>
      </c>
      <c r="N614" s="168">
        <v>1.9E-2</v>
      </c>
      <c r="O614" s="168">
        <f>ROUND(E614*N614,2)</f>
        <v>0.06</v>
      </c>
      <c r="P614" s="168">
        <v>0</v>
      </c>
      <c r="Q614" s="168">
        <f>ROUND(E614*P614,2)</f>
        <v>0</v>
      </c>
      <c r="R614" s="168" t="s">
        <v>294</v>
      </c>
      <c r="S614" s="168" t="s">
        <v>170</v>
      </c>
      <c r="T614" s="156">
        <v>0</v>
      </c>
      <c r="U614" s="156">
        <f>ROUND(E614*T614,2)</f>
        <v>0</v>
      </c>
      <c r="V614" s="156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 t="s">
        <v>295</v>
      </c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</row>
    <row r="615" spans="1:59" outlineLevel="1" x14ac:dyDescent="0.25">
      <c r="A615" s="154"/>
      <c r="B615" s="155"/>
      <c r="C615" s="189" t="s">
        <v>375</v>
      </c>
      <c r="D615" s="183"/>
      <c r="E615" s="184">
        <v>1</v>
      </c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 t="s">
        <v>239</v>
      </c>
      <c r="AG615" s="147">
        <v>0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</row>
    <row r="616" spans="1:59" outlineLevel="1" x14ac:dyDescent="0.25">
      <c r="A616" s="154"/>
      <c r="B616" s="155"/>
      <c r="C616" s="189" t="s">
        <v>827</v>
      </c>
      <c r="D616" s="183"/>
      <c r="E616" s="184">
        <v>2</v>
      </c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 t="s">
        <v>239</v>
      </c>
      <c r="AG616" s="147">
        <v>0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</row>
    <row r="617" spans="1:59" ht="20.399999999999999" outlineLevel="1" x14ac:dyDescent="0.25">
      <c r="A617" s="163">
        <v>210</v>
      </c>
      <c r="B617" s="164" t="s">
        <v>857</v>
      </c>
      <c r="C617" s="178" t="s">
        <v>858</v>
      </c>
      <c r="D617" s="165" t="s">
        <v>266</v>
      </c>
      <c r="E617" s="166">
        <v>1</v>
      </c>
      <c r="F617" s="167">
        <v>0</v>
      </c>
      <c r="G617" s="168">
        <f>ROUND(E617*F617,2)</f>
        <v>0</v>
      </c>
      <c r="H617" s="167">
        <v>0</v>
      </c>
      <c r="I617" s="168">
        <f>ROUND(E617*H617,2)</f>
        <v>0</v>
      </c>
      <c r="J617" s="167">
        <v>0</v>
      </c>
      <c r="K617" s="168">
        <f>ROUND(E617*J617,2)</f>
        <v>0</v>
      </c>
      <c r="L617" s="168">
        <v>15</v>
      </c>
      <c r="M617" s="168">
        <f>G617*(1+L617/100)</f>
        <v>0</v>
      </c>
      <c r="N617" s="168">
        <v>2.5000000000000001E-2</v>
      </c>
      <c r="O617" s="168">
        <f>ROUND(E617*N617,2)</f>
        <v>0.03</v>
      </c>
      <c r="P617" s="168">
        <v>0</v>
      </c>
      <c r="Q617" s="168">
        <f>ROUND(E617*P617,2)</f>
        <v>0</v>
      </c>
      <c r="R617" s="168" t="s">
        <v>294</v>
      </c>
      <c r="S617" s="168" t="s">
        <v>170</v>
      </c>
      <c r="T617" s="156">
        <v>0</v>
      </c>
      <c r="U617" s="156">
        <f>ROUND(E617*T617,2)</f>
        <v>0</v>
      </c>
      <c r="V617" s="156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 t="s">
        <v>295</v>
      </c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</row>
    <row r="618" spans="1:59" outlineLevel="1" x14ac:dyDescent="0.25">
      <c r="A618" s="154"/>
      <c r="B618" s="155"/>
      <c r="C618" s="242" t="s">
        <v>859</v>
      </c>
      <c r="D618" s="243"/>
      <c r="E618" s="243"/>
      <c r="F618" s="243"/>
      <c r="G618" s="243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 t="s">
        <v>173</v>
      </c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</row>
    <row r="619" spans="1:59" outlineLevel="1" x14ac:dyDescent="0.25">
      <c r="A619" s="154"/>
      <c r="B619" s="155"/>
      <c r="C619" s="189" t="s">
        <v>379</v>
      </c>
      <c r="D619" s="183"/>
      <c r="E619" s="184">
        <v>1</v>
      </c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 t="s">
        <v>239</v>
      </c>
      <c r="AG619" s="147">
        <v>0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</row>
    <row r="620" spans="1:59" outlineLevel="1" x14ac:dyDescent="0.25">
      <c r="A620" s="163">
        <v>211</v>
      </c>
      <c r="B620" s="164" t="s">
        <v>860</v>
      </c>
      <c r="C620" s="178" t="s">
        <v>861</v>
      </c>
      <c r="D620" s="165" t="s">
        <v>862</v>
      </c>
      <c r="E620" s="166">
        <v>1</v>
      </c>
      <c r="F620" s="167">
        <v>0</v>
      </c>
      <c r="G620" s="168">
        <f>ROUND(E620*F620,2)</f>
        <v>0</v>
      </c>
      <c r="H620" s="167">
        <v>0</v>
      </c>
      <c r="I620" s="168">
        <f>ROUND(E620*H620,2)</f>
        <v>0</v>
      </c>
      <c r="J620" s="167">
        <v>0</v>
      </c>
      <c r="K620" s="168">
        <f>ROUND(E620*J620,2)</f>
        <v>0</v>
      </c>
      <c r="L620" s="168">
        <v>15</v>
      </c>
      <c r="M620" s="168">
        <f>G620*(1+L620/100)</f>
        <v>0</v>
      </c>
      <c r="N620" s="168">
        <v>0.184</v>
      </c>
      <c r="O620" s="168">
        <f>ROUND(E620*N620,2)</f>
        <v>0.18</v>
      </c>
      <c r="P620" s="168">
        <v>0</v>
      </c>
      <c r="Q620" s="168">
        <f>ROUND(E620*P620,2)</f>
        <v>0</v>
      </c>
      <c r="R620" s="168"/>
      <c r="S620" s="168" t="s">
        <v>214</v>
      </c>
      <c r="T620" s="156">
        <v>0</v>
      </c>
      <c r="U620" s="156">
        <f>ROUND(E620*T620,2)</f>
        <v>0</v>
      </c>
      <c r="V620" s="156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 t="s">
        <v>718</v>
      </c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</row>
    <row r="621" spans="1:59" outlineLevel="1" x14ac:dyDescent="0.25">
      <c r="A621" s="154"/>
      <c r="B621" s="155"/>
      <c r="C621" s="189" t="s">
        <v>863</v>
      </c>
      <c r="D621" s="183"/>
      <c r="E621" s="184">
        <v>1</v>
      </c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 t="s">
        <v>239</v>
      </c>
      <c r="AG621" s="147">
        <v>0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</row>
    <row r="622" spans="1:59" outlineLevel="1" x14ac:dyDescent="0.25">
      <c r="A622" s="163">
        <v>212</v>
      </c>
      <c r="B622" s="164" t="s">
        <v>864</v>
      </c>
      <c r="C622" s="178" t="s">
        <v>865</v>
      </c>
      <c r="D622" s="165" t="s">
        <v>862</v>
      </c>
      <c r="E622" s="166">
        <v>1</v>
      </c>
      <c r="F622" s="167">
        <v>0</v>
      </c>
      <c r="G622" s="168">
        <f>ROUND(E622*F622,2)</f>
        <v>0</v>
      </c>
      <c r="H622" s="167">
        <v>0</v>
      </c>
      <c r="I622" s="168">
        <f>ROUND(E622*H622,2)</f>
        <v>0</v>
      </c>
      <c r="J622" s="167">
        <v>0</v>
      </c>
      <c r="K622" s="168">
        <f>ROUND(E622*J622,2)</f>
        <v>0</v>
      </c>
      <c r="L622" s="168">
        <v>15</v>
      </c>
      <c r="M622" s="168">
        <f>G622*(1+L622/100)</f>
        <v>0</v>
      </c>
      <c r="N622" s="168">
        <v>0.184</v>
      </c>
      <c r="O622" s="168">
        <f>ROUND(E622*N622,2)</f>
        <v>0.18</v>
      </c>
      <c r="P622" s="168">
        <v>0</v>
      </c>
      <c r="Q622" s="168">
        <f>ROUND(E622*P622,2)</f>
        <v>0</v>
      </c>
      <c r="R622" s="168"/>
      <c r="S622" s="168" t="s">
        <v>214</v>
      </c>
      <c r="T622" s="156">
        <v>0</v>
      </c>
      <c r="U622" s="156">
        <f>ROUND(E622*T622,2)</f>
        <v>0</v>
      </c>
      <c r="V622" s="156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 t="s">
        <v>718</v>
      </c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</row>
    <row r="623" spans="1:59" outlineLevel="1" x14ac:dyDescent="0.25">
      <c r="A623" s="154"/>
      <c r="B623" s="155"/>
      <c r="C623" s="189" t="s">
        <v>866</v>
      </c>
      <c r="D623" s="183"/>
      <c r="E623" s="184">
        <v>1</v>
      </c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 t="s">
        <v>239</v>
      </c>
      <c r="AG623" s="147">
        <v>0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</row>
    <row r="624" spans="1:59" outlineLevel="1" x14ac:dyDescent="0.25">
      <c r="A624" s="163">
        <v>213</v>
      </c>
      <c r="B624" s="164" t="s">
        <v>867</v>
      </c>
      <c r="C624" s="178" t="s">
        <v>868</v>
      </c>
      <c r="D624" s="165" t="s">
        <v>862</v>
      </c>
      <c r="E624" s="166">
        <v>1</v>
      </c>
      <c r="F624" s="167">
        <v>0</v>
      </c>
      <c r="G624" s="168">
        <f>ROUND(E624*F624,2)</f>
        <v>0</v>
      </c>
      <c r="H624" s="167">
        <v>0</v>
      </c>
      <c r="I624" s="168">
        <f>ROUND(E624*H624,2)</f>
        <v>0</v>
      </c>
      <c r="J624" s="167">
        <v>0</v>
      </c>
      <c r="K624" s="168">
        <f>ROUND(E624*J624,2)</f>
        <v>0</v>
      </c>
      <c r="L624" s="168">
        <v>15</v>
      </c>
      <c r="M624" s="168">
        <f>G624*(1+L624/100)</f>
        <v>0</v>
      </c>
      <c r="N624" s="168">
        <v>0.184</v>
      </c>
      <c r="O624" s="168">
        <f>ROUND(E624*N624,2)</f>
        <v>0.18</v>
      </c>
      <c r="P624" s="168">
        <v>0</v>
      </c>
      <c r="Q624" s="168">
        <f>ROUND(E624*P624,2)</f>
        <v>0</v>
      </c>
      <c r="R624" s="168"/>
      <c r="S624" s="168" t="s">
        <v>214</v>
      </c>
      <c r="T624" s="156">
        <v>0</v>
      </c>
      <c r="U624" s="156">
        <f>ROUND(E624*T624,2)</f>
        <v>0</v>
      </c>
      <c r="V624" s="156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 t="s">
        <v>718</v>
      </c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</row>
    <row r="625" spans="1:59" outlineLevel="1" x14ac:dyDescent="0.25">
      <c r="A625" s="154"/>
      <c r="B625" s="155"/>
      <c r="C625" s="189" t="s">
        <v>869</v>
      </c>
      <c r="D625" s="183"/>
      <c r="E625" s="184">
        <v>1</v>
      </c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 t="s">
        <v>239</v>
      </c>
      <c r="AG625" s="147">
        <v>0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</row>
    <row r="626" spans="1:59" outlineLevel="1" x14ac:dyDescent="0.25">
      <c r="A626" s="163">
        <v>214</v>
      </c>
      <c r="B626" s="164" t="s">
        <v>870</v>
      </c>
      <c r="C626" s="178" t="s">
        <v>871</v>
      </c>
      <c r="D626" s="165" t="s">
        <v>369</v>
      </c>
      <c r="E626" s="166">
        <v>0.69626999999999994</v>
      </c>
      <c r="F626" s="167">
        <v>0</v>
      </c>
      <c r="G626" s="168">
        <f>ROUND(E626*F626,2)</f>
        <v>0</v>
      </c>
      <c r="H626" s="167">
        <v>0</v>
      </c>
      <c r="I626" s="168">
        <f>ROUND(E626*H626,2)</f>
        <v>0</v>
      </c>
      <c r="J626" s="167">
        <v>0</v>
      </c>
      <c r="K626" s="168">
        <f>ROUND(E626*J626,2)</f>
        <v>0</v>
      </c>
      <c r="L626" s="168">
        <v>15</v>
      </c>
      <c r="M626" s="168">
        <f>G626*(1+L626/100)</f>
        <v>0</v>
      </c>
      <c r="N626" s="168">
        <v>0</v>
      </c>
      <c r="O626" s="168">
        <f>ROUND(E626*N626,2)</f>
        <v>0</v>
      </c>
      <c r="P626" s="168">
        <v>0</v>
      </c>
      <c r="Q626" s="168">
        <f>ROUND(E626*P626,2)</f>
        <v>0</v>
      </c>
      <c r="R626" s="168" t="s">
        <v>826</v>
      </c>
      <c r="S626" s="168" t="s">
        <v>170</v>
      </c>
      <c r="T626" s="156">
        <v>2.2549999999999999</v>
      </c>
      <c r="U626" s="156">
        <f>ROUND(E626*T626,2)</f>
        <v>1.57</v>
      </c>
      <c r="V626" s="156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 t="s">
        <v>490</v>
      </c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</row>
    <row r="627" spans="1:59" outlineLevel="1" x14ac:dyDescent="0.25">
      <c r="A627" s="154"/>
      <c r="B627" s="155"/>
      <c r="C627" s="251" t="s">
        <v>547</v>
      </c>
      <c r="D627" s="252"/>
      <c r="E627" s="252"/>
      <c r="F627" s="252"/>
      <c r="G627" s="252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 t="s">
        <v>237</v>
      </c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</row>
    <row r="628" spans="1:59" x14ac:dyDescent="0.25">
      <c r="A628" s="158" t="s">
        <v>165</v>
      </c>
      <c r="B628" s="159" t="s">
        <v>124</v>
      </c>
      <c r="C628" s="177" t="s">
        <v>125</v>
      </c>
      <c r="D628" s="160"/>
      <c r="E628" s="161"/>
      <c r="F628" s="162"/>
      <c r="G628" s="162">
        <f>SUMIF(AF629:AF645,"&lt;&gt;NOR",G629:G645)</f>
        <v>0</v>
      </c>
      <c r="H628" s="162"/>
      <c r="I628" s="162">
        <f>SUM(I629:I645)</f>
        <v>0</v>
      </c>
      <c r="J628" s="162"/>
      <c r="K628" s="162">
        <f>SUM(K629:K645)</f>
        <v>0</v>
      </c>
      <c r="L628" s="162"/>
      <c r="M628" s="162">
        <f>SUM(M629:M645)</f>
        <v>0</v>
      </c>
      <c r="N628" s="162"/>
      <c r="O628" s="162">
        <f>SUM(O629:O645)</f>
        <v>0.1</v>
      </c>
      <c r="P628" s="162"/>
      <c r="Q628" s="162">
        <f>SUM(Q629:Q645)</f>
        <v>0</v>
      </c>
      <c r="R628" s="162"/>
      <c r="S628" s="162"/>
      <c r="T628" s="157"/>
      <c r="U628" s="157">
        <f>SUM(U629:U645)</f>
        <v>27.58</v>
      </c>
      <c r="V628" s="157"/>
      <c r="AF628" t="s">
        <v>166</v>
      </c>
    </row>
    <row r="629" spans="1:59" ht="20.399999999999999" outlineLevel="1" x14ac:dyDescent="0.25">
      <c r="A629" s="163">
        <v>215</v>
      </c>
      <c r="B629" s="164" t="s">
        <v>872</v>
      </c>
      <c r="C629" s="178" t="s">
        <v>873</v>
      </c>
      <c r="D629" s="165" t="s">
        <v>448</v>
      </c>
      <c r="E629" s="166">
        <v>17.440000000000001</v>
      </c>
      <c r="F629" s="167">
        <v>0</v>
      </c>
      <c r="G629" s="168">
        <f>ROUND(E629*F629,2)</f>
        <v>0</v>
      </c>
      <c r="H629" s="167">
        <v>0</v>
      </c>
      <c r="I629" s="168">
        <f>ROUND(E629*H629,2)</f>
        <v>0</v>
      </c>
      <c r="J629" s="167">
        <v>0</v>
      </c>
      <c r="K629" s="168">
        <f>ROUND(E629*J629,2)</f>
        <v>0</v>
      </c>
      <c r="L629" s="168">
        <v>15</v>
      </c>
      <c r="M629" s="168">
        <f>G629*(1+L629/100)</f>
        <v>0</v>
      </c>
      <c r="N629" s="168">
        <v>1.6000000000000001E-4</v>
      </c>
      <c r="O629" s="168">
        <f>ROUND(E629*N629,2)</f>
        <v>0</v>
      </c>
      <c r="P629" s="168">
        <v>0</v>
      </c>
      <c r="Q629" s="168">
        <f>ROUND(E629*P629,2)</f>
        <v>0</v>
      </c>
      <c r="R629" s="168" t="s">
        <v>826</v>
      </c>
      <c r="S629" s="168" t="s">
        <v>170</v>
      </c>
      <c r="T629" s="156">
        <v>0.87</v>
      </c>
      <c r="U629" s="156">
        <f>ROUND(E629*T629,2)</f>
        <v>15.17</v>
      </c>
      <c r="V629" s="156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 t="s">
        <v>235</v>
      </c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</row>
    <row r="630" spans="1:59" outlineLevel="1" x14ac:dyDescent="0.25">
      <c r="A630" s="154"/>
      <c r="B630" s="155"/>
      <c r="C630" s="189" t="s">
        <v>874</v>
      </c>
      <c r="D630" s="183"/>
      <c r="E630" s="184">
        <v>3.52</v>
      </c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 t="s">
        <v>239</v>
      </c>
      <c r="AG630" s="147">
        <v>0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</row>
    <row r="631" spans="1:59" outlineLevel="1" x14ac:dyDescent="0.25">
      <c r="A631" s="154"/>
      <c r="B631" s="155"/>
      <c r="C631" s="189" t="s">
        <v>875</v>
      </c>
      <c r="D631" s="183"/>
      <c r="E631" s="184">
        <v>6.76</v>
      </c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 t="s">
        <v>239</v>
      </c>
      <c r="AG631" s="147">
        <v>0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</row>
    <row r="632" spans="1:59" outlineLevel="1" x14ac:dyDescent="0.25">
      <c r="A632" s="154"/>
      <c r="B632" s="155"/>
      <c r="C632" s="189" t="s">
        <v>876</v>
      </c>
      <c r="D632" s="183"/>
      <c r="E632" s="184">
        <v>7.16</v>
      </c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 t="s">
        <v>239</v>
      </c>
      <c r="AG632" s="147">
        <v>0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</row>
    <row r="633" spans="1:59" outlineLevel="1" x14ac:dyDescent="0.25">
      <c r="A633" s="163">
        <v>216</v>
      </c>
      <c r="B633" s="164" t="s">
        <v>877</v>
      </c>
      <c r="C633" s="178" t="s">
        <v>878</v>
      </c>
      <c r="D633" s="165" t="s">
        <v>448</v>
      </c>
      <c r="E633" s="166">
        <v>3.52</v>
      </c>
      <c r="F633" s="167">
        <v>0</v>
      </c>
      <c r="G633" s="168">
        <f>ROUND(E633*F633,2)</f>
        <v>0</v>
      </c>
      <c r="H633" s="167">
        <v>0</v>
      </c>
      <c r="I633" s="168">
        <f>ROUND(E633*H633,2)</f>
        <v>0</v>
      </c>
      <c r="J633" s="167">
        <v>0</v>
      </c>
      <c r="K633" s="168">
        <f>ROUND(E633*J633,2)</f>
        <v>0</v>
      </c>
      <c r="L633" s="168">
        <v>15</v>
      </c>
      <c r="M633" s="168">
        <f>G633*(1+L633/100)</f>
        <v>0</v>
      </c>
      <c r="N633" s="168">
        <v>2.0000000000000002E-5</v>
      </c>
      <c r="O633" s="168">
        <f>ROUND(E633*N633,2)</f>
        <v>0</v>
      </c>
      <c r="P633" s="168">
        <v>0</v>
      </c>
      <c r="Q633" s="168">
        <f>ROUND(E633*P633,2)</f>
        <v>0</v>
      </c>
      <c r="R633" s="168" t="s">
        <v>826</v>
      </c>
      <c r="S633" s="168" t="s">
        <v>170</v>
      </c>
      <c r="T633" s="156">
        <v>0.46800000000000003</v>
      </c>
      <c r="U633" s="156">
        <f>ROUND(E633*T633,2)</f>
        <v>1.65</v>
      </c>
      <c r="V633" s="156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 t="s">
        <v>235</v>
      </c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</row>
    <row r="634" spans="1:59" outlineLevel="1" x14ac:dyDescent="0.25">
      <c r="A634" s="154"/>
      <c r="B634" s="155"/>
      <c r="C634" s="189" t="s">
        <v>874</v>
      </c>
      <c r="D634" s="183"/>
      <c r="E634" s="184">
        <v>3.52</v>
      </c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 t="s">
        <v>239</v>
      </c>
      <c r="AG634" s="147">
        <v>0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</row>
    <row r="635" spans="1:59" outlineLevel="1" x14ac:dyDescent="0.25">
      <c r="A635" s="163">
        <v>217</v>
      </c>
      <c r="B635" s="164" t="s">
        <v>879</v>
      </c>
      <c r="C635" s="178" t="s">
        <v>880</v>
      </c>
      <c r="D635" s="165" t="s">
        <v>448</v>
      </c>
      <c r="E635" s="166">
        <v>13.92</v>
      </c>
      <c r="F635" s="167">
        <v>0</v>
      </c>
      <c r="G635" s="168">
        <f>ROUND(E635*F635,2)</f>
        <v>0</v>
      </c>
      <c r="H635" s="167">
        <v>0</v>
      </c>
      <c r="I635" s="168">
        <f>ROUND(E635*H635,2)</f>
        <v>0</v>
      </c>
      <c r="J635" s="167">
        <v>0</v>
      </c>
      <c r="K635" s="168">
        <f>ROUND(E635*J635,2)</f>
        <v>0</v>
      </c>
      <c r="L635" s="168">
        <v>15</v>
      </c>
      <c r="M635" s="168">
        <f>G635*(1+L635/100)</f>
        <v>0</v>
      </c>
      <c r="N635" s="168">
        <v>2.0000000000000002E-5</v>
      </c>
      <c r="O635" s="168">
        <f>ROUND(E635*N635,2)</f>
        <v>0</v>
      </c>
      <c r="P635" s="168">
        <v>0</v>
      </c>
      <c r="Q635" s="168">
        <f>ROUND(E635*P635,2)</f>
        <v>0</v>
      </c>
      <c r="R635" s="168" t="s">
        <v>826</v>
      </c>
      <c r="S635" s="168" t="s">
        <v>170</v>
      </c>
      <c r="T635" s="156">
        <v>0.75700000000000001</v>
      </c>
      <c r="U635" s="156">
        <f>ROUND(E635*T635,2)</f>
        <v>10.54</v>
      </c>
      <c r="V635" s="156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 t="s">
        <v>235</v>
      </c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</row>
    <row r="636" spans="1:59" outlineLevel="1" x14ac:dyDescent="0.25">
      <c r="A636" s="154"/>
      <c r="B636" s="155"/>
      <c r="C636" s="189" t="s">
        <v>875</v>
      </c>
      <c r="D636" s="183"/>
      <c r="E636" s="184">
        <v>6.76</v>
      </c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 t="s">
        <v>239</v>
      </c>
      <c r="AG636" s="147">
        <v>0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</row>
    <row r="637" spans="1:59" outlineLevel="1" x14ac:dyDescent="0.25">
      <c r="A637" s="154"/>
      <c r="B637" s="155"/>
      <c r="C637" s="189" t="s">
        <v>876</v>
      </c>
      <c r="D637" s="183"/>
      <c r="E637" s="184">
        <v>7.16</v>
      </c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 t="s">
        <v>239</v>
      </c>
      <c r="AG637" s="147">
        <v>0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</row>
    <row r="638" spans="1:59" outlineLevel="1" x14ac:dyDescent="0.25">
      <c r="A638" s="163">
        <v>218</v>
      </c>
      <c r="B638" s="164" t="s">
        <v>881</v>
      </c>
      <c r="C638" s="178" t="s">
        <v>882</v>
      </c>
      <c r="D638" s="165" t="s">
        <v>266</v>
      </c>
      <c r="E638" s="166">
        <v>1</v>
      </c>
      <c r="F638" s="167">
        <v>0</v>
      </c>
      <c r="G638" s="168">
        <f>ROUND(E638*F638,2)</f>
        <v>0</v>
      </c>
      <c r="H638" s="167">
        <v>0</v>
      </c>
      <c r="I638" s="168">
        <f>ROUND(E638*H638,2)</f>
        <v>0</v>
      </c>
      <c r="J638" s="167">
        <v>0</v>
      </c>
      <c r="K638" s="168">
        <f>ROUND(E638*J638,2)</f>
        <v>0</v>
      </c>
      <c r="L638" s="168">
        <v>15</v>
      </c>
      <c r="M638" s="168">
        <f>G638*(1+L638/100)</f>
        <v>0</v>
      </c>
      <c r="N638" s="168">
        <v>0.04</v>
      </c>
      <c r="O638" s="168">
        <f>ROUND(E638*N638,2)</f>
        <v>0.04</v>
      </c>
      <c r="P638" s="168">
        <v>0</v>
      </c>
      <c r="Q638" s="168">
        <f>ROUND(E638*P638,2)</f>
        <v>0</v>
      </c>
      <c r="R638" s="168"/>
      <c r="S638" s="168" t="s">
        <v>214</v>
      </c>
      <c r="T638" s="156">
        <v>0</v>
      </c>
      <c r="U638" s="156">
        <f>ROUND(E638*T638,2)</f>
        <v>0</v>
      </c>
      <c r="V638" s="156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 t="s">
        <v>295</v>
      </c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</row>
    <row r="639" spans="1:59" outlineLevel="1" x14ac:dyDescent="0.25">
      <c r="A639" s="154"/>
      <c r="B639" s="155"/>
      <c r="C639" s="189" t="s">
        <v>834</v>
      </c>
      <c r="D639" s="183"/>
      <c r="E639" s="184">
        <v>1</v>
      </c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 t="s">
        <v>239</v>
      </c>
      <c r="AG639" s="147">
        <v>0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</row>
    <row r="640" spans="1:59" outlineLevel="1" x14ac:dyDescent="0.25">
      <c r="A640" s="163">
        <v>219</v>
      </c>
      <c r="B640" s="164" t="s">
        <v>883</v>
      </c>
      <c r="C640" s="178" t="s">
        <v>884</v>
      </c>
      <c r="D640" s="165" t="s">
        <v>266</v>
      </c>
      <c r="E640" s="166">
        <v>1</v>
      </c>
      <c r="F640" s="167">
        <v>0</v>
      </c>
      <c r="G640" s="168">
        <f>ROUND(E640*F640,2)</f>
        <v>0</v>
      </c>
      <c r="H640" s="167">
        <v>0</v>
      </c>
      <c r="I640" s="168">
        <f>ROUND(E640*H640,2)</f>
        <v>0</v>
      </c>
      <c r="J640" s="167">
        <v>0</v>
      </c>
      <c r="K640" s="168">
        <f>ROUND(E640*J640,2)</f>
        <v>0</v>
      </c>
      <c r="L640" s="168">
        <v>15</v>
      </c>
      <c r="M640" s="168">
        <f>G640*(1+L640/100)</f>
        <v>0</v>
      </c>
      <c r="N640" s="168">
        <v>0.04</v>
      </c>
      <c r="O640" s="168">
        <f>ROUND(E640*N640,2)</f>
        <v>0.04</v>
      </c>
      <c r="P640" s="168">
        <v>0</v>
      </c>
      <c r="Q640" s="168">
        <f>ROUND(E640*P640,2)</f>
        <v>0</v>
      </c>
      <c r="R640" s="168"/>
      <c r="S640" s="168" t="s">
        <v>214</v>
      </c>
      <c r="T640" s="156">
        <v>0</v>
      </c>
      <c r="U640" s="156">
        <f>ROUND(E640*T640,2)</f>
        <v>0</v>
      </c>
      <c r="V640" s="156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 t="s">
        <v>295</v>
      </c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</row>
    <row r="641" spans="1:59" outlineLevel="1" x14ac:dyDescent="0.25">
      <c r="A641" s="154"/>
      <c r="B641" s="155"/>
      <c r="C641" s="189" t="s">
        <v>835</v>
      </c>
      <c r="D641" s="183"/>
      <c r="E641" s="184">
        <v>1</v>
      </c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 t="s">
        <v>239</v>
      </c>
      <c r="AG641" s="147">
        <v>0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</row>
    <row r="642" spans="1:59" outlineLevel="1" x14ac:dyDescent="0.25">
      <c r="A642" s="163">
        <v>220</v>
      </c>
      <c r="B642" s="164" t="s">
        <v>885</v>
      </c>
      <c r="C642" s="178" t="s">
        <v>886</v>
      </c>
      <c r="D642" s="165" t="s">
        <v>266</v>
      </c>
      <c r="E642" s="166">
        <v>1</v>
      </c>
      <c r="F642" s="167">
        <v>0</v>
      </c>
      <c r="G642" s="168">
        <f>ROUND(E642*F642,2)</f>
        <v>0</v>
      </c>
      <c r="H642" s="167">
        <v>0</v>
      </c>
      <c r="I642" s="168">
        <f>ROUND(E642*H642,2)</f>
        <v>0</v>
      </c>
      <c r="J642" s="167">
        <v>0</v>
      </c>
      <c r="K642" s="168">
        <f>ROUND(E642*J642,2)</f>
        <v>0</v>
      </c>
      <c r="L642" s="168">
        <v>15</v>
      </c>
      <c r="M642" s="168">
        <f>G642*(1+L642/100)</f>
        <v>0</v>
      </c>
      <c r="N642" s="168">
        <v>1.6E-2</v>
      </c>
      <c r="O642" s="168">
        <f>ROUND(E642*N642,2)</f>
        <v>0.02</v>
      </c>
      <c r="P642" s="168">
        <v>0</v>
      </c>
      <c r="Q642" s="168">
        <f>ROUND(E642*P642,2)</f>
        <v>0</v>
      </c>
      <c r="R642" s="168"/>
      <c r="S642" s="168" t="s">
        <v>214</v>
      </c>
      <c r="T642" s="156">
        <v>0</v>
      </c>
      <c r="U642" s="156">
        <f>ROUND(E642*T642,2)</f>
        <v>0</v>
      </c>
      <c r="V642" s="156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 t="s">
        <v>295</v>
      </c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</row>
    <row r="643" spans="1:59" outlineLevel="1" x14ac:dyDescent="0.25">
      <c r="A643" s="154"/>
      <c r="B643" s="155"/>
      <c r="C643" s="189" t="s">
        <v>821</v>
      </c>
      <c r="D643" s="183"/>
      <c r="E643" s="184">
        <v>1</v>
      </c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 t="s">
        <v>239</v>
      </c>
      <c r="AG643" s="147">
        <v>0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</row>
    <row r="644" spans="1:59" outlineLevel="1" x14ac:dyDescent="0.25">
      <c r="A644" s="163">
        <v>221</v>
      </c>
      <c r="B644" s="164" t="s">
        <v>870</v>
      </c>
      <c r="C644" s="178" t="s">
        <v>871</v>
      </c>
      <c r="D644" s="165" t="s">
        <v>369</v>
      </c>
      <c r="E644" s="166">
        <v>9.9140000000000006E-2</v>
      </c>
      <c r="F644" s="167">
        <v>0</v>
      </c>
      <c r="G644" s="168">
        <f>ROUND(E644*F644,2)</f>
        <v>0</v>
      </c>
      <c r="H644" s="167">
        <v>0</v>
      </c>
      <c r="I644" s="168">
        <f>ROUND(E644*H644,2)</f>
        <v>0</v>
      </c>
      <c r="J644" s="167">
        <v>0</v>
      </c>
      <c r="K644" s="168">
        <f>ROUND(E644*J644,2)</f>
        <v>0</v>
      </c>
      <c r="L644" s="168">
        <v>15</v>
      </c>
      <c r="M644" s="168">
        <f>G644*(1+L644/100)</f>
        <v>0</v>
      </c>
      <c r="N644" s="168">
        <v>0</v>
      </c>
      <c r="O644" s="168">
        <f>ROUND(E644*N644,2)</f>
        <v>0</v>
      </c>
      <c r="P644" s="168">
        <v>0</v>
      </c>
      <c r="Q644" s="168">
        <f>ROUND(E644*P644,2)</f>
        <v>0</v>
      </c>
      <c r="R644" s="168" t="s">
        <v>826</v>
      </c>
      <c r="S644" s="168" t="s">
        <v>170</v>
      </c>
      <c r="T644" s="156">
        <v>2.2549999999999999</v>
      </c>
      <c r="U644" s="156">
        <f>ROUND(E644*T644,2)</f>
        <v>0.22</v>
      </c>
      <c r="V644" s="156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 t="s">
        <v>490</v>
      </c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</row>
    <row r="645" spans="1:59" outlineLevel="1" x14ac:dyDescent="0.25">
      <c r="A645" s="154"/>
      <c r="B645" s="155"/>
      <c r="C645" s="251" t="s">
        <v>547</v>
      </c>
      <c r="D645" s="252"/>
      <c r="E645" s="252"/>
      <c r="F645" s="252"/>
      <c r="G645" s="252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 t="s">
        <v>237</v>
      </c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</row>
    <row r="646" spans="1:59" x14ac:dyDescent="0.25">
      <c r="A646" s="158" t="s">
        <v>165</v>
      </c>
      <c r="B646" s="159" t="s">
        <v>126</v>
      </c>
      <c r="C646" s="177" t="s">
        <v>127</v>
      </c>
      <c r="D646" s="160"/>
      <c r="E646" s="161"/>
      <c r="F646" s="162"/>
      <c r="G646" s="162">
        <f>SUMIF(AF647:AF759,"&lt;&gt;NOR",G647:G759)</f>
        <v>0</v>
      </c>
      <c r="H646" s="162"/>
      <c r="I646" s="162">
        <f>SUM(I647:I759)</f>
        <v>0</v>
      </c>
      <c r="J646" s="162"/>
      <c r="K646" s="162">
        <f>SUM(K647:K759)</f>
        <v>0</v>
      </c>
      <c r="L646" s="162"/>
      <c r="M646" s="162">
        <f>SUM(M647:M759)</f>
        <v>0</v>
      </c>
      <c r="N646" s="162"/>
      <c r="O646" s="162">
        <f>SUM(O647:O759)</f>
        <v>0.76</v>
      </c>
      <c r="P646" s="162"/>
      <c r="Q646" s="162">
        <f>SUM(Q647:Q759)</f>
        <v>0</v>
      </c>
      <c r="R646" s="162"/>
      <c r="S646" s="162"/>
      <c r="T646" s="157"/>
      <c r="U646" s="157">
        <f>SUM(U647:U759)</f>
        <v>42.709999999999994</v>
      </c>
      <c r="V646" s="157"/>
      <c r="AF646" t="s">
        <v>166</v>
      </c>
    </row>
    <row r="647" spans="1:59" outlineLevel="1" x14ac:dyDescent="0.25">
      <c r="A647" s="163">
        <v>222</v>
      </c>
      <c r="B647" s="164" t="s">
        <v>887</v>
      </c>
      <c r="C647" s="178" t="s">
        <v>888</v>
      </c>
      <c r="D647" s="165" t="s">
        <v>278</v>
      </c>
      <c r="E647" s="166">
        <v>28.1</v>
      </c>
      <c r="F647" s="167">
        <v>0</v>
      </c>
      <c r="G647" s="168">
        <f>ROUND(E647*F647,2)</f>
        <v>0</v>
      </c>
      <c r="H647" s="167">
        <v>0</v>
      </c>
      <c r="I647" s="168">
        <f>ROUND(E647*H647,2)</f>
        <v>0</v>
      </c>
      <c r="J647" s="167">
        <v>0</v>
      </c>
      <c r="K647" s="168">
        <f>ROUND(E647*J647,2)</f>
        <v>0</v>
      </c>
      <c r="L647" s="168">
        <v>15</v>
      </c>
      <c r="M647" s="168">
        <f>G647*(1+L647/100)</f>
        <v>0</v>
      </c>
      <c r="N647" s="168">
        <v>0</v>
      </c>
      <c r="O647" s="168">
        <f>ROUND(E647*N647,2)</f>
        <v>0</v>
      </c>
      <c r="P647" s="168">
        <v>0</v>
      </c>
      <c r="Q647" s="168">
        <f>ROUND(E647*P647,2)</f>
        <v>0</v>
      </c>
      <c r="R647" s="168" t="s">
        <v>889</v>
      </c>
      <c r="S647" s="168" t="s">
        <v>170</v>
      </c>
      <c r="T647" s="156">
        <v>4.5999999999999999E-2</v>
      </c>
      <c r="U647" s="156">
        <f>ROUND(E647*T647,2)</f>
        <v>1.29</v>
      </c>
      <c r="V647" s="156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 t="s">
        <v>539</v>
      </c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</row>
    <row r="648" spans="1:59" outlineLevel="1" x14ac:dyDescent="0.25">
      <c r="A648" s="154"/>
      <c r="B648" s="155"/>
      <c r="C648" s="189" t="s">
        <v>394</v>
      </c>
      <c r="D648" s="183"/>
      <c r="E648" s="184">
        <v>10.5</v>
      </c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 t="s">
        <v>239</v>
      </c>
      <c r="AG648" s="147">
        <v>0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</row>
    <row r="649" spans="1:59" outlineLevel="1" x14ac:dyDescent="0.25">
      <c r="A649" s="154"/>
      <c r="B649" s="155"/>
      <c r="C649" s="189" t="s">
        <v>303</v>
      </c>
      <c r="D649" s="183"/>
      <c r="E649" s="184">
        <v>5.4</v>
      </c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 t="s">
        <v>239</v>
      </c>
      <c r="AG649" s="147">
        <v>0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</row>
    <row r="650" spans="1:59" outlineLevel="1" x14ac:dyDescent="0.25">
      <c r="A650" s="154"/>
      <c r="B650" s="155"/>
      <c r="C650" s="189" t="s">
        <v>304</v>
      </c>
      <c r="D650" s="183"/>
      <c r="E650" s="184">
        <v>1.6</v>
      </c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 t="s">
        <v>239</v>
      </c>
      <c r="AG650" s="147">
        <v>0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</row>
    <row r="651" spans="1:59" outlineLevel="1" x14ac:dyDescent="0.25">
      <c r="A651" s="154"/>
      <c r="B651" s="155"/>
      <c r="C651" s="189" t="s">
        <v>305</v>
      </c>
      <c r="D651" s="183"/>
      <c r="E651" s="184">
        <v>1.2</v>
      </c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 t="s">
        <v>239</v>
      </c>
      <c r="AG651" s="147">
        <v>0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</row>
    <row r="652" spans="1:59" outlineLevel="1" x14ac:dyDescent="0.25">
      <c r="A652" s="154"/>
      <c r="B652" s="155"/>
      <c r="C652" s="189" t="s">
        <v>306</v>
      </c>
      <c r="D652" s="183"/>
      <c r="E652" s="184">
        <v>6.2</v>
      </c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 t="s">
        <v>239</v>
      </c>
      <c r="AG652" s="147">
        <v>0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</row>
    <row r="653" spans="1:59" outlineLevel="1" x14ac:dyDescent="0.25">
      <c r="A653" s="154"/>
      <c r="B653" s="155"/>
      <c r="C653" s="189" t="s">
        <v>307</v>
      </c>
      <c r="D653" s="183"/>
      <c r="E653" s="184">
        <v>1.6</v>
      </c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 t="s">
        <v>239</v>
      </c>
      <c r="AG653" s="147">
        <v>0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</row>
    <row r="654" spans="1:59" outlineLevel="1" x14ac:dyDescent="0.25">
      <c r="A654" s="154"/>
      <c r="B654" s="155"/>
      <c r="C654" s="189" t="s">
        <v>308</v>
      </c>
      <c r="D654" s="183"/>
      <c r="E654" s="184">
        <v>1.6</v>
      </c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 t="s">
        <v>239</v>
      </c>
      <c r="AG654" s="147">
        <v>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</row>
    <row r="655" spans="1:59" outlineLevel="1" x14ac:dyDescent="0.25">
      <c r="A655" s="163">
        <v>223</v>
      </c>
      <c r="B655" s="164" t="s">
        <v>890</v>
      </c>
      <c r="C655" s="178" t="s">
        <v>891</v>
      </c>
      <c r="D655" s="165" t="s">
        <v>448</v>
      </c>
      <c r="E655" s="166">
        <v>14</v>
      </c>
      <c r="F655" s="167">
        <v>0</v>
      </c>
      <c r="G655" s="168">
        <f>ROUND(E655*F655,2)</f>
        <v>0</v>
      </c>
      <c r="H655" s="167">
        <v>0</v>
      </c>
      <c r="I655" s="168">
        <f>ROUND(E655*H655,2)</f>
        <v>0</v>
      </c>
      <c r="J655" s="167">
        <v>0</v>
      </c>
      <c r="K655" s="168">
        <f>ROUND(E655*J655,2)</f>
        <v>0</v>
      </c>
      <c r="L655" s="168">
        <v>15</v>
      </c>
      <c r="M655" s="168">
        <f>G655*(1+L655/100)</f>
        <v>0</v>
      </c>
      <c r="N655" s="168">
        <v>0</v>
      </c>
      <c r="O655" s="168">
        <f>ROUND(E655*N655,2)</f>
        <v>0</v>
      </c>
      <c r="P655" s="168">
        <v>0</v>
      </c>
      <c r="Q655" s="168">
        <f>ROUND(E655*P655,2)</f>
        <v>0</v>
      </c>
      <c r="R655" s="168" t="s">
        <v>889</v>
      </c>
      <c r="S655" s="168" t="s">
        <v>170</v>
      </c>
      <c r="T655" s="156">
        <v>0.16900000000000001</v>
      </c>
      <c r="U655" s="156">
        <f>ROUND(E655*T655,2)</f>
        <v>2.37</v>
      </c>
      <c r="V655" s="156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 t="s">
        <v>539</v>
      </c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</row>
    <row r="656" spans="1:59" outlineLevel="1" x14ac:dyDescent="0.25">
      <c r="A656" s="154"/>
      <c r="B656" s="155"/>
      <c r="C656" s="189" t="s">
        <v>531</v>
      </c>
      <c r="D656" s="183"/>
      <c r="E656" s="184">
        <v>15.9</v>
      </c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 t="s">
        <v>239</v>
      </c>
      <c r="AG656" s="147">
        <v>0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</row>
    <row r="657" spans="1:59" outlineLevel="1" x14ac:dyDescent="0.25">
      <c r="A657" s="154"/>
      <c r="B657" s="155"/>
      <c r="C657" s="189" t="s">
        <v>892</v>
      </c>
      <c r="D657" s="183"/>
      <c r="E657" s="184">
        <v>-0.7</v>
      </c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 t="s">
        <v>239</v>
      </c>
      <c r="AG657" s="147">
        <v>0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</row>
    <row r="658" spans="1:59" outlineLevel="1" x14ac:dyDescent="0.25">
      <c r="A658" s="154"/>
      <c r="B658" s="155"/>
      <c r="C658" s="189" t="s">
        <v>329</v>
      </c>
      <c r="D658" s="183"/>
      <c r="E658" s="184">
        <v>-1.6</v>
      </c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 t="s">
        <v>239</v>
      </c>
      <c r="AG658" s="147">
        <v>0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</row>
    <row r="659" spans="1:59" outlineLevel="1" x14ac:dyDescent="0.25">
      <c r="A659" s="154"/>
      <c r="B659" s="155"/>
      <c r="C659" s="189" t="s">
        <v>893</v>
      </c>
      <c r="D659" s="183"/>
      <c r="E659" s="184">
        <v>-1.2</v>
      </c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 t="s">
        <v>239</v>
      </c>
      <c r="AG659" s="147">
        <v>0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</row>
    <row r="660" spans="1:59" outlineLevel="1" x14ac:dyDescent="0.25">
      <c r="A660" s="154"/>
      <c r="B660" s="155"/>
      <c r="C660" s="189" t="s">
        <v>894</v>
      </c>
      <c r="D660" s="183"/>
      <c r="E660" s="184">
        <v>0.6</v>
      </c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 t="s">
        <v>239</v>
      </c>
      <c r="AG660" s="147">
        <v>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</row>
    <row r="661" spans="1:59" outlineLevel="1" x14ac:dyDescent="0.25">
      <c r="A661" s="154"/>
      <c r="B661" s="155"/>
      <c r="C661" s="189" t="s">
        <v>895</v>
      </c>
      <c r="D661" s="183"/>
      <c r="E661" s="184">
        <v>1</v>
      </c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 t="s">
        <v>239</v>
      </c>
      <c r="AG661" s="147">
        <v>0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</row>
    <row r="662" spans="1:59" outlineLevel="1" x14ac:dyDescent="0.25">
      <c r="A662" s="163">
        <v>224</v>
      </c>
      <c r="B662" s="164" t="s">
        <v>896</v>
      </c>
      <c r="C662" s="178" t="s">
        <v>897</v>
      </c>
      <c r="D662" s="165" t="s">
        <v>278</v>
      </c>
      <c r="E662" s="166">
        <v>12.2</v>
      </c>
      <c r="F662" s="167">
        <v>0</v>
      </c>
      <c r="G662" s="168">
        <f>ROUND(E662*F662,2)</f>
        <v>0</v>
      </c>
      <c r="H662" s="167">
        <v>0</v>
      </c>
      <c r="I662" s="168">
        <f>ROUND(E662*H662,2)</f>
        <v>0</v>
      </c>
      <c r="J662" s="167">
        <v>0</v>
      </c>
      <c r="K662" s="168">
        <f>ROUND(E662*J662,2)</f>
        <v>0</v>
      </c>
      <c r="L662" s="168">
        <v>15</v>
      </c>
      <c r="M662" s="168">
        <f>G662*(1+L662/100)</f>
        <v>0</v>
      </c>
      <c r="N662" s="168">
        <v>0</v>
      </c>
      <c r="O662" s="168">
        <f>ROUND(E662*N662,2)</f>
        <v>0</v>
      </c>
      <c r="P662" s="168">
        <v>0</v>
      </c>
      <c r="Q662" s="168">
        <f>ROUND(E662*P662,2)</f>
        <v>0</v>
      </c>
      <c r="R662" s="168" t="s">
        <v>889</v>
      </c>
      <c r="S662" s="168" t="s">
        <v>170</v>
      </c>
      <c r="T662" s="156">
        <v>0.88100000000000001</v>
      </c>
      <c r="U662" s="156">
        <f>ROUND(E662*T662,2)</f>
        <v>10.75</v>
      </c>
      <c r="V662" s="156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 t="s">
        <v>539</v>
      </c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</row>
    <row r="663" spans="1:59" outlineLevel="1" x14ac:dyDescent="0.25">
      <c r="A663" s="154"/>
      <c r="B663" s="155"/>
      <c r="C663" s="251" t="s">
        <v>898</v>
      </c>
      <c r="D663" s="252"/>
      <c r="E663" s="252"/>
      <c r="F663" s="252"/>
      <c r="G663" s="252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 t="s">
        <v>237</v>
      </c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</row>
    <row r="664" spans="1:59" outlineLevel="1" x14ac:dyDescent="0.25">
      <c r="A664" s="154"/>
      <c r="B664" s="155"/>
      <c r="C664" s="189" t="s">
        <v>899</v>
      </c>
      <c r="D664" s="183"/>
      <c r="E664" s="184">
        <v>1.6</v>
      </c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 t="s">
        <v>239</v>
      </c>
      <c r="AG664" s="147">
        <v>0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</row>
    <row r="665" spans="1:59" outlineLevel="1" x14ac:dyDescent="0.25">
      <c r="A665" s="154"/>
      <c r="B665" s="155"/>
      <c r="C665" s="189" t="s">
        <v>305</v>
      </c>
      <c r="D665" s="183"/>
      <c r="E665" s="184">
        <v>1.2</v>
      </c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 t="s">
        <v>239</v>
      </c>
      <c r="AG665" s="147">
        <v>0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</row>
    <row r="666" spans="1:59" outlineLevel="1" x14ac:dyDescent="0.25">
      <c r="A666" s="154"/>
      <c r="B666" s="155"/>
      <c r="C666" s="189" t="s">
        <v>306</v>
      </c>
      <c r="D666" s="183"/>
      <c r="E666" s="184">
        <v>6.2</v>
      </c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 t="s">
        <v>239</v>
      </c>
      <c r="AG666" s="147">
        <v>0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</row>
    <row r="667" spans="1:59" outlineLevel="1" x14ac:dyDescent="0.25">
      <c r="A667" s="154"/>
      <c r="B667" s="155"/>
      <c r="C667" s="189" t="s">
        <v>307</v>
      </c>
      <c r="D667" s="183"/>
      <c r="E667" s="184">
        <v>1.6</v>
      </c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 t="s">
        <v>239</v>
      </c>
      <c r="AG667" s="147">
        <v>0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</row>
    <row r="668" spans="1:59" outlineLevel="1" x14ac:dyDescent="0.25">
      <c r="A668" s="154"/>
      <c r="B668" s="155"/>
      <c r="C668" s="189" t="s">
        <v>308</v>
      </c>
      <c r="D668" s="183"/>
      <c r="E668" s="184">
        <v>1.6</v>
      </c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 t="s">
        <v>239</v>
      </c>
      <c r="AG668" s="147">
        <v>0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</row>
    <row r="669" spans="1:59" outlineLevel="1" x14ac:dyDescent="0.25">
      <c r="A669" s="163">
        <v>225</v>
      </c>
      <c r="B669" s="164" t="s">
        <v>900</v>
      </c>
      <c r="C669" s="178" t="s">
        <v>901</v>
      </c>
      <c r="D669" s="165" t="s">
        <v>278</v>
      </c>
      <c r="E669" s="166">
        <v>15.9</v>
      </c>
      <c r="F669" s="167">
        <v>0</v>
      </c>
      <c r="G669" s="168">
        <f>ROUND(E669*F669,2)</f>
        <v>0</v>
      </c>
      <c r="H669" s="167">
        <v>0</v>
      </c>
      <c r="I669" s="168">
        <f>ROUND(E669*H669,2)</f>
        <v>0</v>
      </c>
      <c r="J669" s="167">
        <v>0</v>
      </c>
      <c r="K669" s="168">
        <f>ROUND(E669*J669,2)</f>
        <v>0</v>
      </c>
      <c r="L669" s="168">
        <v>15</v>
      </c>
      <c r="M669" s="168">
        <f>G669*(1+L669/100)</f>
        <v>0</v>
      </c>
      <c r="N669" s="168">
        <v>0</v>
      </c>
      <c r="O669" s="168">
        <f>ROUND(E669*N669,2)</f>
        <v>0</v>
      </c>
      <c r="P669" s="168">
        <v>0</v>
      </c>
      <c r="Q669" s="168">
        <f>ROUND(E669*P669,2)</f>
        <v>0</v>
      </c>
      <c r="R669" s="168" t="s">
        <v>889</v>
      </c>
      <c r="S669" s="168" t="s">
        <v>170</v>
      </c>
      <c r="T669" s="156">
        <v>1.26</v>
      </c>
      <c r="U669" s="156">
        <f>ROUND(E669*T669,2)</f>
        <v>20.03</v>
      </c>
      <c r="V669" s="156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 t="s">
        <v>235</v>
      </c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</row>
    <row r="670" spans="1:59" outlineLevel="1" x14ac:dyDescent="0.25">
      <c r="A670" s="154"/>
      <c r="B670" s="155"/>
      <c r="C670" s="251" t="s">
        <v>898</v>
      </c>
      <c r="D670" s="252"/>
      <c r="E670" s="252"/>
      <c r="F670" s="252"/>
      <c r="G670" s="252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 t="s">
        <v>237</v>
      </c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</row>
    <row r="671" spans="1:59" outlineLevel="1" x14ac:dyDescent="0.25">
      <c r="A671" s="154"/>
      <c r="B671" s="155"/>
      <c r="C671" s="189" t="s">
        <v>394</v>
      </c>
      <c r="D671" s="183"/>
      <c r="E671" s="184">
        <v>10.5</v>
      </c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 t="s">
        <v>239</v>
      </c>
      <c r="AG671" s="147">
        <v>0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</row>
    <row r="672" spans="1:59" outlineLevel="1" x14ac:dyDescent="0.25">
      <c r="A672" s="154"/>
      <c r="B672" s="155"/>
      <c r="C672" s="189" t="s">
        <v>303</v>
      </c>
      <c r="D672" s="183"/>
      <c r="E672" s="184">
        <v>5.4</v>
      </c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 t="s">
        <v>239</v>
      </c>
      <c r="AG672" s="147">
        <v>0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</row>
    <row r="673" spans="1:59" outlineLevel="1" x14ac:dyDescent="0.25">
      <c r="A673" s="163">
        <v>226</v>
      </c>
      <c r="B673" s="164" t="s">
        <v>902</v>
      </c>
      <c r="C673" s="178" t="s">
        <v>903</v>
      </c>
      <c r="D673" s="165" t="s">
        <v>448</v>
      </c>
      <c r="E673" s="166">
        <v>4.6666699999999999</v>
      </c>
      <c r="F673" s="167">
        <v>0</v>
      </c>
      <c r="G673" s="168">
        <f>ROUND(E673*F673,2)</f>
        <v>0</v>
      </c>
      <c r="H673" s="167">
        <v>0</v>
      </c>
      <c r="I673" s="168">
        <f>ROUND(E673*H673,2)</f>
        <v>0</v>
      </c>
      <c r="J673" s="167">
        <v>0</v>
      </c>
      <c r="K673" s="168">
        <f>ROUND(E673*J673,2)</f>
        <v>0</v>
      </c>
      <c r="L673" s="168">
        <v>15</v>
      </c>
      <c r="M673" s="168">
        <f>G673*(1+L673/100)</f>
        <v>0</v>
      </c>
      <c r="N673" s="168">
        <v>0</v>
      </c>
      <c r="O673" s="168">
        <f>ROUND(E673*N673,2)</f>
        <v>0</v>
      </c>
      <c r="P673" s="168">
        <v>0</v>
      </c>
      <c r="Q673" s="168">
        <f>ROUND(E673*P673,2)</f>
        <v>0</v>
      </c>
      <c r="R673" s="168" t="s">
        <v>889</v>
      </c>
      <c r="S673" s="168" t="s">
        <v>170</v>
      </c>
      <c r="T673" s="156">
        <v>0.3</v>
      </c>
      <c r="U673" s="156">
        <f>ROUND(E673*T673,2)</f>
        <v>1.4</v>
      </c>
      <c r="V673" s="156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 t="s">
        <v>539</v>
      </c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</row>
    <row r="674" spans="1:59" outlineLevel="1" x14ac:dyDescent="0.25">
      <c r="A674" s="154"/>
      <c r="B674" s="155"/>
      <c r="C674" s="190" t="s">
        <v>349</v>
      </c>
      <c r="D674" s="185"/>
      <c r="E674" s="18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 t="s">
        <v>239</v>
      </c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</row>
    <row r="675" spans="1:59" outlineLevel="1" x14ac:dyDescent="0.25">
      <c r="A675" s="154"/>
      <c r="B675" s="155"/>
      <c r="C675" s="191" t="s">
        <v>904</v>
      </c>
      <c r="D675" s="185"/>
      <c r="E675" s="186">
        <v>15.9</v>
      </c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 t="s">
        <v>239</v>
      </c>
      <c r="AG675" s="147">
        <v>2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</row>
    <row r="676" spans="1:59" outlineLevel="1" x14ac:dyDescent="0.25">
      <c r="A676" s="154"/>
      <c r="B676" s="155"/>
      <c r="C676" s="191" t="s">
        <v>905</v>
      </c>
      <c r="D676" s="185"/>
      <c r="E676" s="186">
        <v>-0.7</v>
      </c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 t="s">
        <v>239</v>
      </c>
      <c r="AG676" s="147">
        <v>2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</row>
    <row r="677" spans="1:59" outlineLevel="1" x14ac:dyDescent="0.25">
      <c r="A677" s="154"/>
      <c r="B677" s="155"/>
      <c r="C677" s="191" t="s">
        <v>906</v>
      </c>
      <c r="D677" s="185"/>
      <c r="E677" s="186">
        <v>-1.6</v>
      </c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 t="s">
        <v>239</v>
      </c>
      <c r="AG677" s="147">
        <v>2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</row>
    <row r="678" spans="1:59" outlineLevel="1" x14ac:dyDescent="0.25">
      <c r="A678" s="154"/>
      <c r="B678" s="155"/>
      <c r="C678" s="191" t="s">
        <v>907</v>
      </c>
      <c r="D678" s="185"/>
      <c r="E678" s="186">
        <v>-1.2</v>
      </c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 t="s">
        <v>239</v>
      </c>
      <c r="AG678" s="147">
        <v>2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</row>
    <row r="679" spans="1:59" outlineLevel="1" x14ac:dyDescent="0.25">
      <c r="A679" s="154"/>
      <c r="B679" s="155"/>
      <c r="C679" s="191" t="s">
        <v>908</v>
      </c>
      <c r="D679" s="185"/>
      <c r="E679" s="186">
        <v>0.6</v>
      </c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 t="s">
        <v>239</v>
      </c>
      <c r="AG679" s="147">
        <v>2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</row>
    <row r="680" spans="1:59" outlineLevel="1" x14ac:dyDescent="0.25">
      <c r="A680" s="154"/>
      <c r="B680" s="155"/>
      <c r="C680" s="191" t="s">
        <v>909</v>
      </c>
      <c r="D680" s="185"/>
      <c r="E680" s="186">
        <v>1</v>
      </c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 t="s">
        <v>239</v>
      </c>
      <c r="AG680" s="147">
        <v>2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</row>
    <row r="681" spans="1:59" outlineLevel="1" x14ac:dyDescent="0.25">
      <c r="A681" s="154"/>
      <c r="B681" s="155"/>
      <c r="C681" s="192" t="s">
        <v>357</v>
      </c>
      <c r="D681" s="187"/>
      <c r="E681" s="188">
        <v>14</v>
      </c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 t="s">
        <v>239</v>
      </c>
      <c r="AG681" s="147">
        <v>3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</row>
    <row r="682" spans="1:59" outlineLevel="1" x14ac:dyDescent="0.25">
      <c r="A682" s="154"/>
      <c r="B682" s="155"/>
      <c r="C682" s="190" t="s">
        <v>358</v>
      </c>
      <c r="D682" s="185"/>
      <c r="E682" s="18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 t="s">
        <v>239</v>
      </c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</row>
    <row r="683" spans="1:59" outlineLevel="1" x14ac:dyDescent="0.25">
      <c r="A683" s="154"/>
      <c r="B683" s="155"/>
      <c r="C683" s="189" t="s">
        <v>910</v>
      </c>
      <c r="D683" s="183"/>
      <c r="E683" s="184">
        <v>4.6666699999999999</v>
      </c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 t="s">
        <v>239</v>
      </c>
      <c r="AG683" s="147">
        <v>0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</row>
    <row r="684" spans="1:59" outlineLevel="1" x14ac:dyDescent="0.25">
      <c r="A684" s="163">
        <v>227</v>
      </c>
      <c r="B684" s="164" t="s">
        <v>911</v>
      </c>
      <c r="C684" s="178" t="s">
        <v>912</v>
      </c>
      <c r="D684" s="165" t="s">
        <v>448</v>
      </c>
      <c r="E684" s="166">
        <v>37.1</v>
      </c>
      <c r="F684" s="167">
        <v>0</v>
      </c>
      <c r="G684" s="168">
        <f>ROUND(E684*F684,2)</f>
        <v>0</v>
      </c>
      <c r="H684" s="167">
        <v>0</v>
      </c>
      <c r="I684" s="168">
        <f>ROUND(E684*H684,2)</f>
        <v>0</v>
      </c>
      <c r="J684" s="167">
        <v>0</v>
      </c>
      <c r="K684" s="168">
        <f>ROUND(E684*J684,2)</f>
        <v>0</v>
      </c>
      <c r="L684" s="168">
        <v>15</v>
      </c>
      <c r="M684" s="168">
        <f>G684*(1+L684/100)</f>
        <v>0</v>
      </c>
      <c r="N684" s="168">
        <v>1.1E-4</v>
      </c>
      <c r="O684" s="168">
        <f>ROUND(E684*N684,2)</f>
        <v>0</v>
      </c>
      <c r="P684" s="168">
        <v>0</v>
      </c>
      <c r="Q684" s="168">
        <f>ROUND(E684*P684,2)</f>
        <v>0</v>
      </c>
      <c r="R684" s="168" t="s">
        <v>889</v>
      </c>
      <c r="S684" s="168" t="s">
        <v>170</v>
      </c>
      <c r="T684" s="156">
        <v>7.0000000000000007E-2</v>
      </c>
      <c r="U684" s="156">
        <f>ROUND(E684*T684,2)</f>
        <v>2.6</v>
      </c>
      <c r="V684" s="156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 t="s">
        <v>539</v>
      </c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</row>
    <row r="685" spans="1:59" outlineLevel="1" x14ac:dyDescent="0.25">
      <c r="A685" s="154"/>
      <c r="B685" s="155"/>
      <c r="C685" s="189" t="s">
        <v>913</v>
      </c>
      <c r="D685" s="183"/>
      <c r="E685" s="184">
        <v>2.6</v>
      </c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 t="s">
        <v>239</v>
      </c>
      <c r="AG685" s="147">
        <v>0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</row>
    <row r="686" spans="1:59" outlineLevel="1" x14ac:dyDescent="0.25">
      <c r="A686" s="154"/>
      <c r="B686" s="155"/>
      <c r="C686" s="189" t="s">
        <v>914</v>
      </c>
      <c r="D686" s="183"/>
      <c r="E686" s="184">
        <v>1.8</v>
      </c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 t="s">
        <v>239</v>
      </c>
      <c r="AG686" s="147">
        <v>0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</row>
    <row r="687" spans="1:59" outlineLevel="1" x14ac:dyDescent="0.25">
      <c r="A687" s="154"/>
      <c r="B687" s="155"/>
      <c r="C687" s="189" t="s">
        <v>532</v>
      </c>
      <c r="D687" s="183"/>
      <c r="E687" s="184">
        <v>9.6999999999999993</v>
      </c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 t="s">
        <v>239</v>
      </c>
      <c r="AG687" s="147">
        <v>0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</row>
    <row r="688" spans="1:59" outlineLevel="1" x14ac:dyDescent="0.25">
      <c r="A688" s="154"/>
      <c r="B688" s="155"/>
      <c r="C688" s="189" t="s">
        <v>915</v>
      </c>
      <c r="D688" s="183"/>
      <c r="E688" s="184">
        <v>-0.6</v>
      </c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 t="s">
        <v>239</v>
      </c>
      <c r="AG688" s="147">
        <v>0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</row>
    <row r="689" spans="1:59" outlineLevel="1" x14ac:dyDescent="0.25">
      <c r="A689" s="154"/>
      <c r="B689" s="155"/>
      <c r="C689" s="189" t="s">
        <v>892</v>
      </c>
      <c r="D689" s="183"/>
      <c r="E689" s="184">
        <v>-0.7</v>
      </c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 t="s">
        <v>239</v>
      </c>
      <c r="AG689" s="147">
        <v>0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</row>
    <row r="690" spans="1:59" outlineLevel="1" x14ac:dyDescent="0.25">
      <c r="A690" s="154"/>
      <c r="B690" s="155"/>
      <c r="C690" s="189" t="s">
        <v>329</v>
      </c>
      <c r="D690" s="183"/>
      <c r="E690" s="184">
        <v>-1.6</v>
      </c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 t="s">
        <v>239</v>
      </c>
      <c r="AG690" s="147">
        <v>0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</row>
    <row r="691" spans="1:59" outlineLevel="1" x14ac:dyDescent="0.25">
      <c r="A691" s="154"/>
      <c r="B691" s="155"/>
      <c r="C691" s="189" t="s">
        <v>533</v>
      </c>
      <c r="D691" s="183"/>
      <c r="E691" s="184">
        <v>5.3</v>
      </c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 t="s">
        <v>239</v>
      </c>
      <c r="AG691" s="147">
        <v>0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</row>
    <row r="692" spans="1:59" outlineLevel="1" x14ac:dyDescent="0.25">
      <c r="A692" s="154"/>
      <c r="B692" s="155"/>
      <c r="C692" s="189" t="s">
        <v>892</v>
      </c>
      <c r="D692" s="183"/>
      <c r="E692" s="184">
        <v>-0.7</v>
      </c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 t="s">
        <v>239</v>
      </c>
      <c r="AG692" s="147">
        <v>0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</row>
    <row r="693" spans="1:59" outlineLevel="1" x14ac:dyDescent="0.25">
      <c r="A693" s="154"/>
      <c r="B693" s="155"/>
      <c r="C693" s="189" t="s">
        <v>534</v>
      </c>
      <c r="D693" s="183"/>
      <c r="E693" s="184">
        <v>4.4000000000000004</v>
      </c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 t="s">
        <v>239</v>
      </c>
      <c r="AG693" s="147">
        <v>0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</row>
    <row r="694" spans="1:59" outlineLevel="1" x14ac:dyDescent="0.25">
      <c r="A694" s="154"/>
      <c r="B694" s="155"/>
      <c r="C694" s="189" t="s">
        <v>915</v>
      </c>
      <c r="D694" s="183"/>
      <c r="E694" s="184">
        <v>-0.6</v>
      </c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 t="s">
        <v>239</v>
      </c>
      <c r="AG694" s="147">
        <v>0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</row>
    <row r="695" spans="1:59" outlineLevel="1" x14ac:dyDescent="0.25">
      <c r="A695" s="154"/>
      <c r="B695" s="155"/>
      <c r="C695" s="189" t="s">
        <v>505</v>
      </c>
      <c r="D695" s="183"/>
      <c r="E695" s="184">
        <v>10</v>
      </c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 t="s">
        <v>239</v>
      </c>
      <c r="AG695" s="147">
        <v>0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</row>
    <row r="696" spans="1:59" outlineLevel="1" x14ac:dyDescent="0.25">
      <c r="A696" s="154"/>
      <c r="B696" s="155"/>
      <c r="C696" s="189" t="s">
        <v>501</v>
      </c>
      <c r="D696" s="183"/>
      <c r="E696" s="184">
        <v>-0.8</v>
      </c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 t="s">
        <v>239</v>
      </c>
      <c r="AG696" s="147">
        <v>0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</row>
    <row r="697" spans="1:59" outlineLevel="1" x14ac:dyDescent="0.25">
      <c r="A697" s="154"/>
      <c r="B697" s="155"/>
      <c r="C697" s="189" t="s">
        <v>535</v>
      </c>
      <c r="D697" s="183"/>
      <c r="E697" s="184">
        <v>7.7</v>
      </c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 t="s">
        <v>239</v>
      </c>
      <c r="AG697" s="147">
        <v>0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</row>
    <row r="698" spans="1:59" outlineLevel="1" x14ac:dyDescent="0.25">
      <c r="A698" s="154"/>
      <c r="B698" s="155"/>
      <c r="C698" s="189" t="s">
        <v>345</v>
      </c>
      <c r="D698" s="183"/>
      <c r="E698" s="184">
        <v>1.3</v>
      </c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 t="s">
        <v>239</v>
      </c>
      <c r="AG698" s="147">
        <v>0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</row>
    <row r="699" spans="1:59" outlineLevel="1" x14ac:dyDescent="0.25">
      <c r="A699" s="154"/>
      <c r="B699" s="155"/>
      <c r="C699" s="189" t="s">
        <v>892</v>
      </c>
      <c r="D699" s="183"/>
      <c r="E699" s="184">
        <v>-0.7</v>
      </c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 t="s">
        <v>239</v>
      </c>
      <c r="AG699" s="147">
        <v>0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</row>
    <row r="700" spans="1:59" outlineLevel="1" x14ac:dyDescent="0.25">
      <c r="A700" s="163">
        <v>228</v>
      </c>
      <c r="B700" s="164" t="s">
        <v>916</v>
      </c>
      <c r="C700" s="178" t="s">
        <v>917</v>
      </c>
      <c r="D700" s="165" t="s">
        <v>278</v>
      </c>
      <c r="E700" s="166">
        <v>12.2</v>
      </c>
      <c r="F700" s="167">
        <v>0</v>
      </c>
      <c r="G700" s="168">
        <f>ROUND(E700*F700,2)</f>
        <v>0</v>
      </c>
      <c r="H700" s="167">
        <v>0</v>
      </c>
      <c r="I700" s="168">
        <f>ROUND(E700*H700,2)</f>
        <v>0</v>
      </c>
      <c r="J700" s="167">
        <v>0</v>
      </c>
      <c r="K700" s="168">
        <f>ROUND(E700*J700,2)</f>
        <v>0</v>
      </c>
      <c r="L700" s="168">
        <v>15</v>
      </c>
      <c r="M700" s="168">
        <f>G700*(1+L700/100)</f>
        <v>0</v>
      </c>
      <c r="N700" s="168">
        <v>0</v>
      </c>
      <c r="O700" s="168">
        <f>ROUND(E700*N700,2)</f>
        <v>0</v>
      </c>
      <c r="P700" s="168">
        <v>0</v>
      </c>
      <c r="Q700" s="168">
        <f>ROUND(E700*P700,2)</f>
        <v>0</v>
      </c>
      <c r="R700" s="168" t="s">
        <v>889</v>
      </c>
      <c r="S700" s="168" t="s">
        <v>170</v>
      </c>
      <c r="T700" s="156">
        <v>0.25</v>
      </c>
      <c r="U700" s="156">
        <f>ROUND(E700*T700,2)</f>
        <v>3.05</v>
      </c>
      <c r="V700" s="156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 t="s">
        <v>539</v>
      </c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</row>
    <row r="701" spans="1:59" outlineLevel="1" x14ac:dyDescent="0.25">
      <c r="A701" s="154"/>
      <c r="B701" s="155"/>
      <c r="C701" s="189" t="s">
        <v>899</v>
      </c>
      <c r="D701" s="183"/>
      <c r="E701" s="184">
        <v>1.6</v>
      </c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 t="s">
        <v>239</v>
      </c>
      <c r="AG701" s="147">
        <v>0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</row>
    <row r="702" spans="1:59" outlineLevel="1" x14ac:dyDescent="0.25">
      <c r="A702" s="154"/>
      <c r="B702" s="155"/>
      <c r="C702" s="189" t="s">
        <v>305</v>
      </c>
      <c r="D702" s="183"/>
      <c r="E702" s="184">
        <v>1.2</v>
      </c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 t="s">
        <v>239</v>
      </c>
      <c r="AG702" s="147">
        <v>0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</row>
    <row r="703" spans="1:59" outlineLevel="1" x14ac:dyDescent="0.25">
      <c r="A703" s="154"/>
      <c r="B703" s="155"/>
      <c r="C703" s="189" t="s">
        <v>306</v>
      </c>
      <c r="D703" s="183"/>
      <c r="E703" s="184">
        <v>6.2</v>
      </c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 t="s">
        <v>239</v>
      </c>
      <c r="AG703" s="147">
        <v>0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</row>
    <row r="704" spans="1:59" outlineLevel="1" x14ac:dyDescent="0.25">
      <c r="A704" s="154"/>
      <c r="B704" s="155"/>
      <c r="C704" s="189" t="s">
        <v>307</v>
      </c>
      <c r="D704" s="183"/>
      <c r="E704" s="184">
        <v>1.6</v>
      </c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 t="s">
        <v>239</v>
      </c>
      <c r="AG704" s="147">
        <v>0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</row>
    <row r="705" spans="1:59" outlineLevel="1" x14ac:dyDescent="0.25">
      <c r="A705" s="154"/>
      <c r="B705" s="155"/>
      <c r="C705" s="189" t="s">
        <v>308</v>
      </c>
      <c r="D705" s="183"/>
      <c r="E705" s="184">
        <v>1.6</v>
      </c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 t="s">
        <v>239</v>
      </c>
      <c r="AG705" s="147">
        <v>0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</row>
    <row r="706" spans="1:59" outlineLevel="1" x14ac:dyDescent="0.25">
      <c r="A706" s="163">
        <v>229</v>
      </c>
      <c r="B706" s="164" t="s">
        <v>918</v>
      </c>
      <c r="C706" s="178" t="s">
        <v>919</v>
      </c>
      <c r="D706" s="165" t="s">
        <v>278</v>
      </c>
      <c r="E706" s="166">
        <v>29.5</v>
      </c>
      <c r="F706" s="167">
        <v>0</v>
      </c>
      <c r="G706" s="168">
        <f>ROUND(E706*F706,2)</f>
        <v>0</v>
      </c>
      <c r="H706" s="167">
        <v>0</v>
      </c>
      <c r="I706" s="168">
        <f>ROUND(E706*H706,2)</f>
        <v>0</v>
      </c>
      <c r="J706" s="167">
        <v>0</v>
      </c>
      <c r="K706" s="168">
        <f>ROUND(E706*J706,2)</f>
        <v>0</v>
      </c>
      <c r="L706" s="168">
        <v>15</v>
      </c>
      <c r="M706" s="168">
        <f>G706*(1+L706/100)</f>
        <v>0</v>
      </c>
      <c r="N706" s="168">
        <v>4.0000000000000002E-4</v>
      </c>
      <c r="O706" s="168">
        <f>ROUND(E706*N706,2)</f>
        <v>0.01</v>
      </c>
      <c r="P706" s="168">
        <v>0</v>
      </c>
      <c r="Q706" s="168">
        <f>ROUND(E706*P706,2)</f>
        <v>0</v>
      </c>
      <c r="R706" s="168" t="s">
        <v>889</v>
      </c>
      <c r="S706" s="168" t="s">
        <v>170</v>
      </c>
      <c r="T706" s="156">
        <v>0</v>
      </c>
      <c r="U706" s="156">
        <f>ROUND(E706*T706,2)</f>
        <v>0</v>
      </c>
      <c r="V706" s="156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 t="s">
        <v>539</v>
      </c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</row>
    <row r="707" spans="1:59" outlineLevel="1" x14ac:dyDescent="0.25">
      <c r="A707" s="154"/>
      <c r="B707" s="155"/>
      <c r="C707" s="189" t="s">
        <v>394</v>
      </c>
      <c r="D707" s="183"/>
      <c r="E707" s="184">
        <v>10.5</v>
      </c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 t="s">
        <v>239</v>
      </c>
      <c r="AG707" s="147">
        <v>0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</row>
    <row r="708" spans="1:59" outlineLevel="1" x14ac:dyDescent="0.25">
      <c r="A708" s="154"/>
      <c r="B708" s="155"/>
      <c r="C708" s="189" t="s">
        <v>303</v>
      </c>
      <c r="D708" s="183"/>
      <c r="E708" s="184">
        <v>5.4</v>
      </c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 t="s">
        <v>239</v>
      </c>
      <c r="AG708" s="147">
        <v>0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</row>
    <row r="709" spans="1:59" outlineLevel="1" x14ac:dyDescent="0.25">
      <c r="A709" s="154"/>
      <c r="B709" s="155"/>
      <c r="C709" s="189" t="s">
        <v>304</v>
      </c>
      <c r="D709" s="183"/>
      <c r="E709" s="184">
        <v>1.6</v>
      </c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 t="s">
        <v>239</v>
      </c>
      <c r="AG709" s="147">
        <v>0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</row>
    <row r="710" spans="1:59" outlineLevel="1" x14ac:dyDescent="0.25">
      <c r="A710" s="154"/>
      <c r="B710" s="155"/>
      <c r="C710" s="189" t="s">
        <v>305</v>
      </c>
      <c r="D710" s="183"/>
      <c r="E710" s="184">
        <v>1.2</v>
      </c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 t="s">
        <v>239</v>
      </c>
      <c r="AG710" s="147">
        <v>0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</row>
    <row r="711" spans="1:59" outlineLevel="1" x14ac:dyDescent="0.25">
      <c r="A711" s="154"/>
      <c r="B711" s="155"/>
      <c r="C711" s="189" t="s">
        <v>306</v>
      </c>
      <c r="D711" s="183"/>
      <c r="E711" s="184">
        <v>6.2</v>
      </c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 t="s">
        <v>239</v>
      </c>
      <c r="AG711" s="147">
        <v>0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</row>
    <row r="712" spans="1:59" outlineLevel="1" x14ac:dyDescent="0.25">
      <c r="A712" s="154"/>
      <c r="B712" s="155"/>
      <c r="C712" s="189" t="s">
        <v>307</v>
      </c>
      <c r="D712" s="183"/>
      <c r="E712" s="184">
        <v>1.6</v>
      </c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 t="s">
        <v>239</v>
      </c>
      <c r="AG712" s="147">
        <v>0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</row>
    <row r="713" spans="1:59" outlineLevel="1" x14ac:dyDescent="0.25">
      <c r="A713" s="154"/>
      <c r="B713" s="155"/>
      <c r="C713" s="189" t="s">
        <v>308</v>
      </c>
      <c r="D713" s="183"/>
      <c r="E713" s="184">
        <v>1.6</v>
      </c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 t="s">
        <v>239</v>
      </c>
      <c r="AG713" s="147">
        <v>0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</row>
    <row r="714" spans="1:59" outlineLevel="1" x14ac:dyDescent="0.25">
      <c r="A714" s="154"/>
      <c r="B714" s="155"/>
      <c r="C714" s="189" t="s">
        <v>920</v>
      </c>
      <c r="D714" s="183"/>
      <c r="E714" s="184">
        <v>1.4</v>
      </c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 t="s">
        <v>239</v>
      </c>
      <c r="AG714" s="147">
        <v>0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</row>
    <row r="715" spans="1:59" ht="20.399999999999999" outlineLevel="1" x14ac:dyDescent="0.25">
      <c r="A715" s="163">
        <v>230</v>
      </c>
      <c r="B715" s="164" t="s">
        <v>921</v>
      </c>
      <c r="C715" s="178" t="s">
        <v>922</v>
      </c>
      <c r="D715" s="165" t="s">
        <v>923</v>
      </c>
      <c r="E715" s="166">
        <v>7.375</v>
      </c>
      <c r="F715" s="167">
        <v>0</v>
      </c>
      <c r="G715" s="168">
        <f>ROUND(E715*F715,2)</f>
        <v>0</v>
      </c>
      <c r="H715" s="167">
        <v>0</v>
      </c>
      <c r="I715" s="168">
        <f>ROUND(E715*H715,2)</f>
        <v>0</v>
      </c>
      <c r="J715" s="167">
        <v>0</v>
      </c>
      <c r="K715" s="168">
        <f>ROUND(E715*J715,2)</f>
        <v>0</v>
      </c>
      <c r="L715" s="168">
        <v>15</v>
      </c>
      <c r="M715" s="168">
        <f>G715*(1+L715/100)</f>
        <v>0</v>
      </c>
      <c r="N715" s="168">
        <v>1E-3</v>
      </c>
      <c r="O715" s="168">
        <f>ROUND(E715*N715,2)</f>
        <v>0.01</v>
      </c>
      <c r="P715" s="168">
        <v>0</v>
      </c>
      <c r="Q715" s="168">
        <f>ROUND(E715*P715,2)</f>
        <v>0</v>
      </c>
      <c r="R715" s="168" t="s">
        <v>294</v>
      </c>
      <c r="S715" s="168" t="s">
        <v>170</v>
      </c>
      <c r="T715" s="156">
        <v>0</v>
      </c>
      <c r="U715" s="156">
        <f>ROUND(E715*T715,2)</f>
        <v>0</v>
      </c>
      <c r="V715" s="156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 t="s">
        <v>718</v>
      </c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</row>
    <row r="716" spans="1:59" outlineLevel="1" x14ac:dyDescent="0.25">
      <c r="A716" s="154"/>
      <c r="B716" s="155"/>
      <c r="C716" s="190" t="s">
        <v>349</v>
      </c>
      <c r="D716" s="185"/>
      <c r="E716" s="18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 t="s">
        <v>239</v>
      </c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</row>
    <row r="717" spans="1:59" outlineLevel="1" x14ac:dyDescent="0.25">
      <c r="A717" s="154"/>
      <c r="B717" s="155"/>
      <c r="C717" s="191" t="s">
        <v>350</v>
      </c>
      <c r="D717" s="185"/>
      <c r="E717" s="186">
        <v>10.5</v>
      </c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 t="s">
        <v>239</v>
      </c>
      <c r="AG717" s="147">
        <v>2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</row>
    <row r="718" spans="1:59" outlineLevel="1" x14ac:dyDescent="0.25">
      <c r="A718" s="154"/>
      <c r="B718" s="155"/>
      <c r="C718" s="191" t="s">
        <v>351</v>
      </c>
      <c r="D718" s="185"/>
      <c r="E718" s="186">
        <v>5.4</v>
      </c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 t="s">
        <v>239</v>
      </c>
      <c r="AG718" s="147">
        <v>2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</row>
    <row r="719" spans="1:59" outlineLevel="1" x14ac:dyDescent="0.25">
      <c r="A719" s="154"/>
      <c r="B719" s="155"/>
      <c r="C719" s="191" t="s">
        <v>352</v>
      </c>
      <c r="D719" s="185"/>
      <c r="E719" s="186">
        <v>1.6</v>
      </c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 t="s">
        <v>239</v>
      </c>
      <c r="AG719" s="147">
        <v>2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</row>
    <row r="720" spans="1:59" outlineLevel="1" x14ac:dyDescent="0.25">
      <c r="A720" s="154"/>
      <c r="B720" s="155"/>
      <c r="C720" s="191" t="s">
        <v>353</v>
      </c>
      <c r="D720" s="185"/>
      <c r="E720" s="186">
        <v>1.2</v>
      </c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 t="s">
        <v>239</v>
      </c>
      <c r="AG720" s="147">
        <v>2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</row>
    <row r="721" spans="1:59" outlineLevel="1" x14ac:dyDescent="0.25">
      <c r="A721" s="154"/>
      <c r="B721" s="155"/>
      <c r="C721" s="191" t="s">
        <v>354</v>
      </c>
      <c r="D721" s="185"/>
      <c r="E721" s="186">
        <v>6.2</v>
      </c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 t="s">
        <v>239</v>
      </c>
      <c r="AG721" s="147">
        <v>2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</row>
    <row r="722" spans="1:59" outlineLevel="1" x14ac:dyDescent="0.25">
      <c r="A722" s="154"/>
      <c r="B722" s="155"/>
      <c r="C722" s="191" t="s">
        <v>355</v>
      </c>
      <c r="D722" s="185"/>
      <c r="E722" s="186">
        <v>1.6</v>
      </c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 t="s">
        <v>239</v>
      </c>
      <c r="AG722" s="147">
        <v>2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</row>
    <row r="723" spans="1:59" outlineLevel="1" x14ac:dyDescent="0.25">
      <c r="A723" s="154"/>
      <c r="B723" s="155"/>
      <c r="C723" s="191" t="s">
        <v>356</v>
      </c>
      <c r="D723" s="185"/>
      <c r="E723" s="186">
        <v>1.6</v>
      </c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 t="s">
        <v>239</v>
      </c>
      <c r="AG723" s="147">
        <v>2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</row>
    <row r="724" spans="1:59" outlineLevel="1" x14ac:dyDescent="0.25">
      <c r="A724" s="154"/>
      <c r="B724" s="155"/>
      <c r="C724" s="191" t="s">
        <v>924</v>
      </c>
      <c r="D724" s="185"/>
      <c r="E724" s="186">
        <v>1.4</v>
      </c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 t="s">
        <v>239</v>
      </c>
      <c r="AG724" s="147">
        <v>2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</row>
    <row r="725" spans="1:59" outlineLevel="1" x14ac:dyDescent="0.25">
      <c r="A725" s="154"/>
      <c r="B725" s="155"/>
      <c r="C725" s="192" t="s">
        <v>357</v>
      </c>
      <c r="D725" s="187"/>
      <c r="E725" s="188">
        <v>29.5</v>
      </c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 t="s">
        <v>239</v>
      </c>
      <c r="AG725" s="147">
        <v>3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</row>
    <row r="726" spans="1:59" outlineLevel="1" x14ac:dyDescent="0.25">
      <c r="A726" s="154"/>
      <c r="B726" s="155"/>
      <c r="C726" s="190" t="s">
        <v>358</v>
      </c>
      <c r="D726" s="185"/>
      <c r="E726" s="18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 t="s">
        <v>239</v>
      </c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</row>
    <row r="727" spans="1:59" outlineLevel="1" x14ac:dyDescent="0.25">
      <c r="A727" s="154"/>
      <c r="B727" s="155"/>
      <c r="C727" s="189" t="s">
        <v>925</v>
      </c>
      <c r="D727" s="183"/>
      <c r="E727" s="184">
        <v>7.375</v>
      </c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 t="s">
        <v>239</v>
      </c>
      <c r="AG727" s="147">
        <v>0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</row>
    <row r="728" spans="1:59" ht="11.4" customHeight="1" outlineLevel="1" x14ac:dyDescent="0.25">
      <c r="A728" s="163">
        <v>231</v>
      </c>
      <c r="B728" s="164" t="s">
        <v>926</v>
      </c>
      <c r="C728" s="178" t="s">
        <v>927</v>
      </c>
      <c r="D728" s="165" t="s">
        <v>923</v>
      </c>
      <c r="E728" s="166">
        <v>132.75</v>
      </c>
      <c r="F728" s="167">
        <v>0</v>
      </c>
      <c r="G728" s="168">
        <f>ROUND(E728*F728,2)</f>
        <v>0</v>
      </c>
      <c r="H728" s="167">
        <v>0</v>
      </c>
      <c r="I728" s="168">
        <f>ROUND(E728*H728,2)</f>
        <v>0</v>
      </c>
      <c r="J728" s="167">
        <v>0</v>
      </c>
      <c r="K728" s="168">
        <f>ROUND(E728*J728,2)</f>
        <v>0</v>
      </c>
      <c r="L728" s="168">
        <v>15</v>
      </c>
      <c r="M728" s="168">
        <f>G728*(1+L728/100)</f>
        <v>0</v>
      </c>
      <c r="N728" s="168">
        <v>1E-3</v>
      </c>
      <c r="O728" s="168">
        <f>ROUND(E728*N728,2)</f>
        <v>0.13</v>
      </c>
      <c r="P728" s="168">
        <v>0</v>
      </c>
      <c r="Q728" s="168">
        <f>ROUND(E728*P728,2)</f>
        <v>0</v>
      </c>
      <c r="R728" s="168" t="s">
        <v>294</v>
      </c>
      <c r="S728" s="168" t="s">
        <v>170</v>
      </c>
      <c r="T728" s="156">
        <v>0</v>
      </c>
      <c r="U728" s="156">
        <f>ROUND(E728*T728,2)</f>
        <v>0</v>
      </c>
      <c r="V728" s="156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 t="s">
        <v>718</v>
      </c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</row>
    <row r="729" spans="1:59" outlineLevel="1" x14ac:dyDescent="0.25">
      <c r="A729" s="154"/>
      <c r="B729" s="155"/>
      <c r="C729" s="190" t="s">
        <v>349</v>
      </c>
      <c r="D729" s="185"/>
      <c r="E729" s="18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 t="s">
        <v>239</v>
      </c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</row>
    <row r="730" spans="1:59" outlineLevel="1" x14ac:dyDescent="0.25">
      <c r="A730" s="154"/>
      <c r="B730" s="155"/>
      <c r="C730" s="191" t="s">
        <v>350</v>
      </c>
      <c r="D730" s="185"/>
      <c r="E730" s="186">
        <v>10.5</v>
      </c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 t="s">
        <v>239</v>
      </c>
      <c r="AG730" s="147">
        <v>2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</row>
    <row r="731" spans="1:59" outlineLevel="1" x14ac:dyDescent="0.25">
      <c r="A731" s="154"/>
      <c r="B731" s="155"/>
      <c r="C731" s="191" t="s">
        <v>351</v>
      </c>
      <c r="D731" s="185"/>
      <c r="E731" s="186">
        <v>5.4</v>
      </c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 t="s">
        <v>239</v>
      </c>
      <c r="AG731" s="147">
        <v>2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</row>
    <row r="732" spans="1:59" outlineLevel="1" x14ac:dyDescent="0.25">
      <c r="A732" s="154"/>
      <c r="B732" s="155"/>
      <c r="C732" s="191" t="s">
        <v>352</v>
      </c>
      <c r="D732" s="185"/>
      <c r="E732" s="186">
        <v>1.6</v>
      </c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 t="s">
        <v>239</v>
      </c>
      <c r="AG732" s="147">
        <v>2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</row>
    <row r="733" spans="1:59" outlineLevel="1" x14ac:dyDescent="0.25">
      <c r="A733" s="154"/>
      <c r="B733" s="155"/>
      <c r="C733" s="191" t="s">
        <v>353</v>
      </c>
      <c r="D733" s="185"/>
      <c r="E733" s="186">
        <v>1.2</v>
      </c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 t="s">
        <v>239</v>
      </c>
      <c r="AG733" s="147">
        <v>2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</row>
    <row r="734" spans="1:59" outlineLevel="1" x14ac:dyDescent="0.25">
      <c r="A734" s="154"/>
      <c r="B734" s="155"/>
      <c r="C734" s="191" t="s">
        <v>354</v>
      </c>
      <c r="D734" s="185"/>
      <c r="E734" s="186">
        <v>6.2</v>
      </c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 t="s">
        <v>239</v>
      </c>
      <c r="AG734" s="147">
        <v>2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</row>
    <row r="735" spans="1:59" outlineLevel="1" x14ac:dyDescent="0.25">
      <c r="A735" s="154"/>
      <c r="B735" s="155"/>
      <c r="C735" s="191" t="s">
        <v>355</v>
      </c>
      <c r="D735" s="185"/>
      <c r="E735" s="186">
        <v>1.6</v>
      </c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 t="s">
        <v>239</v>
      </c>
      <c r="AG735" s="147">
        <v>2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</row>
    <row r="736" spans="1:59" outlineLevel="1" x14ac:dyDescent="0.25">
      <c r="A736" s="154"/>
      <c r="B736" s="155"/>
      <c r="C736" s="191" t="s">
        <v>356</v>
      </c>
      <c r="D736" s="185"/>
      <c r="E736" s="186">
        <v>1.6</v>
      </c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 t="s">
        <v>239</v>
      </c>
      <c r="AG736" s="147">
        <v>2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</row>
    <row r="737" spans="1:59" outlineLevel="1" x14ac:dyDescent="0.25">
      <c r="A737" s="154"/>
      <c r="B737" s="155"/>
      <c r="C737" s="191" t="s">
        <v>924</v>
      </c>
      <c r="D737" s="185"/>
      <c r="E737" s="186">
        <v>1.4</v>
      </c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 t="s">
        <v>239</v>
      </c>
      <c r="AG737" s="147">
        <v>2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</row>
    <row r="738" spans="1:59" outlineLevel="1" x14ac:dyDescent="0.25">
      <c r="A738" s="154"/>
      <c r="B738" s="155"/>
      <c r="C738" s="192" t="s">
        <v>357</v>
      </c>
      <c r="D738" s="187"/>
      <c r="E738" s="188">
        <v>29.5</v>
      </c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 t="s">
        <v>239</v>
      </c>
      <c r="AG738" s="147">
        <v>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</row>
    <row r="739" spans="1:59" outlineLevel="1" x14ac:dyDescent="0.25">
      <c r="A739" s="154"/>
      <c r="B739" s="155"/>
      <c r="C739" s="190" t="s">
        <v>358</v>
      </c>
      <c r="D739" s="185"/>
      <c r="E739" s="18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 t="s">
        <v>239</v>
      </c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</row>
    <row r="740" spans="1:59" outlineLevel="1" x14ac:dyDescent="0.25">
      <c r="A740" s="154"/>
      <c r="B740" s="155"/>
      <c r="C740" s="189" t="s">
        <v>928</v>
      </c>
      <c r="D740" s="183"/>
      <c r="E740" s="184">
        <v>132.75</v>
      </c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 t="s">
        <v>239</v>
      </c>
      <c r="AG740" s="147">
        <v>0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</row>
    <row r="741" spans="1:59" ht="13.2" customHeight="1" outlineLevel="1" x14ac:dyDescent="0.25">
      <c r="A741" s="163">
        <v>232</v>
      </c>
      <c r="B741" s="164" t="s">
        <v>929</v>
      </c>
      <c r="C741" s="178" t="s">
        <v>930</v>
      </c>
      <c r="D741" s="165" t="s">
        <v>278</v>
      </c>
      <c r="E741" s="166">
        <v>13.42</v>
      </c>
      <c r="F741" s="167">
        <v>0</v>
      </c>
      <c r="G741" s="168">
        <f>ROUND(E741*F741,2)</f>
        <v>0</v>
      </c>
      <c r="H741" s="167">
        <v>0</v>
      </c>
      <c r="I741" s="168">
        <f>ROUND(E741*H741,2)</f>
        <v>0</v>
      </c>
      <c r="J741" s="167">
        <v>0</v>
      </c>
      <c r="K741" s="168">
        <f>ROUND(E741*J741,2)</f>
        <v>0</v>
      </c>
      <c r="L741" s="168">
        <v>15</v>
      </c>
      <c r="M741" s="168">
        <f>G741*(1+L741/100)</f>
        <v>0</v>
      </c>
      <c r="N741" s="168">
        <v>1.9199999999999998E-2</v>
      </c>
      <c r="O741" s="168">
        <f>ROUND(E741*N741,2)</f>
        <v>0.26</v>
      </c>
      <c r="P741" s="168">
        <v>0</v>
      </c>
      <c r="Q741" s="168">
        <f>ROUND(E741*P741,2)</f>
        <v>0</v>
      </c>
      <c r="R741" s="168" t="s">
        <v>294</v>
      </c>
      <c r="S741" s="168" t="s">
        <v>170</v>
      </c>
      <c r="T741" s="156">
        <v>0</v>
      </c>
      <c r="U741" s="156">
        <f>ROUND(E741*T741,2)</f>
        <v>0</v>
      </c>
      <c r="V741" s="156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 t="s">
        <v>718</v>
      </c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</row>
    <row r="742" spans="1:59" outlineLevel="1" x14ac:dyDescent="0.25">
      <c r="A742" s="154"/>
      <c r="B742" s="155"/>
      <c r="C742" s="190" t="s">
        <v>349</v>
      </c>
      <c r="D742" s="185"/>
      <c r="E742" s="18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 t="s">
        <v>239</v>
      </c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</row>
    <row r="743" spans="1:59" outlineLevel="1" x14ac:dyDescent="0.25">
      <c r="A743" s="154"/>
      <c r="B743" s="155"/>
      <c r="C743" s="191" t="s">
        <v>931</v>
      </c>
      <c r="D743" s="185"/>
      <c r="E743" s="186">
        <v>1.6</v>
      </c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 t="s">
        <v>239</v>
      </c>
      <c r="AG743" s="147">
        <v>2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</row>
    <row r="744" spans="1:59" outlineLevel="1" x14ac:dyDescent="0.25">
      <c r="A744" s="154"/>
      <c r="B744" s="155"/>
      <c r="C744" s="191" t="s">
        <v>353</v>
      </c>
      <c r="D744" s="185"/>
      <c r="E744" s="186">
        <v>1.2</v>
      </c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 t="s">
        <v>239</v>
      </c>
      <c r="AG744" s="147">
        <v>2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</row>
    <row r="745" spans="1:59" outlineLevel="1" x14ac:dyDescent="0.25">
      <c r="A745" s="154"/>
      <c r="B745" s="155"/>
      <c r="C745" s="191" t="s">
        <v>354</v>
      </c>
      <c r="D745" s="185"/>
      <c r="E745" s="186">
        <v>6.2</v>
      </c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 t="s">
        <v>239</v>
      </c>
      <c r="AG745" s="147">
        <v>2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</row>
    <row r="746" spans="1:59" outlineLevel="1" x14ac:dyDescent="0.25">
      <c r="A746" s="154"/>
      <c r="B746" s="155"/>
      <c r="C746" s="191" t="s">
        <v>355</v>
      </c>
      <c r="D746" s="185"/>
      <c r="E746" s="186">
        <v>1.6</v>
      </c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 t="s">
        <v>239</v>
      </c>
      <c r="AG746" s="147">
        <v>2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</row>
    <row r="747" spans="1:59" outlineLevel="1" x14ac:dyDescent="0.25">
      <c r="A747" s="154"/>
      <c r="B747" s="155"/>
      <c r="C747" s="191" t="s">
        <v>356</v>
      </c>
      <c r="D747" s="185"/>
      <c r="E747" s="186">
        <v>1.6</v>
      </c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 t="s">
        <v>239</v>
      </c>
      <c r="AG747" s="147">
        <v>2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</row>
    <row r="748" spans="1:59" outlineLevel="1" x14ac:dyDescent="0.25">
      <c r="A748" s="154"/>
      <c r="B748" s="155"/>
      <c r="C748" s="192" t="s">
        <v>357</v>
      </c>
      <c r="D748" s="187"/>
      <c r="E748" s="188">
        <v>12.2</v>
      </c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 t="s">
        <v>239</v>
      </c>
      <c r="AG748" s="147">
        <v>3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</row>
    <row r="749" spans="1:59" outlineLevel="1" x14ac:dyDescent="0.25">
      <c r="A749" s="154"/>
      <c r="B749" s="155"/>
      <c r="C749" s="190" t="s">
        <v>358</v>
      </c>
      <c r="D749" s="185"/>
      <c r="E749" s="18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 t="s">
        <v>239</v>
      </c>
      <c r="AG749" s="147"/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</row>
    <row r="750" spans="1:59" outlineLevel="1" x14ac:dyDescent="0.25">
      <c r="A750" s="154"/>
      <c r="B750" s="155"/>
      <c r="C750" s="189" t="s">
        <v>932</v>
      </c>
      <c r="D750" s="183"/>
      <c r="E750" s="184">
        <v>13.42</v>
      </c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 t="s">
        <v>239</v>
      </c>
      <c r="AG750" s="147">
        <v>0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</row>
    <row r="751" spans="1:59" outlineLevel="1" x14ac:dyDescent="0.25">
      <c r="A751" s="163">
        <v>233</v>
      </c>
      <c r="B751" s="164" t="s">
        <v>933</v>
      </c>
      <c r="C751" s="178" t="s">
        <v>934</v>
      </c>
      <c r="D751" s="165" t="s">
        <v>278</v>
      </c>
      <c r="E751" s="166">
        <v>19.079999999999998</v>
      </c>
      <c r="F751" s="167">
        <v>0</v>
      </c>
      <c r="G751" s="168">
        <f>ROUND(E751*F751,2)</f>
        <v>0</v>
      </c>
      <c r="H751" s="167">
        <v>0</v>
      </c>
      <c r="I751" s="168">
        <f>ROUND(E751*H751,2)</f>
        <v>0</v>
      </c>
      <c r="J751" s="167">
        <v>0</v>
      </c>
      <c r="K751" s="168">
        <f>ROUND(E751*J751,2)</f>
        <v>0</v>
      </c>
      <c r="L751" s="168">
        <v>15</v>
      </c>
      <c r="M751" s="168">
        <f>G751*(1+L751/100)</f>
        <v>0</v>
      </c>
      <c r="N751" s="168">
        <v>1.8200000000000001E-2</v>
      </c>
      <c r="O751" s="168">
        <f>ROUND(E751*N751,2)</f>
        <v>0.35</v>
      </c>
      <c r="P751" s="168">
        <v>0</v>
      </c>
      <c r="Q751" s="168">
        <f>ROUND(E751*P751,2)</f>
        <v>0</v>
      </c>
      <c r="R751" s="168"/>
      <c r="S751" s="168" t="s">
        <v>214</v>
      </c>
      <c r="T751" s="156">
        <v>0</v>
      </c>
      <c r="U751" s="156">
        <f>ROUND(E751*T751,2)</f>
        <v>0</v>
      </c>
      <c r="V751" s="156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 t="s">
        <v>295</v>
      </c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</row>
    <row r="752" spans="1:59" outlineLevel="1" x14ac:dyDescent="0.25">
      <c r="A752" s="154"/>
      <c r="B752" s="155"/>
      <c r="C752" s="190" t="s">
        <v>349</v>
      </c>
      <c r="D752" s="185"/>
      <c r="E752" s="18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 t="s">
        <v>239</v>
      </c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</row>
    <row r="753" spans="1:59" outlineLevel="1" x14ac:dyDescent="0.25">
      <c r="A753" s="154"/>
      <c r="B753" s="155"/>
      <c r="C753" s="191" t="s">
        <v>350</v>
      </c>
      <c r="D753" s="185"/>
      <c r="E753" s="186">
        <v>10.5</v>
      </c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 t="s">
        <v>239</v>
      </c>
      <c r="AG753" s="147">
        <v>2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</row>
    <row r="754" spans="1:59" outlineLevel="1" x14ac:dyDescent="0.25">
      <c r="A754" s="154"/>
      <c r="B754" s="155"/>
      <c r="C754" s="191" t="s">
        <v>351</v>
      </c>
      <c r="D754" s="185"/>
      <c r="E754" s="186">
        <v>5.4</v>
      </c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 t="s">
        <v>239</v>
      </c>
      <c r="AG754" s="147">
        <v>2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</row>
    <row r="755" spans="1:59" outlineLevel="1" x14ac:dyDescent="0.25">
      <c r="A755" s="154"/>
      <c r="B755" s="155"/>
      <c r="C755" s="192" t="s">
        <v>357</v>
      </c>
      <c r="D755" s="187"/>
      <c r="E755" s="188">
        <v>15.9</v>
      </c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 t="s">
        <v>239</v>
      </c>
      <c r="AG755" s="147">
        <v>3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</row>
    <row r="756" spans="1:59" outlineLevel="1" x14ac:dyDescent="0.25">
      <c r="A756" s="154"/>
      <c r="B756" s="155"/>
      <c r="C756" s="190" t="s">
        <v>358</v>
      </c>
      <c r="D756" s="185"/>
      <c r="E756" s="18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 t="s">
        <v>239</v>
      </c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</row>
    <row r="757" spans="1:59" outlineLevel="1" x14ac:dyDescent="0.25">
      <c r="A757" s="154"/>
      <c r="B757" s="155"/>
      <c r="C757" s="189" t="s">
        <v>935</v>
      </c>
      <c r="D757" s="183"/>
      <c r="E757" s="184">
        <v>19.079999999999998</v>
      </c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 t="s">
        <v>239</v>
      </c>
      <c r="AG757" s="147">
        <v>0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</row>
    <row r="758" spans="1:59" outlineLevel="1" x14ac:dyDescent="0.25">
      <c r="A758" s="163">
        <v>234</v>
      </c>
      <c r="B758" s="164" t="s">
        <v>936</v>
      </c>
      <c r="C758" s="178" t="s">
        <v>937</v>
      </c>
      <c r="D758" s="165" t="s">
        <v>369</v>
      </c>
      <c r="E758" s="166">
        <v>0.76093</v>
      </c>
      <c r="F758" s="167">
        <v>0</v>
      </c>
      <c r="G758" s="168">
        <f>ROUND(E758*F758,2)</f>
        <v>0</v>
      </c>
      <c r="H758" s="167">
        <v>0</v>
      </c>
      <c r="I758" s="168">
        <f>ROUND(E758*H758,2)</f>
        <v>0</v>
      </c>
      <c r="J758" s="167">
        <v>0</v>
      </c>
      <c r="K758" s="168">
        <f>ROUND(E758*J758,2)</f>
        <v>0</v>
      </c>
      <c r="L758" s="168">
        <v>15</v>
      </c>
      <c r="M758" s="168">
        <f>G758*(1+L758/100)</f>
        <v>0</v>
      </c>
      <c r="N758" s="168">
        <v>0</v>
      </c>
      <c r="O758" s="168">
        <f>ROUND(E758*N758,2)</f>
        <v>0</v>
      </c>
      <c r="P758" s="168">
        <v>0</v>
      </c>
      <c r="Q758" s="168">
        <f>ROUND(E758*P758,2)</f>
        <v>0</v>
      </c>
      <c r="R758" s="168" t="s">
        <v>889</v>
      </c>
      <c r="S758" s="168" t="s">
        <v>170</v>
      </c>
      <c r="T758" s="156">
        <v>1.5980000000000001</v>
      </c>
      <c r="U758" s="156">
        <f>ROUND(E758*T758,2)</f>
        <v>1.22</v>
      </c>
      <c r="V758" s="156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 t="s">
        <v>490</v>
      </c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</row>
    <row r="759" spans="1:59" outlineLevel="1" x14ac:dyDescent="0.25">
      <c r="A759" s="154"/>
      <c r="B759" s="155"/>
      <c r="C759" s="251" t="s">
        <v>547</v>
      </c>
      <c r="D759" s="252"/>
      <c r="E759" s="252"/>
      <c r="F759" s="252"/>
      <c r="G759" s="252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 t="s">
        <v>237</v>
      </c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</row>
    <row r="760" spans="1:59" x14ac:dyDescent="0.25">
      <c r="A760" s="158" t="s">
        <v>165</v>
      </c>
      <c r="B760" s="159" t="s">
        <v>128</v>
      </c>
      <c r="C760" s="177" t="s">
        <v>129</v>
      </c>
      <c r="D760" s="160"/>
      <c r="E760" s="161"/>
      <c r="F760" s="162"/>
      <c r="G760" s="162">
        <f>SUMIF(AF761:AF778,"&lt;&gt;NOR",G761:G778)</f>
        <v>0</v>
      </c>
      <c r="H760" s="162"/>
      <c r="I760" s="162">
        <f>SUM(I761:I778)</f>
        <v>0</v>
      </c>
      <c r="J760" s="162"/>
      <c r="K760" s="162">
        <f>SUM(K761:K778)</f>
        <v>0</v>
      </c>
      <c r="L760" s="162"/>
      <c r="M760" s="162">
        <f>SUM(M761:M778)</f>
        <v>0</v>
      </c>
      <c r="N760" s="162"/>
      <c r="O760" s="162">
        <f>SUM(O761:O778)</f>
        <v>0.18</v>
      </c>
      <c r="P760" s="162"/>
      <c r="Q760" s="162">
        <f>SUM(Q761:Q778)</f>
        <v>0</v>
      </c>
      <c r="R760" s="162"/>
      <c r="S760" s="162"/>
      <c r="T760" s="157"/>
      <c r="U760" s="157">
        <f>SUM(U761:U778)</f>
        <v>24.04</v>
      </c>
      <c r="V760" s="157"/>
      <c r="AF760" t="s">
        <v>166</v>
      </c>
    </row>
    <row r="761" spans="1:59" ht="20.399999999999999" outlineLevel="1" x14ac:dyDescent="0.25">
      <c r="A761" s="163">
        <v>235</v>
      </c>
      <c r="B761" s="164" t="s">
        <v>938</v>
      </c>
      <c r="C761" s="178" t="s">
        <v>939</v>
      </c>
      <c r="D761" s="165" t="s">
        <v>278</v>
      </c>
      <c r="E761" s="166">
        <v>61.4</v>
      </c>
      <c r="F761" s="167">
        <v>0</v>
      </c>
      <c r="G761" s="168">
        <f>ROUND(E761*F761,2)</f>
        <v>0</v>
      </c>
      <c r="H761" s="167">
        <v>0</v>
      </c>
      <c r="I761" s="168">
        <f>ROUND(E761*H761,2)</f>
        <v>0</v>
      </c>
      <c r="J761" s="167">
        <v>0</v>
      </c>
      <c r="K761" s="168">
        <f>ROUND(E761*J761,2)</f>
        <v>0</v>
      </c>
      <c r="L761" s="168">
        <v>15</v>
      </c>
      <c r="M761" s="168">
        <f>G761*(1+L761/100)</f>
        <v>0</v>
      </c>
      <c r="N761" s="168">
        <v>5.0000000000000002E-5</v>
      </c>
      <c r="O761" s="168">
        <f>ROUND(E761*N761,2)</f>
        <v>0</v>
      </c>
      <c r="P761" s="168">
        <v>0</v>
      </c>
      <c r="Q761" s="168">
        <f>ROUND(E761*P761,2)</f>
        <v>0</v>
      </c>
      <c r="R761" s="168" t="s">
        <v>940</v>
      </c>
      <c r="S761" s="168" t="s">
        <v>170</v>
      </c>
      <c r="T761" s="156">
        <v>6.5000000000000002E-2</v>
      </c>
      <c r="U761" s="156">
        <f>ROUND(E761*T761,2)</f>
        <v>3.99</v>
      </c>
      <c r="V761" s="156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 t="s">
        <v>235</v>
      </c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</row>
    <row r="762" spans="1:59" outlineLevel="1" x14ac:dyDescent="0.25">
      <c r="A762" s="154"/>
      <c r="B762" s="155"/>
      <c r="C762" s="189" t="s">
        <v>394</v>
      </c>
      <c r="D762" s="183"/>
      <c r="E762" s="184">
        <v>10.5</v>
      </c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 t="s">
        <v>239</v>
      </c>
      <c r="AG762" s="147">
        <v>0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</row>
    <row r="763" spans="1:59" outlineLevel="1" x14ac:dyDescent="0.25">
      <c r="A763" s="154"/>
      <c r="B763" s="155"/>
      <c r="C763" s="189" t="s">
        <v>302</v>
      </c>
      <c r="D763" s="183"/>
      <c r="E763" s="184">
        <v>39.5</v>
      </c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 t="s">
        <v>239</v>
      </c>
      <c r="AG763" s="147">
        <v>0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</row>
    <row r="764" spans="1:59" outlineLevel="1" x14ac:dyDescent="0.25">
      <c r="A764" s="154"/>
      <c r="B764" s="155"/>
      <c r="C764" s="189" t="s">
        <v>303</v>
      </c>
      <c r="D764" s="183"/>
      <c r="E764" s="184">
        <v>5.4</v>
      </c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 t="s">
        <v>239</v>
      </c>
      <c r="AG764" s="147">
        <v>0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</row>
    <row r="765" spans="1:59" outlineLevel="1" x14ac:dyDescent="0.25">
      <c r="A765" s="154"/>
      <c r="B765" s="155"/>
      <c r="C765" s="189" t="s">
        <v>304</v>
      </c>
      <c r="D765" s="183"/>
      <c r="E765" s="184">
        <v>1.6</v>
      </c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 t="s">
        <v>239</v>
      </c>
      <c r="AG765" s="147">
        <v>0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</row>
    <row r="766" spans="1:59" outlineLevel="1" x14ac:dyDescent="0.25">
      <c r="A766" s="154"/>
      <c r="B766" s="155"/>
      <c r="C766" s="189" t="s">
        <v>305</v>
      </c>
      <c r="D766" s="183"/>
      <c r="E766" s="184">
        <v>1.2</v>
      </c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 t="s">
        <v>239</v>
      </c>
      <c r="AG766" s="147">
        <v>0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</row>
    <row r="767" spans="1:59" outlineLevel="1" x14ac:dyDescent="0.25">
      <c r="A767" s="154"/>
      <c r="B767" s="155"/>
      <c r="C767" s="189" t="s">
        <v>307</v>
      </c>
      <c r="D767" s="183"/>
      <c r="E767" s="184">
        <v>1.6</v>
      </c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 t="s">
        <v>239</v>
      </c>
      <c r="AG767" s="147">
        <v>0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</row>
    <row r="768" spans="1:59" outlineLevel="1" x14ac:dyDescent="0.25">
      <c r="A768" s="154"/>
      <c r="B768" s="155"/>
      <c r="C768" s="189" t="s">
        <v>308</v>
      </c>
      <c r="D768" s="183"/>
      <c r="E768" s="184">
        <v>1.6</v>
      </c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 t="s">
        <v>239</v>
      </c>
      <c r="AG768" s="147">
        <v>0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</row>
    <row r="769" spans="1:59" ht="20.399999999999999" outlineLevel="1" x14ac:dyDescent="0.25">
      <c r="A769" s="163">
        <v>236</v>
      </c>
      <c r="B769" s="164" t="s">
        <v>941</v>
      </c>
      <c r="C769" s="178" t="s">
        <v>942</v>
      </c>
      <c r="D769" s="165" t="s">
        <v>278</v>
      </c>
      <c r="E769" s="166">
        <v>61.4</v>
      </c>
      <c r="F769" s="167">
        <v>0</v>
      </c>
      <c r="G769" s="168">
        <f>ROUND(E769*F769,2)</f>
        <v>0</v>
      </c>
      <c r="H769" s="167">
        <v>0</v>
      </c>
      <c r="I769" s="168">
        <f>ROUND(E769*H769,2)</f>
        <v>0</v>
      </c>
      <c r="J769" s="167">
        <v>0</v>
      </c>
      <c r="K769" s="168">
        <f>ROUND(E769*J769,2)</f>
        <v>0</v>
      </c>
      <c r="L769" s="168">
        <v>15</v>
      </c>
      <c r="M769" s="168">
        <f>G769*(1+L769/100)</f>
        <v>0</v>
      </c>
      <c r="N769" s="168">
        <v>3.0000000000000001E-3</v>
      </c>
      <c r="O769" s="168">
        <f>ROUND(E769*N769,2)</f>
        <v>0.18</v>
      </c>
      <c r="P769" s="168">
        <v>0</v>
      </c>
      <c r="Q769" s="168">
        <f>ROUND(E769*P769,2)</f>
        <v>0</v>
      </c>
      <c r="R769" s="168" t="s">
        <v>940</v>
      </c>
      <c r="S769" s="168" t="s">
        <v>170</v>
      </c>
      <c r="T769" s="156">
        <v>0.32200000000000001</v>
      </c>
      <c r="U769" s="156">
        <f>ROUND(E769*T769,2)</f>
        <v>19.77</v>
      </c>
      <c r="V769" s="156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 t="s">
        <v>235</v>
      </c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</row>
    <row r="770" spans="1:59" outlineLevel="1" x14ac:dyDescent="0.25">
      <c r="A770" s="154"/>
      <c r="B770" s="155"/>
      <c r="C770" s="189" t="s">
        <v>394</v>
      </c>
      <c r="D770" s="183"/>
      <c r="E770" s="184">
        <v>10.5</v>
      </c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 t="s">
        <v>239</v>
      </c>
      <c r="AG770" s="147">
        <v>0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</row>
    <row r="771" spans="1:59" outlineLevel="1" x14ac:dyDescent="0.25">
      <c r="A771" s="154"/>
      <c r="B771" s="155"/>
      <c r="C771" s="189" t="s">
        <v>302</v>
      </c>
      <c r="D771" s="183"/>
      <c r="E771" s="184">
        <v>39.5</v>
      </c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 t="s">
        <v>239</v>
      </c>
      <c r="AG771" s="147">
        <v>0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</row>
    <row r="772" spans="1:59" outlineLevel="1" x14ac:dyDescent="0.25">
      <c r="A772" s="154"/>
      <c r="B772" s="155"/>
      <c r="C772" s="189" t="s">
        <v>303</v>
      </c>
      <c r="D772" s="183"/>
      <c r="E772" s="184">
        <v>5.4</v>
      </c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 t="s">
        <v>239</v>
      </c>
      <c r="AG772" s="147">
        <v>0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</row>
    <row r="773" spans="1:59" outlineLevel="1" x14ac:dyDescent="0.25">
      <c r="A773" s="154"/>
      <c r="B773" s="155"/>
      <c r="C773" s="189" t="s">
        <v>304</v>
      </c>
      <c r="D773" s="183"/>
      <c r="E773" s="184">
        <v>1.6</v>
      </c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 t="s">
        <v>239</v>
      </c>
      <c r="AG773" s="147">
        <v>0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</row>
    <row r="774" spans="1:59" outlineLevel="1" x14ac:dyDescent="0.25">
      <c r="A774" s="154"/>
      <c r="B774" s="155"/>
      <c r="C774" s="189" t="s">
        <v>305</v>
      </c>
      <c r="D774" s="183"/>
      <c r="E774" s="184">
        <v>1.2</v>
      </c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 t="s">
        <v>239</v>
      </c>
      <c r="AG774" s="147">
        <v>0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</row>
    <row r="775" spans="1:59" outlineLevel="1" x14ac:dyDescent="0.25">
      <c r="A775" s="154"/>
      <c r="B775" s="155"/>
      <c r="C775" s="189" t="s">
        <v>307</v>
      </c>
      <c r="D775" s="183"/>
      <c r="E775" s="184">
        <v>1.6</v>
      </c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 t="s">
        <v>239</v>
      </c>
      <c r="AG775" s="147">
        <v>0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</row>
    <row r="776" spans="1:59" outlineLevel="1" x14ac:dyDescent="0.25">
      <c r="A776" s="154"/>
      <c r="B776" s="155"/>
      <c r="C776" s="189" t="s">
        <v>308</v>
      </c>
      <c r="D776" s="183"/>
      <c r="E776" s="184">
        <v>1.6</v>
      </c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 t="s">
        <v>239</v>
      </c>
      <c r="AG776" s="147">
        <v>0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</row>
    <row r="777" spans="1:59" outlineLevel="1" x14ac:dyDescent="0.25">
      <c r="A777" s="163">
        <v>237</v>
      </c>
      <c r="B777" s="164" t="s">
        <v>943</v>
      </c>
      <c r="C777" s="178" t="s">
        <v>944</v>
      </c>
      <c r="D777" s="165" t="s">
        <v>369</v>
      </c>
      <c r="E777" s="166">
        <v>0.18726999999999999</v>
      </c>
      <c r="F777" s="167">
        <v>0</v>
      </c>
      <c r="G777" s="168">
        <f>ROUND(E777*F777,2)</f>
        <v>0</v>
      </c>
      <c r="H777" s="167">
        <v>0</v>
      </c>
      <c r="I777" s="168">
        <f>ROUND(E777*H777,2)</f>
        <v>0</v>
      </c>
      <c r="J777" s="167">
        <v>0</v>
      </c>
      <c r="K777" s="168">
        <f>ROUND(E777*J777,2)</f>
        <v>0</v>
      </c>
      <c r="L777" s="168">
        <v>15</v>
      </c>
      <c r="M777" s="168">
        <f>G777*(1+L777/100)</f>
        <v>0</v>
      </c>
      <c r="N777" s="168">
        <v>0</v>
      </c>
      <c r="O777" s="168">
        <f>ROUND(E777*N777,2)</f>
        <v>0</v>
      </c>
      <c r="P777" s="168">
        <v>0</v>
      </c>
      <c r="Q777" s="168">
        <f>ROUND(E777*P777,2)</f>
        <v>0</v>
      </c>
      <c r="R777" s="168" t="s">
        <v>940</v>
      </c>
      <c r="S777" s="168" t="s">
        <v>170</v>
      </c>
      <c r="T777" s="156">
        <v>1.4990000000000001</v>
      </c>
      <c r="U777" s="156">
        <f>ROUND(E777*T777,2)</f>
        <v>0.28000000000000003</v>
      </c>
      <c r="V777" s="156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 t="s">
        <v>490</v>
      </c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</row>
    <row r="778" spans="1:59" outlineLevel="1" x14ac:dyDescent="0.25">
      <c r="A778" s="154"/>
      <c r="B778" s="155"/>
      <c r="C778" s="251" t="s">
        <v>547</v>
      </c>
      <c r="D778" s="252"/>
      <c r="E778" s="252"/>
      <c r="F778" s="252"/>
      <c r="G778" s="252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 t="s">
        <v>237</v>
      </c>
      <c r="AG778" s="147"/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</row>
    <row r="779" spans="1:59" x14ac:dyDescent="0.25">
      <c r="A779" s="158" t="s">
        <v>165</v>
      </c>
      <c r="B779" s="159" t="s">
        <v>130</v>
      </c>
      <c r="C779" s="177" t="s">
        <v>131</v>
      </c>
      <c r="D779" s="160"/>
      <c r="E779" s="161"/>
      <c r="F779" s="162"/>
      <c r="G779" s="162">
        <f>SUMIF(AF780:AF961,"&lt;&gt;NOR",G780:G961)</f>
        <v>0</v>
      </c>
      <c r="H779" s="162"/>
      <c r="I779" s="162">
        <f>SUM(I780:I961)</f>
        <v>0</v>
      </c>
      <c r="J779" s="162"/>
      <c r="K779" s="162">
        <f>SUM(K780:K961)</f>
        <v>0</v>
      </c>
      <c r="L779" s="162"/>
      <c r="M779" s="162">
        <f>SUM(M780:M961)</f>
        <v>0</v>
      </c>
      <c r="N779" s="162"/>
      <c r="O779" s="162">
        <f>SUM(O780:O961)</f>
        <v>1.9200000000000002</v>
      </c>
      <c r="P779" s="162"/>
      <c r="Q779" s="162">
        <f>SUM(Q780:Q961)</f>
        <v>0</v>
      </c>
      <c r="R779" s="162"/>
      <c r="S779" s="162"/>
      <c r="T779" s="157"/>
      <c r="U779" s="157">
        <f>SUM(U780:U961)</f>
        <v>112.01</v>
      </c>
      <c r="V779" s="157"/>
      <c r="AF779" t="s">
        <v>166</v>
      </c>
    </row>
    <row r="780" spans="1:59" outlineLevel="1" x14ac:dyDescent="0.25">
      <c r="A780" s="163">
        <v>238</v>
      </c>
      <c r="B780" s="164" t="s">
        <v>945</v>
      </c>
      <c r="C780" s="178" t="s">
        <v>946</v>
      </c>
      <c r="D780" s="165" t="s">
        <v>278</v>
      </c>
      <c r="E780" s="166">
        <v>69.599999999999994</v>
      </c>
      <c r="F780" s="167">
        <v>0</v>
      </c>
      <c r="G780" s="168">
        <f>ROUND(E780*F780,2)</f>
        <v>0</v>
      </c>
      <c r="H780" s="167">
        <v>0</v>
      </c>
      <c r="I780" s="168">
        <f>ROUND(E780*H780,2)</f>
        <v>0</v>
      </c>
      <c r="J780" s="167">
        <v>0</v>
      </c>
      <c r="K780" s="168">
        <f>ROUND(E780*J780,2)</f>
        <v>0</v>
      </c>
      <c r="L780" s="168">
        <v>15</v>
      </c>
      <c r="M780" s="168">
        <f>G780*(1+L780/100)</f>
        <v>0</v>
      </c>
      <c r="N780" s="168">
        <v>0</v>
      </c>
      <c r="O780" s="168">
        <f>ROUND(E780*N780,2)</f>
        <v>0</v>
      </c>
      <c r="P780" s="168">
        <v>0</v>
      </c>
      <c r="Q780" s="168">
        <f>ROUND(E780*P780,2)</f>
        <v>0</v>
      </c>
      <c r="R780" s="168" t="s">
        <v>889</v>
      </c>
      <c r="S780" s="168" t="s">
        <v>170</v>
      </c>
      <c r="T780" s="156">
        <v>0.05</v>
      </c>
      <c r="U780" s="156">
        <f>ROUND(E780*T780,2)</f>
        <v>3.48</v>
      </c>
      <c r="V780" s="156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 t="s">
        <v>539</v>
      </c>
      <c r="AG780" s="147"/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</row>
    <row r="781" spans="1:59" outlineLevel="1" x14ac:dyDescent="0.25">
      <c r="A781" s="154"/>
      <c r="B781" s="155"/>
      <c r="C781" s="189" t="s">
        <v>947</v>
      </c>
      <c r="D781" s="183"/>
      <c r="E781" s="184">
        <v>1.3</v>
      </c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 t="s">
        <v>239</v>
      </c>
      <c r="AG781" s="147">
        <v>0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</row>
    <row r="782" spans="1:59" outlineLevel="1" x14ac:dyDescent="0.25">
      <c r="A782" s="154"/>
      <c r="B782" s="155"/>
      <c r="C782" s="189" t="s">
        <v>324</v>
      </c>
      <c r="D782" s="183"/>
      <c r="E782" s="184">
        <v>2.7</v>
      </c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 t="s">
        <v>239</v>
      </c>
      <c r="AG782" s="147">
        <v>0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</row>
    <row r="783" spans="1:59" outlineLevel="1" x14ac:dyDescent="0.25">
      <c r="A783" s="154"/>
      <c r="B783" s="155"/>
      <c r="C783" s="189" t="s">
        <v>325</v>
      </c>
      <c r="D783" s="183"/>
      <c r="E783" s="184">
        <v>19.399999999999999</v>
      </c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 t="s">
        <v>239</v>
      </c>
      <c r="AG783" s="147">
        <v>0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</row>
    <row r="784" spans="1:59" outlineLevel="1" x14ac:dyDescent="0.25">
      <c r="A784" s="154"/>
      <c r="B784" s="155"/>
      <c r="C784" s="189" t="s">
        <v>281</v>
      </c>
      <c r="D784" s="183"/>
      <c r="E784" s="184">
        <v>-1.2</v>
      </c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 t="s">
        <v>239</v>
      </c>
      <c r="AG784" s="147">
        <v>0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</row>
    <row r="785" spans="1:59" outlineLevel="1" x14ac:dyDescent="0.25">
      <c r="A785" s="154"/>
      <c r="B785" s="155"/>
      <c r="C785" s="189" t="s">
        <v>283</v>
      </c>
      <c r="D785" s="183"/>
      <c r="E785" s="184">
        <v>-1.4</v>
      </c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 t="s">
        <v>239</v>
      </c>
      <c r="AG785" s="147">
        <v>0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</row>
    <row r="786" spans="1:59" outlineLevel="1" x14ac:dyDescent="0.25">
      <c r="A786" s="154"/>
      <c r="B786" s="155"/>
      <c r="C786" s="189" t="s">
        <v>315</v>
      </c>
      <c r="D786" s="183"/>
      <c r="E786" s="184">
        <v>-3.2</v>
      </c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 t="s">
        <v>239</v>
      </c>
      <c r="AG786" s="147">
        <v>0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</row>
    <row r="787" spans="1:59" outlineLevel="1" x14ac:dyDescent="0.25">
      <c r="A787" s="154"/>
      <c r="B787" s="155"/>
      <c r="C787" s="189" t="s">
        <v>948</v>
      </c>
      <c r="D787" s="183"/>
      <c r="E787" s="184">
        <v>0.2</v>
      </c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 t="s">
        <v>239</v>
      </c>
      <c r="AG787" s="147">
        <v>0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</row>
    <row r="788" spans="1:59" outlineLevel="1" x14ac:dyDescent="0.25">
      <c r="A788" s="154"/>
      <c r="B788" s="155"/>
      <c r="C788" s="189" t="s">
        <v>326</v>
      </c>
      <c r="D788" s="183"/>
      <c r="E788" s="184">
        <v>10.6</v>
      </c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 t="s">
        <v>239</v>
      </c>
      <c r="AG788" s="147">
        <v>0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</row>
    <row r="789" spans="1:59" outlineLevel="1" x14ac:dyDescent="0.25">
      <c r="A789" s="154"/>
      <c r="B789" s="155"/>
      <c r="C789" s="189" t="s">
        <v>283</v>
      </c>
      <c r="D789" s="183"/>
      <c r="E789" s="184">
        <v>-1.4</v>
      </c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 t="s">
        <v>239</v>
      </c>
      <c r="AG789" s="147">
        <v>0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</row>
    <row r="790" spans="1:59" outlineLevel="1" x14ac:dyDescent="0.25">
      <c r="A790" s="154"/>
      <c r="B790" s="155"/>
      <c r="C790" s="189" t="s">
        <v>327</v>
      </c>
      <c r="D790" s="183"/>
      <c r="E790" s="184">
        <v>8.8000000000000007</v>
      </c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 t="s">
        <v>239</v>
      </c>
      <c r="AG790" s="147">
        <v>0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</row>
    <row r="791" spans="1:59" outlineLevel="1" x14ac:dyDescent="0.25">
      <c r="A791" s="154"/>
      <c r="B791" s="155"/>
      <c r="C791" s="189" t="s">
        <v>281</v>
      </c>
      <c r="D791" s="183"/>
      <c r="E791" s="184">
        <v>-1.2</v>
      </c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 t="s">
        <v>239</v>
      </c>
      <c r="AG791" s="147">
        <v>0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</row>
    <row r="792" spans="1:59" outlineLevel="1" x14ac:dyDescent="0.25">
      <c r="A792" s="154"/>
      <c r="B792" s="155"/>
      <c r="C792" s="189" t="s">
        <v>328</v>
      </c>
      <c r="D792" s="183"/>
      <c r="E792" s="184">
        <v>20</v>
      </c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 t="s">
        <v>239</v>
      </c>
      <c r="AG792" s="147">
        <v>0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</row>
    <row r="793" spans="1:59" outlineLevel="1" x14ac:dyDescent="0.25">
      <c r="A793" s="154"/>
      <c r="B793" s="155"/>
      <c r="C793" s="189" t="s">
        <v>329</v>
      </c>
      <c r="D793" s="183"/>
      <c r="E793" s="184">
        <v>-1.6</v>
      </c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 t="s">
        <v>239</v>
      </c>
      <c r="AG793" s="147">
        <v>0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</row>
    <row r="794" spans="1:59" outlineLevel="1" x14ac:dyDescent="0.25">
      <c r="A794" s="154"/>
      <c r="B794" s="155"/>
      <c r="C794" s="189" t="s">
        <v>330</v>
      </c>
      <c r="D794" s="183"/>
      <c r="E794" s="184">
        <v>15.4</v>
      </c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 t="s">
        <v>239</v>
      </c>
      <c r="AG794" s="147">
        <v>0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</row>
    <row r="795" spans="1:59" outlineLevel="1" x14ac:dyDescent="0.25">
      <c r="A795" s="154"/>
      <c r="B795" s="155"/>
      <c r="C795" s="189" t="s">
        <v>331</v>
      </c>
      <c r="D795" s="183"/>
      <c r="E795" s="184">
        <v>2.6</v>
      </c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 t="s">
        <v>239</v>
      </c>
      <c r="AG795" s="147">
        <v>0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</row>
    <row r="796" spans="1:59" outlineLevel="1" x14ac:dyDescent="0.25">
      <c r="A796" s="154"/>
      <c r="B796" s="155"/>
      <c r="C796" s="189" t="s">
        <v>283</v>
      </c>
      <c r="D796" s="183"/>
      <c r="E796" s="184">
        <v>-1.4</v>
      </c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 t="s">
        <v>239</v>
      </c>
      <c r="AG796" s="147">
        <v>0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</row>
    <row r="797" spans="1:59" outlineLevel="1" x14ac:dyDescent="0.25">
      <c r="A797" s="170">
        <v>239</v>
      </c>
      <c r="B797" s="171" t="s">
        <v>949</v>
      </c>
      <c r="C797" s="179" t="s">
        <v>950</v>
      </c>
      <c r="D797" s="172" t="s">
        <v>448</v>
      </c>
      <c r="E797" s="173">
        <v>20</v>
      </c>
      <c r="F797" s="174">
        <v>0</v>
      </c>
      <c r="G797" s="175">
        <f>ROUND(E797*F797,2)</f>
        <v>0</v>
      </c>
      <c r="H797" s="174">
        <v>0</v>
      </c>
      <c r="I797" s="175">
        <f>ROUND(E797*H797,2)</f>
        <v>0</v>
      </c>
      <c r="J797" s="174">
        <v>0</v>
      </c>
      <c r="K797" s="175">
        <f>ROUND(E797*J797,2)</f>
        <v>0</v>
      </c>
      <c r="L797" s="175">
        <v>15</v>
      </c>
      <c r="M797" s="175">
        <f>G797*(1+L797/100)</f>
        <v>0</v>
      </c>
      <c r="N797" s="175">
        <v>0</v>
      </c>
      <c r="O797" s="175">
        <f>ROUND(E797*N797,2)</f>
        <v>0</v>
      </c>
      <c r="P797" s="175">
        <v>0</v>
      </c>
      <c r="Q797" s="175">
        <f>ROUND(E797*P797,2)</f>
        <v>0</v>
      </c>
      <c r="R797" s="175" t="s">
        <v>889</v>
      </c>
      <c r="S797" s="175" t="s">
        <v>170</v>
      </c>
      <c r="T797" s="156">
        <v>0.154</v>
      </c>
      <c r="U797" s="156">
        <f>ROUND(E797*T797,2)</f>
        <v>3.08</v>
      </c>
      <c r="V797" s="156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 t="s">
        <v>235</v>
      </c>
      <c r="AG797" s="147"/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</row>
    <row r="798" spans="1:59" outlineLevel="1" x14ac:dyDescent="0.25">
      <c r="A798" s="170">
        <v>240</v>
      </c>
      <c r="B798" s="171" t="s">
        <v>951</v>
      </c>
      <c r="C798" s="179" t="s">
        <v>952</v>
      </c>
      <c r="D798" s="172" t="s">
        <v>266</v>
      </c>
      <c r="E798" s="173">
        <v>19</v>
      </c>
      <c r="F798" s="174">
        <v>0</v>
      </c>
      <c r="G798" s="175">
        <f>ROUND(E798*F798,2)</f>
        <v>0</v>
      </c>
      <c r="H798" s="174">
        <v>0</v>
      </c>
      <c r="I798" s="175">
        <f>ROUND(E798*H798,2)</f>
        <v>0</v>
      </c>
      <c r="J798" s="174">
        <v>0</v>
      </c>
      <c r="K798" s="175">
        <f>ROUND(E798*J798,2)</f>
        <v>0</v>
      </c>
      <c r="L798" s="175">
        <v>15</v>
      </c>
      <c r="M798" s="175">
        <f>G798*(1+L798/100)</f>
        <v>0</v>
      </c>
      <c r="N798" s="175">
        <v>0</v>
      </c>
      <c r="O798" s="175">
        <f>ROUND(E798*N798,2)</f>
        <v>0</v>
      </c>
      <c r="P798" s="175">
        <v>0</v>
      </c>
      <c r="Q798" s="175">
        <f>ROUND(E798*P798,2)</f>
        <v>0</v>
      </c>
      <c r="R798" s="175" t="s">
        <v>889</v>
      </c>
      <c r="S798" s="175" t="s">
        <v>170</v>
      </c>
      <c r="T798" s="156">
        <v>0.1</v>
      </c>
      <c r="U798" s="156">
        <f>ROUND(E798*T798,2)</f>
        <v>1.9</v>
      </c>
      <c r="V798" s="156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 t="s">
        <v>235</v>
      </c>
      <c r="AG798" s="147"/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</row>
    <row r="799" spans="1:59" outlineLevel="1" x14ac:dyDescent="0.25">
      <c r="A799" s="170">
        <v>241</v>
      </c>
      <c r="B799" s="171" t="s">
        <v>953</v>
      </c>
      <c r="C799" s="179" t="s">
        <v>954</v>
      </c>
      <c r="D799" s="172" t="s">
        <v>266</v>
      </c>
      <c r="E799" s="173">
        <v>15</v>
      </c>
      <c r="F799" s="174">
        <v>0</v>
      </c>
      <c r="G799" s="175">
        <f>ROUND(E799*F799,2)</f>
        <v>0</v>
      </c>
      <c r="H799" s="174">
        <v>0</v>
      </c>
      <c r="I799" s="175">
        <f>ROUND(E799*H799,2)</f>
        <v>0</v>
      </c>
      <c r="J799" s="174">
        <v>0</v>
      </c>
      <c r="K799" s="175">
        <f>ROUND(E799*J799,2)</f>
        <v>0</v>
      </c>
      <c r="L799" s="175">
        <v>15</v>
      </c>
      <c r="M799" s="175">
        <f>G799*(1+L799/100)</f>
        <v>0</v>
      </c>
      <c r="N799" s="175">
        <v>0</v>
      </c>
      <c r="O799" s="175">
        <f>ROUND(E799*N799,2)</f>
        <v>0</v>
      </c>
      <c r="P799" s="175">
        <v>0</v>
      </c>
      <c r="Q799" s="175">
        <f>ROUND(E799*P799,2)</f>
        <v>0</v>
      </c>
      <c r="R799" s="175" t="s">
        <v>889</v>
      </c>
      <c r="S799" s="175" t="s">
        <v>170</v>
      </c>
      <c r="T799" s="156">
        <v>0.11</v>
      </c>
      <c r="U799" s="156">
        <f>ROUND(E799*T799,2)</f>
        <v>1.65</v>
      </c>
      <c r="V799" s="156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 t="s">
        <v>235</v>
      </c>
      <c r="AG799" s="147"/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</row>
    <row r="800" spans="1:59" outlineLevel="1" x14ac:dyDescent="0.25">
      <c r="A800" s="163">
        <v>242</v>
      </c>
      <c r="B800" s="164" t="s">
        <v>955</v>
      </c>
      <c r="C800" s="178" t="s">
        <v>956</v>
      </c>
      <c r="D800" s="165" t="s">
        <v>448</v>
      </c>
      <c r="E800" s="166">
        <v>54.8</v>
      </c>
      <c r="F800" s="167">
        <v>0</v>
      </c>
      <c r="G800" s="168">
        <f>ROUND(E800*F800,2)</f>
        <v>0</v>
      </c>
      <c r="H800" s="167">
        <v>0</v>
      </c>
      <c r="I800" s="168">
        <f>ROUND(E800*H800,2)</f>
        <v>0</v>
      </c>
      <c r="J800" s="167">
        <v>0</v>
      </c>
      <c r="K800" s="168">
        <f>ROUND(E800*J800,2)</f>
        <v>0</v>
      </c>
      <c r="L800" s="168">
        <v>15</v>
      </c>
      <c r="M800" s="168">
        <f>G800*(1+L800/100)</f>
        <v>0</v>
      </c>
      <c r="N800" s="168">
        <v>0</v>
      </c>
      <c r="O800" s="168">
        <f>ROUND(E800*N800,2)</f>
        <v>0</v>
      </c>
      <c r="P800" s="168">
        <v>0</v>
      </c>
      <c r="Q800" s="168">
        <f>ROUND(E800*P800,2)</f>
        <v>0</v>
      </c>
      <c r="R800" s="168" t="s">
        <v>889</v>
      </c>
      <c r="S800" s="168" t="s">
        <v>170</v>
      </c>
      <c r="T800" s="156">
        <v>0.12</v>
      </c>
      <c r="U800" s="156">
        <f>ROUND(E800*T800,2)</f>
        <v>6.58</v>
      </c>
      <c r="V800" s="156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 t="s">
        <v>539</v>
      </c>
      <c r="AG800" s="147"/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</row>
    <row r="801" spans="1:59" outlineLevel="1" x14ac:dyDescent="0.25">
      <c r="A801" s="154"/>
      <c r="B801" s="155"/>
      <c r="C801" s="189" t="s">
        <v>957</v>
      </c>
      <c r="D801" s="183"/>
      <c r="E801" s="184">
        <v>5.8</v>
      </c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 t="s">
        <v>239</v>
      </c>
      <c r="AG801" s="147">
        <v>0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</row>
    <row r="802" spans="1:59" outlineLevel="1" x14ac:dyDescent="0.25">
      <c r="A802" s="154"/>
      <c r="B802" s="155"/>
      <c r="C802" s="189" t="s">
        <v>958</v>
      </c>
      <c r="D802" s="183"/>
      <c r="E802" s="184">
        <v>9</v>
      </c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 t="s">
        <v>239</v>
      </c>
      <c r="AG802" s="147">
        <v>0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</row>
    <row r="803" spans="1:59" outlineLevel="1" x14ac:dyDescent="0.25">
      <c r="A803" s="154"/>
      <c r="B803" s="155"/>
      <c r="C803" s="189" t="s">
        <v>959</v>
      </c>
      <c r="D803" s="183"/>
      <c r="E803" s="184">
        <v>8</v>
      </c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 t="s">
        <v>239</v>
      </c>
      <c r="AG803" s="147">
        <v>0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</row>
    <row r="804" spans="1:59" outlineLevel="1" x14ac:dyDescent="0.25">
      <c r="A804" s="154"/>
      <c r="B804" s="155"/>
      <c r="C804" s="189" t="s">
        <v>960</v>
      </c>
      <c r="D804" s="183"/>
      <c r="E804" s="184">
        <v>8</v>
      </c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 t="s">
        <v>239</v>
      </c>
      <c r="AG804" s="147">
        <v>0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</row>
    <row r="805" spans="1:59" outlineLevel="1" x14ac:dyDescent="0.25">
      <c r="A805" s="154"/>
      <c r="B805" s="155"/>
      <c r="C805" s="189" t="s">
        <v>961</v>
      </c>
      <c r="D805" s="183"/>
      <c r="E805" s="184">
        <v>8</v>
      </c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 t="s">
        <v>239</v>
      </c>
      <c r="AG805" s="147">
        <v>0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</row>
    <row r="806" spans="1:59" outlineLevel="1" x14ac:dyDescent="0.25">
      <c r="A806" s="154"/>
      <c r="B806" s="155"/>
      <c r="C806" s="189" t="s">
        <v>962</v>
      </c>
      <c r="D806" s="183"/>
      <c r="E806" s="184">
        <v>12</v>
      </c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 t="s">
        <v>239</v>
      </c>
      <c r="AG806" s="147">
        <v>0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</row>
    <row r="807" spans="1:59" outlineLevel="1" x14ac:dyDescent="0.25">
      <c r="A807" s="154"/>
      <c r="B807" s="155"/>
      <c r="C807" s="189" t="s">
        <v>963</v>
      </c>
      <c r="D807" s="183"/>
      <c r="E807" s="184">
        <v>4</v>
      </c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 t="s">
        <v>239</v>
      </c>
      <c r="AG807" s="147">
        <v>0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</row>
    <row r="808" spans="1:59" outlineLevel="1" x14ac:dyDescent="0.25">
      <c r="A808" s="163">
        <v>243</v>
      </c>
      <c r="B808" s="164" t="s">
        <v>964</v>
      </c>
      <c r="C808" s="178" t="s">
        <v>965</v>
      </c>
      <c r="D808" s="165" t="s">
        <v>448</v>
      </c>
      <c r="E808" s="166">
        <v>37.1</v>
      </c>
      <c r="F808" s="167">
        <v>0</v>
      </c>
      <c r="G808" s="168">
        <f>ROUND(E808*F808,2)</f>
        <v>0</v>
      </c>
      <c r="H808" s="167">
        <v>0</v>
      </c>
      <c r="I808" s="168">
        <f>ROUND(E808*H808,2)</f>
        <v>0</v>
      </c>
      <c r="J808" s="167">
        <v>0</v>
      </c>
      <c r="K808" s="168">
        <f>ROUND(E808*J808,2)</f>
        <v>0</v>
      </c>
      <c r="L808" s="168">
        <v>15</v>
      </c>
      <c r="M808" s="168">
        <f>G808*(1+L808/100)</f>
        <v>0</v>
      </c>
      <c r="N808" s="168">
        <v>0</v>
      </c>
      <c r="O808" s="168">
        <f>ROUND(E808*N808,2)</f>
        <v>0</v>
      </c>
      <c r="P808" s="168">
        <v>0</v>
      </c>
      <c r="Q808" s="168">
        <f>ROUND(E808*P808,2)</f>
        <v>0</v>
      </c>
      <c r="R808" s="168" t="s">
        <v>889</v>
      </c>
      <c r="S808" s="168" t="s">
        <v>170</v>
      </c>
      <c r="T808" s="156">
        <v>0.13</v>
      </c>
      <c r="U808" s="156">
        <f>ROUND(E808*T808,2)</f>
        <v>4.82</v>
      </c>
      <c r="V808" s="156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 t="s">
        <v>539</v>
      </c>
      <c r="AG808" s="147"/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</row>
    <row r="809" spans="1:59" outlineLevel="1" x14ac:dyDescent="0.25">
      <c r="A809" s="154"/>
      <c r="B809" s="155"/>
      <c r="C809" s="189" t="s">
        <v>913</v>
      </c>
      <c r="D809" s="183"/>
      <c r="E809" s="184">
        <v>2.6</v>
      </c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 t="s">
        <v>239</v>
      </c>
      <c r="AG809" s="147">
        <v>0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</row>
    <row r="810" spans="1:59" outlineLevel="1" x14ac:dyDescent="0.25">
      <c r="A810" s="154"/>
      <c r="B810" s="155"/>
      <c r="C810" s="189" t="s">
        <v>914</v>
      </c>
      <c r="D810" s="183"/>
      <c r="E810" s="184">
        <v>1.8</v>
      </c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 t="s">
        <v>239</v>
      </c>
      <c r="AG810" s="147">
        <v>0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</row>
    <row r="811" spans="1:59" outlineLevel="1" x14ac:dyDescent="0.25">
      <c r="A811" s="154"/>
      <c r="B811" s="155"/>
      <c r="C811" s="189" t="s">
        <v>532</v>
      </c>
      <c r="D811" s="183"/>
      <c r="E811" s="184">
        <v>9.6999999999999993</v>
      </c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 t="s">
        <v>239</v>
      </c>
      <c r="AG811" s="147">
        <v>0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</row>
    <row r="812" spans="1:59" outlineLevel="1" x14ac:dyDescent="0.25">
      <c r="A812" s="154"/>
      <c r="B812" s="155"/>
      <c r="C812" s="189" t="s">
        <v>915</v>
      </c>
      <c r="D812" s="183"/>
      <c r="E812" s="184">
        <v>-0.6</v>
      </c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 t="s">
        <v>239</v>
      </c>
      <c r="AG812" s="147">
        <v>0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</row>
    <row r="813" spans="1:59" outlineLevel="1" x14ac:dyDescent="0.25">
      <c r="A813" s="154"/>
      <c r="B813" s="155"/>
      <c r="C813" s="189" t="s">
        <v>892</v>
      </c>
      <c r="D813" s="183"/>
      <c r="E813" s="184">
        <v>-0.7</v>
      </c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 t="s">
        <v>239</v>
      </c>
      <c r="AG813" s="147">
        <v>0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</row>
    <row r="814" spans="1:59" outlineLevel="1" x14ac:dyDescent="0.25">
      <c r="A814" s="154"/>
      <c r="B814" s="155"/>
      <c r="C814" s="189" t="s">
        <v>329</v>
      </c>
      <c r="D814" s="183"/>
      <c r="E814" s="184">
        <v>-1.6</v>
      </c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 t="s">
        <v>239</v>
      </c>
      <c r="AG814" s="147">
        <v>0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</row>
    <row r="815" spans="1:59" outlineLevel="1" x14ac:dyDescent="0.25">
      <c r="A815" s="154"/>
      <c r="B815" s="155"/>
      <c r="C815" s="189" t="s">
        <v>533</v>
      </c>
      <c r="D815" s="183"/>
      <c r="E815" s="184">
        <v>5.3</v>
      </c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 t="s">
        <v>239</v>
      </c>
      <c r="AG815" s="147">
        <v>0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</row>
    <row r="816" spans="1:59" outlineLevel="1" x14ac:dyDescent="0.25">
      <c r="A816" s="154"/>
      <c r="B816" s="155"/>
      <c r="C816" s="189" t="s">
        <v>892</v>
      </c>
      <c r="D816" s="183"/>
      <c r="E816" s="184">
        <v>-0.7</v>
      </c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 t="s">
        <v>239</v>
      </c>
      <c r="AG816" s="147">
        <v>0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</row>
    <row r="817" spans="1:59" outlineLevel="1" x14ac:dyDescent="0.25">
      <c r="A817" s="154"/>
      <c r="B817" s="155"/>
      <c r="C817" s="189" t="s">
        <v>534</v>
      </c>
      <c r="D817" s="183"/>
      <c r="E817" s="184">
        <v>4.4000000000000004</v>
      </c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 t="s">
        <v>239</v>
      </c>
      <c r="AG817" s="147">
        <v>0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</row>
    <row r="818" spans="1:59" outlineLevel="1" x14ac:dyDescent="0.25">
      <c r="A818" s="154"/>
      <c r="B818" s="155"/>
      <c r="C818" s="189" t="s">
        <v>915</v>
      </c>
      <c r="D818" s="183"/>
      <c r="E818" s="184">
        <v>-0.6</v>
      </c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 t="s">
        <v>239</v>
      </c>
      <c r="AG818" s="147">
        <v>0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</row>
    <row r="819" spans="1:59" outlineLevel="1" x14ac:dyDescent="0.25">
      <c r="A819" s="154"/>
      <c r="B819" s="155"/>
      <c r="C819" s="189" t="s">
        <v>505</v>
      </c>
      <c r="D819" s="183"/>
      <c r="E819" s="184">
        <v>10</v>
      </c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 t="s">
        <v>239</v>
      </c>
      <c r="AG819" s="147">
        <v>0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</row>
    <row r="820" spans="1:59" outlineLevel="1" x14ac:dyDescent="0.25">
      <c r="A820" s="154"/>
      <c r="B820" s="155"/>
      <c r="C820" s="189" t="s">
        <v>501</v>
      </c>
      <c r="D820" s="183"/>
      <c r="E820" s="184">
        <v>-0.8</v>
      </c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 t="s">
        <v>239</v>
      </c>
      <c r="AG820" s="147">
        <v>0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</row>
    <row r="821" spans="1:59" outlineLevel="1" x14ac:dyDescent="0.25">
      <c r="A821" s="154"/>
      <c r="B821" s="155"/>
      <c r="C821" s="189" t="s">
        <v>535</v>
      </c>
      <c r="D821" s="183"/>
      <c r="E821" s="184">
        <v>7.7</v>
      </c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 t="s">
        <v>239</v>
      </c>
      <c r="AG821" s="147">
        <v>0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</row>
    <row r="822" spans="1:59" outlineLevel="1" x14ac:dyDescent="0.25">
      <c r="A822" s="154"/>
      <c r="B822" s="155"/>
      <c r="C822" s="189" t="s">
        <v>345</v>
      </c>
      <c r="D822" s="183"/>
      <c r="E822" s="184">
        <v>1.3</v>
      </c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 t="s">
        <v>239</v>
      </c>
      <c r="AG822" s="147">
        <v>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</row>
    <row r="823" spans="1:59" outlineLevel="1" x14ac:dyDescent="0.25">
      <c r="A823" s="154"/>
      <c r="B823" s="155"/>
      <c r="C823" s="189" t="s">
        <v>892</v>
      </c>
      <c r="D823" s="183"/>
      <c r="E823" s="184">
        <v>-0.7</v>
      </c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 t="s">
        <v>239</v>
      </c>
      <c r="AG823" s="147">
        <v>0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</row>
    <row r="824" spans="1:59" outlineLevel="1" x14ac:dyDescent="0.25">
      <c r="A824" s="163">
        <v>244</v>
      </c>
      <c r="B824" s="164" t="s">
        <v>966</v>
      </c>
      <c r="C824" s="178" t="s">
        <v>967</v>
      </c>
      <c r="D824" s="165" t="s">
        <v>278</v>
      </c>
      <c r="E824" s="166">
        <v>69.400000000000006</v>
      </c>
      <c r="F824" s="167">
        <v>0</v>
      </c>
      <c r="G824" s="168">
        <f>ROUND(E824*F824,2)</f>
        <v>0</v>
      </c>
      <c r="H824" s="167">
        <v>0</v>
      </c>
      <c r="I824" s="168">
        <f>ROUND(E824*H824,2)</f>
        <v>0</v>
      </c>
      <c r="J824" s="167">
        <v>0</v>
      </c>
      <c r="K824" s="168">
        <f>ROUND(E824*J824,2)</f>
        <v>0</v>
      </c>
      <c r="L824" s="168">
        <v>15</v>
      </c>
      <c r="M824" s="168">
        <f>G824*(1+L824/100)</f>
        <v>0</v>
      </c>
      <c r="N824" s="168">
        <v>0</v>
      </c>
      <c r="O824" s="168">
        <f>ROUND(E824*N824,2)</f>
        <v>0</v>
      </c>
      <c r="P824" s="168">
        <v>0</v>
      </c>
      <c r="Q824" s="168">
        <f>ROUND(E824*P824,2)</f>
        <v>0</v>
      </c>
      <c r="R824" s="168" t="s">
        <v>889</v>
      </c>
      <c r="S824" s="168" t="s">
        <v>170</v>
      </c>
      <c r="T824" s="156">
        <v>1.252</v>
      </c>
      <c r="U824" s="156">
        <f>ROUND(E824*T824,2)</f>
        <v>86.89</v>
      </c>
      <c r="V824" s="156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 t="s">
        <v>539</v>
      </c>
      <c r="AG824" s="147"/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</row>
    <row r="825" spans="1:59" outlineLevel="1" x14ac:dyDescent="0.25">
      <c r="A825" s="154"/>
      <c r="B825" s="155"/>
      <c r="C825" s="251" t="s">
        <v>968</v>
      </c>
      <c r="D825" s="252"/>
      <c r="E825" s="252"/>
      <c r="F825" s="252"/>
      <c r="G825" s="252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 t="s">
        <v>237</v>
      </c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</row>
    <row r="826" spans="1:59" outlineLevel="1" x14ac:dyDescent="0.25">
      <c r="A826" s="154"/>
      <c r="B826" s="155"/>
      <c r="C826" s="189" t="s">
        <v>947</v>
      </c>
      <c r="D826" s="183"/>
      <c r="E826" s="184">
        <v>1.3</v>
      </c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 t="s">
        <v>239</v>
      </c>
      <c r="AG826" s="147">
        <v>0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</row>
    <row r="827" spans="1:59" outlineLevel="1" x14ac:dyDescent="0.25">
      <c r="A827" s="154"/>
      <c r="B827" s="155"/>
      <c r="C827" s="189" t="s">
        <v>324</v>
      </c>
      <c r="D827" s="183"/>
      <c r="E827" s="184">
        <v>2.7</v>
      </c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 t="s">
        <v>239</v>
      </c>
      <c r="AG827" s="147">
        <v>0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</row>
    <row r="828" spans="1:59" outlineLevel="1" x14ac:dyDescent="0.25">
      <c r="A828" s="154"/>
      <c r="B828" s="155"/>
      <c r="C828" s="189" t="s">
        <v>325</v>
      </c>
      <c r="D828" s="183"/>
      <c r="E828" s="184">
        <v>19.399999999999999</v>
      </c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 t="s">
        <v>239</v>
      </c>
      <c r="AG828" s="147">
        <v>0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</row>
    <row r="829" spans="1:59" outlineLevel="1" x14ac:dyDescent="0.25">
      <c r="A829" s="154"/>
      <c r="B829" s="155"/>
      <c r="C829" s="189" t="s">
        <v>281</v>
      </c>
      <c r="D829" s="183"/>
      <c r="E829" s="184">
        <v>-1.2</v>
      </c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 t="s">
        <v>239</v>
      </c>
      <c r="AG829" s="147">
        <v>0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</row>
    <row r="830" spans="1:59" outlineLevel="1" x14ac:dyDescent="0.25">
      <c r="A830" s="154"/>
      <c r="B830" s="155"/>
      <c r="C830" s="189" t="s">
        <v>283</v>
      </c>
      <c r="D830" s="183"/>
      <c r="E830" s="184">
        <v>-1.4</v>
      </c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47"/>
      <c r="X830" s="147"/>
      <c r="Y830" s="147"/>
      <c r="Z830" s="147"/>
      <c r="AA830" s="147"/>
      <c r="AB830" s="147"/>
      <c r="AC830" s="147"/>
      <c r="AD830" s="147"/>
      <c r="AE830" s="147"/>
      <c r="AF830" s="147" t="s">
        <v>239</v>
      </c>
      <c r="AG830" s="147">
        <v>0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</row>
    <row r="831" spans="1:59" outlineLevel="1" x14ac:dyDescent="0.25">
      <c r="A831" s="154"/>
      <c r="B831" s="155"/>
      <c r="C831" s="189" t="s">
        <v>315</v>
      </c>
      <c r="D831" s="183"/>
      <c r="E831" s="184">
        <v>-3.2</v>
      </c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47"/>
      <c r="X831" s="147"/>
      <c r="Y831" s="147"/>
      <c r="Z831" s="147"/>
      <c r="AA831" s="147"/>
      <c r="AB831" s="147"/>
      <c r="AC831" s="147"/>
      <c r="AD831" s="147"/>
      <c r="AE831" s="147"/>
      <c r="AF831" s="147" t="s">
        <v>239</v>
      </c>
      <c r="AG831" s="147">
        <v>0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</row>
    <row r="832" spans="1:59" outlineLevel="1" x14ac:dyDescent="0.25">
      <c r="A832" s="154"/>
      <c r="B832" s="155"/>
      <c r="C832" s="189" t="s">
        <v>326</v>
      </c>
      <c r="D832" s="183"/>
      <c r="E832" s="184">
        <v>10.6</v>
      </c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47"/>
      <c r="X832" s="147"/>
      <c r="Y832" s="147"/>
      <c r="Z832" s="147"/>
      <c r="AA832" s="147"/>
      <c r="AB832" s="147"/>
      <c r="AC832" s="147"/>
      <c r="AD832" s="147"/>
      <c r="AE832" s="147"/>
      <c r="AF832" s="147" t="s">
        <v>239</v>
      </c>
      <c r="AG832" s="147">
        <v>0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</row>
    <row r="833" spans="1:59" outlineLevel="1" x14ac:dyDescent="0.25">
      <c r="A833" s="154"/>
      <c r="B833" s="155"/>
      <c r="C833" s="189" t="s">
        <v>283</v>
      </c>
      <c r="D833" s="183"/>
      <c r="E833" s="184">
        <v>-1.4</v>
      </c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 t="s">
        <v>239</v>
      </c>
      <c r="AG833" s="147">
        <v>0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</row>
    <row r="834" spans="1:59" outlineLevel="1" x14ac:dyDescent="0.25">
      <c r="A834" s="154"/>
      <c r="B834" s="155"/>
      <c r="C834" s="189" t="s">
        <v>327</v>
      </c>
      <c r="D834" s="183"/>
      <c r="E834" s="184">
        <v>8.8000000000000007</v>
      </c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 t="s">
        <v>239</v>
      </c>
      <c r="AG834" s="147">
        <v>0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</row>
    <row r="835" spans="1:59" outlineLevel="1" x14ac:dyDescent="0.25">
      <c r="A835" s="154"/>
      <c r="B835" s="155"/>
      <c r="C835" s="189" t="s">
        <v>281</v>
      </c>
      <c r="D835" s="183"/>
      <c r="E835" s="184">
        <v>-1.2</v>
      </c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 t="s">
        <v>239</v>
      </c>
      <c r="AG835" s="147">
        <v>0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</row>
    <row r="836" spans="1:59" outlineLevel="1" x14ac:dyDescent="0.25">
      <c r="A836" s="154"/>
      <c r="B836" s="155"/>
      <c r="C836" s="189" t="s">
        <v>328</v>
      </c>
      <c r="D836" s="183"/>
      <c r="E836" s="184">
        <v>20</v>
      </c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 t="s">
        <v>239</v>
      </c>
      <c r="AG836" s="147">
        <v>0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</row>
    <row r="837" spans="1:59" outlineLevel="1" x14ac:dyDescent="0.25">
      <c r="A837" s="154"/>
      <c r="B837" s="155"/>
      <c r="C837" s="189" t="s">
        <v>329</v>
      </c>
      <c r="D837" s="183"/>
      <c r="E837" s="184">
        <v>-1.6</v>
      </c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 t="s">
        <v>239</v>
      </c>
      <c r="AG837" s="147">
        <v>0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</row>
    <row r="838" spans="1:59" outlineLevel="1" x14ac:dyDescent="0.25">
      <c r="A838" s="154"/>
      <c r="B838" s="155"/>
      <c r="C838" s="189" t="s">
        <v>330</v>
      </c>
      <c r="D838" s="183"/>
      <c r="E838" s="184">
        <v>15.4</v>
      </c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47"/>
      <c r="X838" s="147"/>
      <c r="Y838" s="147"/>
      <c r="Z838" s="147"/>
      <c r="AA838" s="147"/>
      <c r="AB838" s="147"/>
      <c r="AC838" s="147"/>
      <c r="AD838" s="147"/>
      <c r="AE838" s="147"/>
      <c r="AF838" s="147" t="s">
        <v>239</v>
      </c>
      <c r="AG838" s="147">
        <v>0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</row>
    <row r="839" spans="1:59" outlineLevel="1" x14ac:dyDescent="0.25">
      <c r="A839" s="154"/>
      <c r="B839" s="155"/>
      <c r="C839" s="189" t="s">
        <v>331</v>
      </c>
      <c r="D839" s="183"/>
      <c r="E839" s="184">
        <v>2.6</v>
      </c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47"/>
      <c r="X839" s="147"/>
      <c r="Y839" s="147"/>
      <c r="Z839" s="147"/>
      <c r="AA839" s="147"/>
      <c r="AB839" s="147"/>
      <c r="AC839" s="147"/>
      <c r="AD839" s="147"/>
      <c r="AE839" s="147"/>
      <c r="AF839" s="147" t="s">
        <v>239</v>
      </c>
      <c r="AG839" s="147">
        <v>0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</row>
    <row r="840" spans="1:59" outlineLevel="1" x14ac:dyDescent="0.25">
      <c r="A840" s="154"/>
      <c r="B840" s="155"/>
      <c r="C840" s="189" t="s">
        <v>283</v>
      </c>
      <c r="D840" s="183"/>
      <c r="E840" s="184">
        <v>-1.4</v>
      </c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47"/>
      <c r="X840" s="147"/>
      <c r="Y840" s="147"/>
      <c r="Z840" s="147"/>
      <c r="AA840" s="147"/>
      <c r="AB840" s="147"/>
      <c r="AC840" s="147"/>
      <c r="AD840" s="147"/>
      <c r="AE840" s="147"/>
      <c r="AF840" s="147" t="s">
        <v>239</v>
      </c>
      <c r="AG840" s="147">
        <v>0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</row>
    <row r="841" spans="1:59" outlineLevel="1" x14ac:dyDescent="0.25">
      <c r="A841" s="163">
        <v>245</v>
      </c>
      <c r="B841" s="164" t="s">
        <v>969</v>
      </c>
      <c r="C841" s="178" t="s">
        <v>970</v>
      </c>
      <c r="D841" s="165" t="s">
        <v>448</v>
      </c>
      <c r="E841" s="166">
        <v>1</v>
      </c>
      <c r="F841" s="167">
        <v>0</v>
      </c>
      <c r="G841" s="168">
        <f>ROUND(E841*F841,2)</f>
        <v>0</v>
      </c>
      <c r="H841" s="167">
        <v>0</v>
      </c>
      <c r="I841" s="168">
        <f>ROUND(E841*H841,2)</f>
        <v>0</v>
      </c>
      <c r="J841" s="167">
        <v>0</v>
      </c>
      <c r="K841" s="168">
        <f>ROUND(E841*J841,2)</f>
        <v>0</v>
      </c>
      <c r="L841" s="168">
        <v>15</v>
      </c>
      <c r="M841" s="168">
        <f>G841*(1+L841/100)</f>
        <v>0</v>
      </c>
      <c r="N841" s="168">
        <v>0</v>
      </c>
      <c r="O841" s="168">
        <f>ROUND(E841*N841,2)</f>
        <v>0</v>
      </c>
      <c r="P841" s="168">
        <v>0</v>
      </c>
      <c r="Q841" s="168">
        <f>ROUND(E841*P841,2)</f>
        <v>0</v>
      </c>
      <c r="R841" s="168" t="s">
        <v>889</v>
      </c>
      <c r="S841" s="168" t="s">
        <v>170</v>
      </c>
      <c r="T841" s="156">
        <v>0.53400000000000003</v>
      </c>
      <c r="U841" s="156">
        <f>ROUND(E841*T841,2)</f>
        <v>0.53</v>
      </c>
      <c r="V841" s="156"/>
      <c r="W841" s="147"/>
      <c r="X841" s="147"/>
      <c r="Y841" s="147"/>
      <c r="Z841" s="147"/>
      <c r="AA841" s="147"/>
      <c r="AB841" s="147"/>
      <c r="AC841" s="147"/>
      <c r="AD841" s="147"/>
      <c r="AE841" s="147"/>
      <c r="AF841" s="147" t="s">
        <v>235</v>
      </c>
      <c r="AG841" s="147"/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</row>
    <row r="842" spans="1:59" outlineLevel="1" x14ac:dyDescent="0.25">
      <c r="A842" s="154"/>
      <c r="B842" s="155"/>
      <c r="C842" s="251" t="s">
        <v>971</v>
      </c>
      <c r="D842" s="252"/>
      <c r="E842" s="252"/>
      <c r="F842" s="252"/>
      <c r="G842" s="252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47"/>
      <c r="X842" s="147"/>
      <c r="Y842" s="147"/>
      <c r="Z842" s="147"/>
      <c r="AA842" s="147"/>
      <c r="AB842" s="147"/>
      <c r="AC842" s="147"/>
      <c r="AD842" s="147"/>
      <c r="AE842" s="147"/>
      <c r="AF842" s="147" t="s">
        <v>237</v>
      </c>
      <c r="AG842" s="147"/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</row>
    <row r="843" spans="1:59" outlineLevel="1" x14ac:dyDescent="0.25">
      <c r="A843" s="154"/>
      <c r="B843" s="155"/>
      <c r="C843" s="189" t="s">
        <v>972</v>
      </c>
      <c r="D843" s="183"/>
      <c r="E843" s="184">
        <v>1</v>
      </c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47"/>
      <c r="X843" s="147"/>
      <c r="Y843" s="147"/>
      <c r="Z843" s="147"/>
      <c r="AA843" s="147"/>
      <c r="AB843" s="147"/>
      <c r="AC843" s="147"/>
      <c r="AD843" s="147"/>
      <c r="AE843" s="147"/>
      <c r="AF843" s="147" t="s">
        <v>239</v>
      </c>
      <c r="AG843" s="147">
        <v>0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</row>
    <row r="844" spans="1:59" ht="20.399999999999999" outlineLevel="1" x14ac:dyDescent="0.25">
      <c r="A844" s="163">
        <v>246</v>
      </c>
      <c r="B844" s="164" t="s">
        <v>973</v>
      </c>
      <c r="C844" s="178" t="s">
        <v>974</v>
      </c>
      <c r="D844" s="165" t="s">
        <v>278</v>
      </c>
      <c r="E844" s="166">
        <v>69.599999999999994</v>
      </c>
      <c r="F844" s="167">
        <v>0</v>
      </c>
      <c r="G844" s="168">
        <f>ROUND(E844*F844,2)</f>
        <v>0</v>
      </c>
      <c r="H844" s="167">
        <v>0</v>
      </c>
      <c r="I844" s="168">
        <f>ROUND(E844*H844,2)</f>
        <v>0</v>
      </c>
      <c r="J844" s="167">
        <v>0</v>
      </c>
      <c r="K844" s="168">
        <f>ROUND(E844*J844,2)</f>
        <v>0</v>
      </c>
      <c r="L844" s="168">
        <v>15</v>
      </c>
      <c r="M844" s="168">
        <f>G844*(1+L844/100)</f>
        <v>0</v>
      </c>
      <c r="N844" s="168">
        <v>4.0000000000000002E-4</v>
      </c>
      <c r="O844" s="168">
        <f>ROUND(E844*N844,2)</f>
        <v>0.03</v>
      </c>
      <c r="P844" s="168">
        <v>0</v>
      </c>
      <c r="Q844" s="168">
        <f>ROUND(E844*P844,2)</f>
        <v>0</v>
      </c>
      <c r="R844" s="168" t="s">
        <v>889</v>
      </c>
      <c r="S844" s="168" t="s">
        <v>170</v>
      </c>
      <c r="T844" s="156">
        <v>0</v>
      </c>
      <c r="U844" s="156">
        <f>ROUND(E844*T844,2)</f>
        <v>0</v>
      </c>
      <c r="V844" s="156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 t="s">
        <v>975</v>
      </c>
      <c r="AG844" s="147"/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</row>
    <row r="845" spans="1:59" outlineLevel="1" x14ac:dyDescent="0.25">
      <c r="A845" s="154"/>
      <c r="B845" s="155"/>
      <c r="C845" s="189" t="s">
        <v>947</v>
      </c>
      <c r="D845" s="183"/>
      <c r="E845" s="184">
        <v>1.3</v>
      </c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 t="s">
        <v>239</v>
      </c>
      <c r="AG845" s="147">
        <v>0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</row>
    <row r="846" spans="1:59" outlineLevel="1" x14ac:dyDescent="0.25">
      <c r="A846" s="154"/>
      <c r="B846" s="155"/>
      <c r="C846" s="189" t="s">
        <v>324</v>
      </c>
      <c r="D846" s="183"/>
      <c r="E846" s="184">
        <v>2.7</v>
      </c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 t="s">
        <v>239</v>
      </c>
      <c r="AG846" s="147">
        <v>0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</row>
    <row r="847" spans="1:59" outlineLevel="1" x14ac:dyDescent="0.25">
      <c r="A847" s="154"/>
      <c r="B847" s="155"/>
      <c r="C847" s="189" t="s">
        <v>325</v>
      </c>
      <c r="D847" s="183"/>
      <c r="E847" s="184">
        <v>19.399999999999999</v>
      </c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47"/>
      <c r="X847" s="147"/>
      <c r="Y847" s="147"/>
      <c r="Z847" s="147"/>
      <c r="AA847" s="147"/>
      <c r="AB847" s="147"/>
      <c r="AC847" s="147"/>
      <c r="AD847" s="147"/>
      <c r="AE847" s="147"/>
      <c r="AF847" s="147" t="s">
        <v>239</v>
      </c>
      <c r="AG847" s="147">
        <v>0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</row>
    <row r="848" spans="1:59" outlineLevel="1" x14ac:dyDescent="0.25">
      <c r="A848" s="154"/>
      <c r="B848" s="155"/>
      <c r="C848" s="189" t="s">
        <v>281</v>
      </c>
      <c r="D848" s="183"/>
      <c r="E848" s="184">
        <v>-1.2</v>
      </c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47"/>
      <c r="X848" s="147"/>
      <c r="Y848" s="147"/>
      <c r="Z848" s="147"/>
      <c r="AA848" s="147"/>
      <c r="AB848" s="147"/>
      <c r="AC848" s="147"/>
      <c r="AD848" s="147"/>
      <c r="AE848" s="147"/>
      <c r="AF848" s="147" t="s">
        <v>239</v>
      </c>
      <c r="AG848" s="147">
        <v>0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</row>
    <row r="849" spans="1:59" outlineLevel="1" x14ac:dyDescent="0.25">
      <c r="A849" s="154"/>
      <c r="B849" s="155"/>
      <c r="C849" s="189" t="s">
        <v>283</v>
      </c>
      <c r="D849" s="183"/>
      <c r="E849" s="184">
        <v>-1.4</v>
      </c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47"/>
      <c r="X849" s="147"/>
      <c r="Y849" s="147"/>
      <c r="Z849" s="147"/>
      <c r="AA849" s="147"/>
      <c r="AB849" s="147"/>
      <c r="AC849" s="147"/>
      <c r="AD849" s="147"/>
      <c r="AE849" s="147"/>
      <c r="AF849" s="147" t="s">
        <v>239</v>
      </c>
      <c r="AG849" s="147">
        <v>0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</row>
    <row r="850" spans="1:59" outlineLevel="1" x14ac:dyDescent="0.25">
      <c r="A850" s="154"/>
      <c r="B850" s="155"/>
      <c r="C850" s="189" t="s">
        <v>315</v>
      </c>
      <c r="D850" s="183"/>
      <c r="E850" s="184">
        <v>-3.2</v>
      </c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47"/>
      <c r="X850" s="147"/>
      <c r="Y850" s="147"/>
      <c r="Z850" s="147"/>
      <c r="AA850" s="147"/>
      <c r="AB850" s="147"/>
      <c r="AC850" s="147"/>
      <c r="AD850" s="147"/>
      <c r="AE850" s="147"/>
      <c r="AF850" s="147" t="s">
        <v>239</v>
      </c>
      <c r="AG850" s="147">
        <v>0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</row>
    <row r="851" spans="1:59" outlineLevel="1" x14ac:dyDescent="0.25">
      <c r="A851" s="154"/>
      <c r="B851" s="155"/>
      <c r="C851" s="189" t="s">
        <v>948</v>
      </c>
      <c r="D851" s="183"/>
      <c r="E851" s="184">
        <v>0.2</v>
      </c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47"/>
      <c r="X851" s="147"/>
      <c r="Y851" s="147"/>
      <c r="Z851" s="147"/>
      <c r="AA851" s="147"/>
      <c r="AB851" s="147"/>
      <c r="AC851" s="147"/>
      <c r="AD851" s="147"/>
      <c r="AE851" s="147"/>
      <c r="AF851" s="147" t="s">
        <v>239</v>
      </c>
      <c r="AG851" s="147">
        <v>0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</row>
    <row r="852" spans="1:59" outlineLevel="1" x14ac:dyDescent="0.25">
      <c r="A852" s="154"/>
      <c r="B852" s="155"/>
      <c r="C852" s="189" t="s">
        <v>326</v>
      </c>
      <c r="D852" s="183"/>
      <c r="E852" s="184">
        <v>10.6</v>
      </c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 t="s">
        <v>239</v>
      </c>
      <c r="AG852" s="147">
        <v>0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</row>
    <row r="853" spans="1:59" outlineLevel="1" x14ac:dyDescent="0.25">
      <c r="A853" s="154"/>
      <c r="B853" s="155"/>
      <c r="C853" s="189" t="s">
        <v>283</v>
      </c>
      <c r="D853" s="183"/>
      <c r="E853" s="184">
        <v>-1.4</v>
      </c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 t="s">
        <v>239</v>
      </c>
      <c r="AG853" s="147">
        <v>0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</row>
    <row r="854" spans="1:59" outlineLevel="1" x14ac:dyDescent="0.25">
      <c r="A854" s="154"/>
      <c r="B854" s="155"/>
      <c r="C854" s="189" t="s">
        <v>327</v>
      </c>
      <c r="D854" s="183"/>
      <c r="E854" s="184">
        <v>8.8000000000000007</v>
      </c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 t="s">
        <v>239</v>
      </c>
      <c r="AG854" s="147">
        <v>0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</row>
    <row r="855" spans="1:59" outlineLevel="1" x14ac:dyDescent="0.25">
      <c r="A855" s="154"/>
      <c r="B855" s="155"/>
      <c r="C855" s="189" t="s">
        <v>281</v>
      </c>
      <c r="D855" s="183"/>
      <c r="E855" s="184">
        <v>-1.2</v>
      </c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 t="s">
        <v>239</v>
      </c>
      <c r="AG855" s="147">
        <v>0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</row>
    <row r="856" spans="1:59" outlineLevel="1" x14ac:dyDescent="0.25">
      <c r="A856" s="154"/>
      <c r="B856" s="155"/>
      <c r="C856" s="189" t="s">
        <v>328</v>
      </c>
      <c r="D856" s="183"/>
      <c r="E856" s="184">
        <v>20</v>
      </c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 t="s">
        <v>239</v>
      </c>
      <c r="AG856" s="147">
        <v>0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</row>
    <row r="857" spans="1:59" outlineLevel="1" x14ac:dyDescent="0.25">
      <c r="A857" s="154"/>
      <c r="B857" s="155"/>
      <c r="C857" s="189" t="s">
        <v>329</v>
      </c>
      <c r="D857" s="183"/>
      <c r="E857" s="184">
        <v>-1.6</v>
      </c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 t="s">
        <v>239</v>
      </c>
      <c r="AG857" s="147">
        <v>0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</row>
    <row r="858" spans="1:59" outlineLevel="1" x14ac:dyDescent="0.25">
      <c r="A858" s="154"/>
      <c r="B858" s="155"/>
      <c r="C858" s="189" t="s">
        <v>330</v>
      </c>
      <c r="D858" s="183"/>
      <c r="E858" s="184">
        <v>15.4</v>
      </c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 t="s">
        <v>239</v>
      </c>
      <c r="AG858" s="147">
        <v>0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</row>
    <row r="859" spans="1:59" outlineLevel="1" x14ac:dyDescent="0.25">
      <c r="A859" s="154"/>
      <c r="B859" s="155"/>
      <c r="C859" s="189" t="s">
        <v>331</v>
      </c>
      <c r="D859" s="183"/>
      <c r="E859" s="184">
        <v>2.6</v>
      </c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 t="s">
        <v>239</v>
      </c>
      <c r="AG859" s="147">
        <v>0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</row>
    <row r="860" spans="1:59" outlineLevel="1" x14ac:dyDescent="0.25">
      <c r="A860" s="154"/>
      <c r="B860" s="155"/>
      <c r="C860" s="189" t="s">
        <v>283</v>
      </c>
      <c r="D860" s="183"/>
      <c r="E860" s="184">
        <v>-1.4</v>
      </c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 t="s">
        <v>239</v>
      </c>
      <c r="AG860" s="147">
        <v>0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</row>
    <row r="861" spans="1:59" outlineLevel="1" x14ac:dyDescent="0.25">
      <c r="A861" s="163">
        <v>247</v>
      </c>
      <c r="B861" s="164" t="s">
        <v>976</v>
      </c>
      <c r="C861" s="178" t="s">
        <v>977</v>
      </c>
      <c r="D861" s="165" t="s">
        <v>266</v>
      </c>
      <c r="E861" s="166">
        <v>19.36</v>
      </c>
      <c r="F861" s="167">
        <v>0</v>
      </c>
      <c r="G861" s="168">
        <f>ROUND(E861*F861,2)</f>
        <v>0</v>
      </c>
      <c r="H861" s="167">
        <v>0</v>
      </c>
      <c r="I861" s="168">
        <f>ROUND(E861*H861,2)</f>
        <v>0</v>
      </c>
      <c r="J861" s="167">
        <v>0</v>
      </c>
      <c r="K861" s="168">
        <f>ROUND(E861*J861,2)</f>
        <v>0</v>
      </c>
      <c r="L861" s="168">
        <v>15</v>
      </c>
      <c r="M861" s="168">
        <f>G861*(1+L861/100)</f>
        <v>0</v>
      </c>
      <c r="N861" s="168">
        <v>1.4999999999999999E-4</v>
      </c>
      <c r="O861" s="168">
        <f>ROUND(E861*N861,2)</f>
        <v>0</v>
      </c>
      <c r="P861" s="168">
        <v>0</v>
      </c>
      <c r="Q861" s="168">
        <f>ROUND(E861*P861,2)</f>
        <v>0</v>
      </c>
      <c r="R861" s="168" t="s">
        <v>294</v>
      </c>
      <c r="S861" s="168" t="s">
        <v>170</v>
      </c>
      <c r="T861" s="156">
        <v>0</v>
      </c>
      <c r="U861" s="156">
        <f>ROUND(E861*T861,2)</f>
        <v>0</v>
      </c>
      <c r="V861" s="156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 t="s">
        <v>295</v>
      </c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</row>
    <row r="862" spans="1:59" outlineLevel="1" x14ac:dyDescent="0.25">
      <c r="A862" s="154"/>
      <c r="B862" s="155"/>
      <c r="C862" s="190" t="s">
        <v>349</v>
      </c>
      <c r="D862" s="185"/>
      <c r="E862" s="18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 t="s">
        <v>239</v>
      </c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</row>
    <row r="863" spans="1:59" outlineLevel="1" x14ac:dyDescent="0.25">
      <c r="A863" s="154"/>
      <c r="B863" s="155"/>
      <c r="C863" s="191" t="s">
        <v>978</v>
      </c>
      <c r="D863" s="185"/>
      <c r="E863" s="186">
        <v>8</v>
      </c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 t="s">
        <v>239</v>
      </c>
      <c r="AG863" s="147">
        <v>2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</row>
    <row r="864" spans="1:59" outlineLevel="1" x14ac:dyDescent="0.25">
      <c r="A864" s="154"/>
      <c r="B864" s="155"/>
      <c r="C864" s="191" t="s">
        <v>979</v>
      </c>
      <c r="D864" s="185"/>
      <c r="E864" s="186">
        <v>8</v>
      </c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 t="s">
        <v>239</v>
      </c>
      <c r="AG864" s="147">
        <v>2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</row>
    <row r="865" spans="1:59" outlineLevel="1" x14ac:dyDescent="0.25">
      <c r="A865" s="154"/>
      <c r="B865" s="155"/>
      <c r="C865" s="191" t="s">
        <v>980</v>
      </c>
      <c r="D865" s="185"/>
      <c r="E865" s="186">
        <v>8</v>
      </c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 t="s">
        <v>239</v>
      </c>
      <c r="AG865" s="147">
        <v>2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</row>
    <row r="866" spans="1:59" outlineLevel="1" x14ac:dyDescent="0.25">
      <c r="A866" s="154"/>
      <c r="B866" s="155"/>
      <c r="C866" s="191" t="s">
        <v>981</v>
      </c>
      <c r="D866" s="185"/>
      <c r="E866" s="186">
        <v>8</v>
      </c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 t="s">
        <v>239</v>
      </c>
      <c r="AG866" s="147">
        <v>2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</row>
    <row r="867" spans="1:59" outlineLevel="1" x14ac:dyDescent="0.25">
      <c r="A867" s="154"/>
      <c r="B867" s="155"/>
      <c r="C867" s="191" t="s">
        <v>982</v>
      </c>
      <c r="D867" s="185"/>
      <c r="E867" s="186">
        <v>12</v>
      </c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 t="s">
        <v>239</v>
      </c>
      <c r="AG867" s="147">
        <v>2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</row>
    <row r="868" spans="1:59" outlineLevel="1" x14ac:dyDescent="0.25">
      <c r="A868" s="154"/>
      <c r="B868" s="155"/>
      <c r="C868" s="192" t="s">
        <v>357</v>
      </c>
      <c r="D868" s="187"/>
      <c r="E868" s="188">
        <v>44</v>
      </c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47"/>
      <c r="X868" s="147"/>
      <c r="Y868" s="147"/>
      <c r="Z868" s="147"/>
      <c r="AA868" s="147"/>
      <c r="AB868" s="147"/>
      <c r="AC868" s="147"/>
      <c r="AD868" s="147"/>
      <c r="AE868" s="147"/>
      <c r="AF868" s="147" t="s">
        <v>239</v>
      </c>
      <c r="AG868" s="147">
        <v>3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</row>
    <row r="869" spans="1:59" outlineLevel="1" x14ac:dyDescent="0.25">
      <c r="A869" s="154"/>
      <c r="B869" s="155"/>
      <c r="C869" s="190" t="s">
        <v>358</v>
      </c>
      <c r="D869" s="185"/>
      <c r="E869" s="18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47"/>
      <c r="X869" s="147"/>
      <c r="Y869" s="147"/>
      <c r="Z869" s="147"/>
      <c r="AA869" s="147"/>
      <c r="AB869" s="147"/>
      <c r="AC869" s="147"/>
      <c r="AD869" s="147"/>
      <c r="AE869" s="147"/>
      <c r="AF869" s="147" t="s">
        <v>239</v>
      </c>
      <c r="AG869" s="147"/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</row>
    <row r="870" spans="1:59" outlineLevel="1" x14ac:dyDescent="0.25">
      <c r="A870" s="154"/>
      <c r="B870" s="155"/>
      <c r="C870" s="189" t="s">
        <v>983</v>
      </c>
      <c r="D870" s="183"/>
      <c r="E870" s="184">
        <v>19.36</v>
      </c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47"/>
      <c r="X870" s="147"/>
      <c r="Y870" s="147"/>
      <c r="Z870" s="147"/>
      <c r="AA870" s="147"/>
      <c r="AB870" s="147"/>
      <c r="AC870" s="147"/>
      <c r="AD870" s="147"/>
      <c r="AE870" s="147"/>
      <c r="AF870" s="147" t="s">
        <v>239</v>
      </c>
      <c r="AG870" s="147">
        <v>0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</row>
    <row r="871" spans="1:59" outlineLevel="1" x14ac:dyDescent="0.25">
      <c r="A871" s="163">
        <v>248</v>
      </c>
      <c r="B871" s="164" t="s">
        <v>984</v>
      </c>
      <c r="C871" s="178" t="s">
        <v>985</v>
      </c>
      <c r="D871" s="165" t="s">
        <v>266</v>
      </c>
      <c r="E871" s="166">
        <v>5</v>
      </c>
      <c r="F871" s="167">
        <v>0</v>
      </c>
      <c r="G871" s="168">
        <f>ROUND(E871*F871,2)</f>
        <v>0</v>
      </c>
      <c r="H871" s="167">
        <v>0</v>
      </c>
      <c r="I871" s="168">
        <f>ROUND(E871*H871,2)</f>
        <v>0</v>
      </c>
      <c r="J871" s="167">
        <v>0</v>
      </c>
      <c r="K871" s="168">
        <f>ROUND(E871*J871,2)</f>
        <v>0</v>
      </c>
      <c r="L871" s="168">
        <v>15</v>
      </c>
      <c r="M871" s="168">
        <f>G871*(1+L871/100)</f>
        <v>0</v>
      </c>
      <c r="N871" s="168">
        <v>0</v>
      </c>
      <c r="O871" s="168">
        <f>ROUND(E871*N871,2)</f>
        <v>0</v>
      </c>
      <c r="P871" s="168">
        <v>0</v>
      </c>
      <c r="Q871" s="168">
        <f>ROUND(E871*P871,2)</f>
        <v>0</v>
      </c>
      <c r="R871" s="168" t="s">
        <v>294</v>
      </c>
      <c r="S871" s="168" t="s">
        <v>170</v>
      </c>
      <c r="T871" s="156">
        <v>0</v>
      </c>
      <c r="U871" s="156">
        <f>ROUND(E871*T871,2)</f>
        <v>0</v>
      </c>
      <c r="V871" s="156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 t="s">
        <v>295</v>
      </c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</row>
    <row r="872" spans="1:59" outlineLevel="1" x14ac:dyDescent="0.25">
      <c r="A872" s="154"/>
      <c r="B872" s="155"/>
      <c r="C872" s="190" t="s">
        <v>349</v>
      </c>
      <c r="D872" s="185"/>
      <c r="E872" s="18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 t="s">
        <v>239</v>
      </c>
      <c r="AG872" s="147"/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</row>
    <row r="873" spans="1:59" outlineLevel="1" x14ac:dyDescent="0.25">
      <c r="A873" s="154"/>
      <c r="B873" s="155"/>
      <c r="C873" s="191" t="s">
        <v>986</v>
      </c>
      <c r="D873" s="185"/>
      <c r="E873" s="186">
        <v>5.8</v>
      </c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 t="s">
        <v>239</v>
      </c>
      <c r="AG873" s="147">
        <v>2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</row>
    <row r="874" spans="1:59" outlineLevel="1" x14ac:dyDescent="0.25">
      <c r="A874" s="154"/>
      <c r="B874" s="155"/>
      <c r="C874" s="191" t="s">
        <v>987</v>
      </c>
      <c r="D874" s="185"/>
      <c r="E874" s="186">
        <v>1</v>
      </c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47"/>
      <c r="X874" s="147"/>
      <c r="Y874" s="147"/>
      <c r="Z874" s="147"/>
      <c r="AA874" s="147"/>
      <c r="AB874" s="147"/>
      <c r="AC874" s="147"/>
      <c r="AD874" s="147"/>
      <c r="AE874" s="147"/>
      <c r="AF874" s="147" t="s">
        <v>239</v>
      </c>
      <c r="AG874" s="147">
        <v>2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</row>
    <row r="875" spans="1:59" outlineLevel="1" x14ac:dyDescent="0.25">
      <c r="A875" s="154"/>
      <c r="B875" s="155"/>
      <c r="C875" s="191" t="s">
        <v>988</v>
      </c>
      <c r="D875" s="185"/>
      <c r="E875" s="186">
        <v>4</v>
      </c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 t="s">
        <v>239</v>
      </c>
      <c r="AG875" s="147">
        <v>2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</row>
    <row r="876" spans="1:59" outlineLevel="1" x14ac:dyDescent="0.25">
      <c r="A876" s="154"/>
      <c r="B876" s="155"/>
      <c r="C876" s="192" t="s">
        <v>357</v>
      </c>
      <c r="D876" s="187"/>
      <c r="E876" s="188">
        <v>10.8</v>
      </c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47"/>
      <c r="X876" s="147"/>
      <c r="Y876" s="147"/>
      <c r="Z876" s="147"/>
      <c r="AA876" s="147"/>
      <c r="AB876" s="147"/>
      <c r="AC876" s="147"/>
      <c r="AD876" s="147"/>
      <c r="AE876" s="147"/>
      <c r="AF876" s="147" t="s">
        <v>239</v>
      </c>
      <c r="AG876" s="147">
        <v>3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</row>
    <row r="877" spans="1:59" outlineLevel="1" x14ac:dyDescent="0.25">
      <c r="A877" s="154"/>
      <c r="B877" s="155"/>
      <c r="C877" s="190" t="s">
        <v>358</v>
      </c>
      <c r="D877" s="185"/>
      <c r="E877" s="18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 t="s">
        <v>239</v>
      </c>
      <c r="AG877" s="147"/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</row>
    <row r="878" spans="1:59" outlineLevel="1" x14ac:dyDescent="0.25">
      <c r="A878" s="154"/>
      <c r="B878" s="155"/>
      <c r="C878" s="189" t="s">
        <v>78</v>
      </c>
      <c r="D878" s="183"/>
      <c r="E878" s="184">
        <v>5</v>
      </c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 t="s">
        <v>239</v>
      </c>
      <c r="AG878" s="147">
        <v>0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</row>
    <row r="879" spans="1:59" ht="20.399999999999999" outlineLevel="1" x14ac:dyDescent="0.25">
      <c r="A879" s="163">
        <v>249</v>
      </c>
      <c r="B879" s="164" t="s">
        <v>989</v>
      </c>
      <c r="C879" s="178" t="s">
        <v>990</v>
      </c>
      <c r="D879" s="165" t="s">
        <v>923</v>
      </c>
      <c r="E879" s="166">
        <v>17.399999999999999</v>
      </c>
      <c r="F879" s="167">
        <v>0</v>
      </c>
      <c r="G879" s="168">
        <f>ROUND(E879*F879,2)</f>
        <v>0</v>
      </c>
      <c r="H879" s="167">
        <v>0</v>
      </c>
      <c r="I879" s="168">
        <f>ROUND(E879*H879,2)</f>
        <v>0</v>
      </c>
      <c r="J879" s="167">
        <v>0</v>
      </c>
      <c r="K879" s="168">
        <f>ROUND(E879*J879,2)</f>
        <v>0</v>
      </c>
      <c r="L879" s="168">
        <v>15</v>
      </c>
      <c r="M879" s="168">
        <f>G879*(1+L879/100)</f>
        <v>0</v>
      </c>
      <c r="N879" s="168">
        <v>1E-3</v>
      </c>
      <c r="O879" s="168">
        <f>ROUND(E879*N879,2)</f>
        <v>0.02</v>
      </c>
      <c r="P879" s="168">
        <v>0</v>
      </c>
      <c r="Q879" s="168">
        <f>ROUND(E879*P879,2)</f>
        <v>0</v>
      </c>
      <c r="R879" s="168" t="s">
        <v>294</v>
      </c>
      <c r="S879" s="168" t="s">
        <v>170</v>
      </c>
      <c r="T879" s="156">
        <v>0</v>
      </c>
      <c r="U879" s="156">
        <f>ROUND(E879*T879,2)</f>
        <v>0</v>
      </c>
      <c r="V879" s="156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 t="s">
        <v>718</v>
      </c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</row>
    <row r="880" spans="1:59" outlineLevel="1" x14ac:dyDescent="0.25">
      <c r="A880" s="154"/>
      <c r="B880" s="155"/>
      <c r="C880" s="190" t="s">
        <v>349</v>
      </c>
      <c r="D880" s="185"/>
      <c r="E880" s="18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 t="s">
        <v>239</v>
      </c>
      <c r="AG880" s="147"/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</row>
    <row r="881" spans="1:59" outlineLevel="1" x14ac:dyDescent="0.25">
      <c r="A881" s="154"/>
      <c r="B881" s="155"/>
      <c r="C881" s="191" t="s">
        <v>991</v>
      </c>
      <c r="D881" s="185"/>
      <c r="E881" s="186">
        <v>1.3</v>
      </c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 t="s">
        <v>239</v>
      </c>
      <c r="AG881" s="147">
        <v>2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</row>
    <row r="882" spans="1:59" outlineLevel="1" x14ac:dyDescent="0.25">
      <c r="A882" s="154"/>
      <c r="B882" s="155"/>
      <c r="C882" s="191" t="s">
        <v>992</v>
      </c>
      <c r="D882" s="185"/>
      <c r="E882" s="186">
        <v>2.7</v>
      </c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 t="s">
        <v>239</v>
      </c>
      <c r="AG882" s="147">
        <v>2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</row>
    <row r="883" spans="1:59" outlineLevel="1" x14ac:dyDescent="0.25">
      <c r="A883" s="154"/>
      <c r="B883" s="155"/>
      <c r="C883" s="191" t="s">
        <v>993</v>
      </c>
      <c r="D883" s="185"/>
      <c r="E883" s="186">
        <v>19.399999999999999</v>
      </c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 t="s">
        <v>239</v>
      </c>
      <c r="AG883" s="147">
        <v>2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</row>
    <row r="884" spans="1:59" outlineLevel="1" x14ac:dyDescent="0.25">
      <c r="A884" s="154"/>
      <c r="B884" s="155"/>
      <c r="C884" s="191" t="s">
        <v>994</v>
      </c>
      <c r="D884" s="185"/>
      <c r="E884" s="186">
        <v>-1.2</v>
      </c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47"/>
      <c r="X884" s="147"/>
      <c r="Y884" s="147"/>
      <c r="Z884" s="147"/>
      <c r="AA884" s="147"/>
      <c r="AB884" s="147"/>
      <c r="AC884" s="147"/>
      <c r="AD884" s="147"/>
      <c r="AE884" s="147"/>
      <c r="AF884" s="147" t="s">
        <v>239</v>
      </c>
      <c r="AG884" s="147">
        <v>2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</row>
    <row r="885" spans="1:59" outlineLevel="1" x14ac:dyDescent="0.25">
      <c r="A885" s="154"/>
      <c r="B885" s="155"/>
      <c r="C885" s="191" t="s">
        <v>995</v>
      </c>
      <c r="D885" s="185"/>
      <c r="E885" s="186">
        <v>-1.4</v>
      </c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47"/>
      <c r="X885" s="147"/>
      <c r="Y885" s="147"/>
      <c r="Z885" s="147"/>
      <c r="AA885" s="147"/>
      <c r="AB885" s="147"/>
      <c r="AC885" s="147"/>
      <c r="AD885" s="147"/>
      <c r="AE885" s="147"/>
      <c r="AF885" s="147" t="s">
        <v>239</v>
      </c>
      <c r="AG885" s="147">
        <v>2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</row>
    <row r="886" spans="1:59" outlineLevel="1" x14ac:dyDescent="0.25">
      <c r="A886" s="154"/>
      <c r="B886" s="155"/>
      <c r="C886" s="191" t="s">
        <v>996</v>
      </c>
      <c r="D886" s="185"/>
      <c r="E886" s="186">
        <v>-3.2</v>
      </c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47"/>
      <c r="X886" s="147"/>
      <c r="Y886" s="147"/>
      <c r="Z886" s="147"/>
      <c r="AA886" s="147"/>
      <c r="AB886" s="147"/>
      <c r="AC886" s="147"/>
      <c r="AD886" s="147"/>
      <c r="AE886" s="147"/>
      <c r="AF886" s="147" t="s">
        <v>239</v>
      </c>
      <c r="AG886" s="147">
        <v>2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</row>
    <row r="887" spans="1:59" outlineLevel="1" x14ac:dyDescent="0.25">
      <c r="A887" s="154"/>
      <c r="B887" s="155"/>
      <c r="C887" s="191" t="s">
        <v>997</v>
      </c>
      <c r="D887" s="185"/>
      <c r="E887" s="186">
        <v>0.2</v>
      </c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 t="s">
        <v>239</v>
      </c>
      <c r="AG887" s="147">
        <v>2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</row>
    <row r="888" spans="1:59" outlineLevel="1" x14ac:dyDescent="0.25">
      <c r="A888" s="154"/>
      <c r="B888" s="155"/>
      <c r="C888" s="191" t="s">
        <v>998</v>
      </c>
      <c r="D888" s="185"/>
      <c r="E888" s="186">
        <v>10.6</v>
      </c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 t="s">
        <v>239</v>
      </c>
      <c r="AG888" s="147">
        <v>2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</row>
    <row r="889" spans="1:59" outlineLevel="1" x14ac:dyDescent="0.25">
      <c r="A889" s="154"/>
      <c r="B889" s="155"/>
      <c r="C889" s="191" t="s">
        <v>995</v>
      </c>
      <c r="D889" s="185"/>
      <c r="E889" s="186">
        <v>-1.4</v>
      </c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 t="s">
        <v>239</v>
      </c>
      <c r="AG889" s="147">
        <v>2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</row>
    <row r="890" spans="1:59" outlineLevel="1" x14ac:dyDescent="0.25">
      <c r="A890" s="154"/>
      <c r="B890" s="155"/>
      <c r="C890" s="191" t="s">
        <v>999</v>
      </c>
      <c r="D890" s="185"/>
      <c r="E890" s="186">
        <v>8.8000000000000007</v>
      </c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 t="s">
        <v>239</v>
      </c>
      <c r="AG890" s="147">
        <v>2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</row>
    <row r="891" spans="1:59" outlineLevel="1" x14ac:dyDescent="0.25">
      <c r="A891" s="154"/>
      <c r="B891" s="155"/>
      <c r="C891" s="191" t="s">
        <v>994</v>
      </c>
      <c r="D891" s="185"/>
      <c r="E891" s="186">
        <v>-1.2</v>
      </c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 t="s">
        <v>239</v>
      </c>
      <c r="AG891" s="147">
        <v>2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</row>
    <row r="892" spans="1:59" outlineLevel="1" x14ac:dyDescent="0.25">
      <c r="A892" s="154"/>
      <c r="B892" s="155"/>
      <c r="C892" s="191" t="s">
        <v>1000</v>
      </c>
      <c r="D892" s="185"/>
      <c r="E892" s="186">
        <v>20</v>
      </c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 t="s">
        <v>239</v>
      </c>
      <c r="AG892" s="147">
        <v>2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</row>
    <row r="893" spans="1:59" outlineLevel="1" x14ac:dyDescent="0.25">
      <c r="A893" s="154"/>
      <c r="B893" s="155"/>
      <c r="C893" s="191" t="s">
        <v>906</v>
      </c>
      <c r="D893" s="185"/>
      <c r="E893" s="186">
        <v>-1.6</v>
      </c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 t="s">
        <v>239</v>
      </c>
      <c r="AG893" s="147">
        <v>2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</row>
    <row r="894" spans="1:59" outlineLevel="1" x14ac:dyDescent="0.25">
      <c r="A894" s="154"/>
      <c r="B894" s="155"/>
      <c r="C894" s="191" t="s">
        <v>1001</v>
      </c>
      <c r="D894" s="185"/>
      <c r="E894" s="186">
        <v>15.4</v>
      </c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 t="s">
        <v>239</v>
      </c>
      <c r="AG894" s="147">
        <v>2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</row>
    <row r="895" spans="1:59" outlineLevel="1" x14ac:dyDescent="0.25">
      <c r="A895" s="154"/>
      <c r="B895" s="155"/>
      <c r="C895" s="191" t="s">
        <v>1002</v>
      </c>
      <c r="D895" s="185"/>
      <c r="E895" s="186">
        <v>2.6</v>
      </c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 t="s">
        <v>239</v>
      </c>
      <c r="AG895" s="147">
        <v>2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</row>
    <row r="896" spans="1:59" outlineLevel="1" x14ac:dyDescent="0.25">
      <c r="A896" s="154"/>
      <c r="B896" s="155"/>
      <c r="C896" s="191" t="s">
        <v>995</v>
      </c>
      <c r="D896" s="185"/>
      <c r="E896" s="186">
        <v>-1.4</v>
      </c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 t="s">
        <v>239</v>
      </c>
      <c r="AG896" s="147">
        <v>2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</row>
    <row r="897" spans="1:59" outlineLevel="1" x14ac:dyDescent="0.25">
      <c r="A897" s="154"/>
      <c r="B897" s="155"/>
      <c r="C897" s="192" t="s">
        <v>357</v>
      </c>
      <c r="D897" s="187"/>
      <c r="E897" s="188">
        <v>69.599999999999994</v>
      </c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 t="s">
        <v>239</v>
      </c>
      <c r="AG897" s="147">
        <v>3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</row>
    <row r="898" spans="1:59" outlineLevel="1" x14ac:dyDescent="0.25">
      <c r="A898" s="154"/>
      <c r="B898" s="155"/>
      <c r="C898" s="190" t="s">
        <v>358</v>
      </c>
      <c r="D898" s="185"/>
      <c r="E898" s="18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 t="s">
        <v>239</v>
      </c>
      <c r="AG898" s="147"/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</row>
    <row r="899" spans="1:59" outlineLevel="1" x14ac:dyDescent="0.25">
      <c r="A899" s="154"/>
      <c r="B899" s="155"/>
      <c r="C899" s="189" t="s">
        <v>1003</v>
      </c>
      <c r="D899" s="183"/>
      <c r="E899" s="184">
        <v>17.399999999999999</v>
      </c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 t="s">
        <v>239</v>
      </c>
      <c r="AG899" s="147">
        <v>0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</row>
    <row r="900" spans="1:59" ht="13.8" customHeight="1" outlineLevel="1" x14ac:dyDescent="0.25">
      <c r="A900" s="163">
        <v>250</v>
      </c>
      <c r="B900" s="164" t="s">
        <v>926</v>
      </c>
      <c r="C900" s="178" t="s">
        <v>927</v>
      </c>
      <c r="D900" s="165" t="s">
        <v>923</v>
      </c>
      <c r="E900" s="166">
        <v>243.6</v>
      </c>
      <c r="F900" s="167">
        <v>0</v>
      </c>
      <c r="G900" s="168">
        <f>ROUND(E900*F900,2)</f>
        <v>0</v>
      </c>
      <c r="H900" s="167">
        <v>0</v>
      </c>
      <c r="I900" s="168">
        <f>ROUND(E900*H900,2)</f>
        <v>0</v>
      </c>
      <c r="J900" s="167">
        <v>0</v>
      </c>
      <c r="K900" s="168">
        <f>ROUND(E900*J900,2)</f>
        <v>0</v>
      </c>
      <c r="L900" s="168">
        <v>15</v>
      </c>
      <c r="M900" s="168">
        <f>G900*(1+L900/100)</f>
        <v>0</v>
      </c>
      <c r="N900" s="168">
        <v>1E-3</v>
      </c>
      <c r="O900" s="168">
        <f>ROUND(E900*N900,2)</f>
        <v>0.24</v>
      </c>
      <c r="P900" s="168">
        <v>0</v>
      </c>
      <c r="Q900" s="168">
        <f>ROUND(E900*P900,2)</f>
        <v>0</v>
      </c>
      <c r="R900" s="168" t="s">
        <v>294</v>
      </c>
      <c r="S900" s="168" t="s">
        <v>170</v>
      </c>
      <c r="T900" s="156">
        <v>0</v>
      </c>
      <c r="U900" s="156">
        <f>ROUND(E900*T900,2)</f>
        <v>0</v>
      </c>
      <c r="V900" s="156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 t="s">
        <v>718</v>
      </c>
      <c r="AG900" s="147"/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</row>
    <row r="901" spans="1:59" outlineLevel="1" x14ac:dyDescent="0.25">
      <c r="A901" s="154"/>
      <c r="B901" s="155"/>
      <c r="C901" s="190" t="s">
        <v>349</v>
      </c>
      <c r="D901" s="185"/>
      <c r="E901" s="18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47" t="s">
        <v>239</v>
      </c>
      <c r="AG901" s="147"/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</row>
    <row r="902" spans="1:59" outlineLevel="1" x14ac:dyDescent="0.25">
      <c r="A902" s="154"/>
      <c r="B902" s="155"/>
      <c r="C902" s="191" t="s">
        <v>991</v>
      </c>
      <c r="D902" s="185"/>
      <c r="E902" s="186">
        <v>1.3</v>
      </c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47" t="s">
        <v>239</v>
      </c>
      <c r="AG902" s="147">
        <v>2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</row>
    <row r="903" spans="1:59" outlineLevel="1" x14ac:dyDescent="0.25">
      <c r="A903" s="154"/>
      <c r="B903" s="155"/>
      <c r="C903" s="191" t="s">
        <v>992</v>
      </c>
      <c r="D903" s="185"/>
      <c r="E903" s="186">
        <v>2.7</v>
      </c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 t="s">
        <v>239</v>
      </c>
      <c r="AG903" s="147">
        <v>2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</row>
    <row r="904" spans="1:59" outlineLevel="1" x14ac:dyDescent="0.25">
      <c r="A904" s="154"/>
      <c r="B904" s="155"/>
      <c r="C904" s="191" t="s">
        <v>993</v>
      </c>
      <c r="D904" s="185"/>
      <c r="E904" s="186">
        <v>19.399999999999999</v>
      </c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47" t="s">
        <v>239</v>
      </c>
      <c r="AG904" s="147">
        <v>2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</row>
    <row r="905" spans="1:59" outlineLevel="1" x14ac:dyDescent="0.25">
      <c r="A905" s="154"/>
      <c r="B905" s="155"/>
      <c r="C905" s="191" t="s">
        <v>994</v>
      </c>
      <c r="D905" s="185"/>
      <c r="E905" s="186">
        <v>-1.2</v>
      </c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47" t="s">
        <v>239</v>
      </c>
      <c r="AG905" s="147">
        <v>2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</row>
    <row r="906" spans="1:59" outlineLevel="1" x14ac:dyDescent="0.25">
      <c r="A906" s="154"/>
      <c r="B906" s="155"/>
      <c r="C906" s="191" t="s">
        <v>995</v>
      </c>
      <c r="D906" s="185"/>
      <c r="E906" s="186">
        <v>-1.4</v>
      </c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 t="s">
        <v>239</v>
      </c>
      <c r="AG906" s="147">
        <v>2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</row>
    <row r="907" spans="1:59" outlineLevel="1" x14ac:dyDescent="0.25">
      <c r="A907" s="154"/>
      <c r="B907" s="155"/>
      <c r="C907" s="191" t="s">
        <v>996</v>
      </c>
      <c r="D907" s="185"/>
      <c r="E907" s="186">
        <v>-3.2</v>
      </c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 t="s">
        <v>239</v>
      </c>
      <c r="AG907" s="147">
        <v>2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</row>
    <row r="908" spans="1:59" outlineLevel="1" x14ac:dyDescent="0.25">
      <c r="A908" s="154"/>
      <c r="B908" s="155"/>
      <c r="C908" s="191" t="s">
        <v>997</v>
      </c>
      <c r="D908" s="185"/>
      <c r="E908" s="186">
        <v>0.2</v>
      </c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 t="s">
        <v>239</v>
      </c>
      <c r="AG908" s="147">
        <v>2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</row>
    <row r="909" spans="1:59" outlineLevel="1" x14ac:dyDescent="0.25">
      <c r="A909" s="154"/>
      <c r="B909" s="155"/>
      <c r="C909" s="191" t="s">
        <v>998</v>
      </c>
      <c r="D909" s="185"/>
      <c r="E909" s="186">
        <v>10.6</v>
      </c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 t="s">
        <v>239</v>
      </c>
      <c r="AG909" s="147">
        <v>2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</row>
    <row r="910" spans="1:59" outlineLevel="1" x14ac:dyDescent="0.25">
      <c r="A910" s="154"/>
      <c r="B910" s="155"/>
      <c r="C910" s="191" t="s">
        <v>995</v>
      </c>
      <c r="D910" s="185"/>
      <c r="E910" s="186">
        <v>-1.4</v>
      </c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 t="s">
        <v>239</v>
      </c>
      <c r="AG910" s="147">
        <v>2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</row>
    <row r="911" spans="1:59" outlineLevel="1" x14ac:dyDescent="0.25">
      <c r="A911" s="154"/>
      <c r="B911" s="155"/>
      <c r="C911" s="191" t="s">
        <v>999</v>
      </c>
      <c r="D911" s="185"/>
      <c r="E911" s="186">
        <v>8.8000000000000007</v>
      </c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 t="s">
        <v>239</v>
      </c>
      <c r="AG911" s="147">
        <v>2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</row>
    <row r="912" spans="1:59" outlineLevel="1" x14ac:dyDescent="0.25">
      <c r="A912" s="154"/>
      <c r="B912" s="155"/>
      <c r="C912" s="191" t="s">
        <v>994</v>
      </c>
      <c r="D912" s="185"/>
      <c r="E912" s="186">
        <v>-1.2</v>
      </c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 t="s">
        <v>239</v>
      </c>
      <c r="AG912" s="147">
        <v>2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</row>
    <row r="913" spans="1:59" outlineLevel="1" x14ac:dyDescent="0.25">
      <c r="A913" s="154"/>
      <c r="B913" s="155"/>
      <c r="C913" s="191" t="s">
        <v>1000</v>
      </c>
      <c r="D913" s="185"/>
      <c r="E913" s="186">
        <v>20</v>
      </c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 t="s">
        <v>239</v>
      </c>
      <c r="AG913" s="147">
        <v>2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</row>
    <row r="914" spans="1:59" outlineLevel="1" x14ac:dyDescent="0.25">
      <c r="A914" s="154"/>
      <c r="B914" s="155"/>
      <c r="C914" s="191" t="s">
        <v>906</v>
      </c>
      <c r="D914" s="185"/>
      <c r="E914" s="186">
        <v>-1.6</v>
      </c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 t="s">
        <v>239</v>
      </c>
      <c r="AG914" s="147">
        <v>2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</row>
    <row r="915" spans="1:59" outlineLevel="1" x14ac:dyDescent="0.25">
      <c r="A915" s="154"/>
      <c r="B915" s="155"/>
      <c r="C915" s="191" t="s">
        <v>1001</v>
      </c>
      <c r="D915" s="185"/>
      <c r="E915" s="186">
        <v>15.4</v>
      </c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 t="s">
        <v>239</v>
      </c>
      <c r="AG915" s="147">
        <v>2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</row>
    <row r="916" spans="1:59" outlineLevel="1" x14ac:dyDescent="0.25">
      <c r="A916" s="154"/>
      <c r="B916" s="155"/>
      <c r="C916" s="191" t="s">
        <v>1002</v>
      </c>
      <c r="D916" s="185"/>
      <c r="E916" s="186">
        <v>2.6</v>
      </c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 t="s">
        <v>239</v>
      </c>
      <c r="AG916" s="147">
        <v>2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</row>
    <row r="917" spans="1:59" outlineLevel="1" x14ac:dyDescent="0.25">
      <c r="A917" s="154"/>
      <c r="B917" s="155"/>
      <c r="C917" s="191" t="s">
        <v>995</v>
      </c>
      <c r="D917" s="185"/>
      <c r="E917" s="186">
        <v>-1.4</v>
      </c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 t="s">
        <v>239</v>
      </c>
      <c r="AG917" s="147">
        <v>2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</row>
    <row r="918" spans="1:59" outlineLevel="1" x14ac:dyDescent="0.25">
      <c r="A918" s="154"/>
      <c r="B918" s="155"/>
      <c r="C918" s="192" t="s">
        <v>357</v>
      </c>
      <c r="D918" s="187"/>
      <c r="E918" s="188">
        <v>69.599999999999994</v>
      </c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 t="s">
        <v>239</v>
      </c>
      <c r="AG918" s="147">
        <v>3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</row>
    <row r="919" spans="1:59" outlineLevel="1" x14ac:dyDescent="0.25">
      <c r="A919" s="154"/>
      <c r="B919" s="155"/>
      <c r="C919" s="190" t="s">
        <v>358</v>
      </c>
      <c r="D919" s="185"/>
      <c r="E919" s="18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 t="s">
        <v>239</v>
      </c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</row>
    <row r="920" spans="1:59" outlineLevel="1" x14ac:dyDescent="0.25">
      <c r="A920" s="154"/>
      <c r="B920" s="155"/>
      <c r="C920" s="189" t="s">
        <v>1004</v>
      </c>
      <c r="D920" s="183"/>
      <c r="E920" s="184">
        <v>243.6</v>
      </c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 t="s">
        <v>239</v>
      </c>
      <c r="AG920" s="147">
        <v>0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</row>
    <row r="921" spans="1:59" outlineLevel="1" x14ac:dyDescent="0.25">
      <c r="A921" s="163">
        <v>251</v>
      </c>
      <c r="B921" s="164" t="s">
        <v>1005</v>
      </c>
      <c r="C921" s="178" t="s">
        <v>1006</v>
      </c>
      <c r="D921" s="165" t="s">
        <v>266</v>
      </c>
      <c r="E921" s="166">
        <v>136.03333000000001</v>
      </c>
      <c r="F921" s="167">
        <v>0</v>
      </c>
      <c r="G921" s="168">
        <f>ROUND(E921*F921,2)</f>
        <v>0</v>
      </c>
      <c r="H921" s="167">
        <v>0</v>
      </c>
      <c r="I921" s="168">
        <f>ROUND(E921*H921,2)</f>
        <v>0</v>
      </c>
      <c r="J921" s="167">
        <v>0</v>
      </c>
      <c r="K921" s="168">
        <f>ROUND(E921*J921,2)</f>
        <v>0</v>
      </c>
      <c r="L921" s="168">
        <v>15</v>
      </c>
      <c r="M921" s="168">
        <f>G921*(1+L921/100)</f>
        <v>0</v>
      </c>
      <c r="N921" s="168">
        <v>1.1E-4</v>
      </c>
      <c r="O921" s="168">
        <f>ROUND(E921*N921,2)</f>
        <v>0.01</v>
      </c>
      <c r="P921" s="168">
        <v>0</v>
      </c>
      <c r="Q921" s="168">
        <f>ROUND(E921*P921,2)</f>
        <v>0</v>
      </c>
      <c r="R921" s="168"/>
      <c r="S921" s="168" t="s">
        <v>214</v>
      </c>
      <c r="T921" s="156">
        <v>0</v>
      </c>
      <c r="U921" s="156">
        <f>ROUND(E921*T921,2)</f>
        <v>0</v>
      </c>
      <c r="V921" s="156"/>
      <c r="W921" s="147"/>
      <c r="X921" s="147"/>
      <c r="Y921" s="147"/>
      <c r="Z921" s="147"/>
      <c r="AA921" s="147"/>
      <c r="AB921" s="147"/>
      <c r="AC921" s="147"/>
      <c r="AD921" s="147"/>
      <c r="AE921" s="147"/>
      <c r="AF921" s="147" t="s">
        <v>718</v>
      </c>
      <c r="AG921" s="147"/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</row>
    <row r="922" spans="1:59" outlineLevel="1" x14ac:dyDescent="0.25">
      <c r="A922" s="154"/>
      <c r="B922" s="155"/>
      <c r="C922" s="190" t="s">
        <v>349</v>
      </c>
      <c r="D922" s="185"/>
      <c r="E922" s="18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47"/>
      <c r="X922" s="147"/>
      <c r="Y922" s="147"/>
      <c r="Z922" s="147"/>
      <c r="AA922" s="147"/>
      <c r="AB922" s="147"/>
      <c r="AC922" s="147"/>
      <c r="AD922" s="147"/>
      <c r="AE922" s="147"/>
      <c r="AF922" s="147" t="s">
        <v>239</v>
      </c>
      <c r="AG922" s="147"/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</row>
    <row r="923" spans="1:59" outlineLevel="1" x14ac:dyDescent="0.25">
      <c r="A923" s="154"/>
      <c r="B923" s="155"/>
      <c r="C923" s="191" t="s">
        <v>1007</v>
      </c>
      <c r="D923" s="185"/>
      <c r="E923" s="186">
        <v>2.6</v>
      </c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 t="s">
        <v>239</v>
      </c>
      <c r="AG923" s="147">
        <v>2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</row>
    <row r="924" spans="1:59" outlineLevel="1" x14ac:dyDescent="0.25">
      <c r="A924" s="154"/>
      <c r="B924" s="155"/>
      <c r="C924" s="191" t="s">
        <v>1008</v>
      </c>
      <c r="D924" s="185"/>
      <c r="E924" s="186">
        <v>1.8</v>
      </c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 t="s">
        <v>239</v>
      </c>
      <c r="AG924" s="147">
        <v>2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</row>
    <row r="925" spans="1:59" outlineLevel="1" x14ac:dyDescent="0.25">
      <c r="A925" s="154"/>
      <c r="B925" s="155"/>
      <c r="C925" s="191" t="s">
        <v>1009</v>
      </c>
      <c r="D925" s="185"/>
      <c r="E925" s="186">
        <v>9.6999999999999993</v>
      </c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 t="s">
        <v>239</v>
      </c>
      <c r="AG925" s="147">
        <v>2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</row>
    <row r="926" spans="1:59" outlineLevel="1" x14ac:dyDescent="0.25">
      <c r="A926" s="154"/>
      <c r="B926" s="155"/>
      <c r="C926" s="191" t="s">
        <v>1010</v>
      </c>
      <c r="D926" s="185"/>
      <c r="E926" s="186">
        <v>-0.6</v>
      </c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 t="s">
        <v>239</v>
      </c>
      <c r="AG926" s="147">
        <v>2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</row>
    <row r="927" spans="1:59" outlineLevel="1" x14ac:dyDescent="0.25">
      <c r="A927" s="154"/>
      <c r="B927" s="155"/>
      <c r="C927" s="191" t="s">
        <v>905</v>
      </c>
      <c r="D927" s="185"/>
      <c r="E927" s="186">
        <v>-0.7</v>
      </c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 t="s">
        <v>239</v>
      </c>
      <c r="AG927" s="147">
        <v>2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</row>
    <row r="928" spans="1:59" outlineLevel="1" x14ac:dyDescent="0.25">
      <c r="A928" s="154"/>
      <c r="B928" s="155"/>
      <c r="C928" s="191" t="s">
        <v>906</v>
      </c>
      <c r="D928" s="185"/>
      <c r="E928" s="186">
        <v>-1.6</v>
      </c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 t="s">
        <v>239</v>
      </c>
      <c r="AG928" s="147">
        <v>2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</row>
    <row r="929" spans="1:59" outlineLevel="1" x14ac:dyDescent="0.25">
      <c r="A929" s="154"/>
      <c r="B929" s="155"/>
      <c r="C929" s="191" t="s">
        <v>1011</v>
      </c>
      <c r="D929" s="185"/>
      <c r="E929" s="186">
        <v>5.3</v>
      </c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 t="s">
        <v>239</v>
      </c>
      <c r="AG929" s="147">
        <v>2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</row>
    <row r="930" spans="1:59" outlineLevel="1" x14ac:dyDescent="0.25">
      <c r="A930" s="154"/>
      <c r="B930" s="155"/>
      <c r="C930" s="191" t="s">
        <v>905</v>
      </c>
      <c r="D930" s="185"/>
      <c r="E930" s="186">
        <v>-0.7</v>
      </c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 t="s">
        <v>239</v>
      </c>
      <c r="AG930" s="147">
        <v>2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</row>
    <row r="931" spans="1:59" outlineLevel="1" x14ac:dyDescent="0.25">
      <c r="A931" s="154"/>
      <c r="B931" s="155"/>
      <c r="C931" s="191" t="s">
        <v>1012</v>
      </c>
      <c r="D931" s="185"/>
      <c r="E931" s="186">
        <v>4.4000000000000004</v>
      </c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 t="s">
        <v>239</v>
      </c>
      <c r="AG931" s="147">
        <v>2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</row>
    <row r="932" spans="1:59" outlineLevel="1" x14ac:dyDescent="0.25">
      <c r="A932" s="154"/>
      <c r="B932" s="155"/>
      <c r="C932" s="191" t="s">
        <v>1010</v>
      </c>
      <c r="D932" s="185"/>
      <c r="E932" s="186">
        <v>-0.6</v>
      </c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 t="s">
        <v>239</v>
      </c>
      <c r="AG932" s="147">
        <v>2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</row>
    <row r="933" spans="1:59" outlineLevel="1" x14ac:dyDescent="0.25">
      <c r="A933" s="154"/>
      <c r="B933" s="155"/>
      <c r="C933" s="191" t="s">
        <v>1013</v>
      </c>
      <c r="D933" s="185"/>
      <c r="E933" s="186">
        <v>10</v>
      </c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 t="s">
        <v>239</v>
      </c>
      <c r="AG933" s="147">
        <v>2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</row>
    <row r="934" spans="1:59" outlineLevel="1" x14ac:dyDescent="0.25">
      <c r="A934" s="154"/>
      <c r="B934" s="155"/>
      <c r="C934" s="191" t="s">
        <v>1014</v>
      </c>
      <c r="D934" s="185"/>
      <c r="E934" s="186">
        <v>-0.8</v>
      </c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 t="s">
        <v>239</v>
      </c>
      <c r="AG934" s="147">
        <v>2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</row>
    <row r="935" spans="1:59" outlineLevel="1" x14ac:dyDescent="0.25">
      <c r="A935" s="154"/>
      <c r="B935" s="155"/>
      <c r="C935" s="191" t="s">
        <v>1015</v>
      </c>
      <c r="D935" s="185"/>
      <c r="E935" s="186">
        <v>7.7</v>
      </c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 t="s">
        <v>239</v>
      </c>
      <c r="AG935" s="147">
        <v>2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</row>
    <row r="936" spans="1:59" outlineLevel="1" x14ac:dyDescent="0.25">
      <c r="A936" s="154"/>
      <c r="B936" s="155"/>
      <c r="C936" s="191" t="s">
        <v>1016</v>
      </c>
      <c r="D936" s="185"/>
      <c r="E936" s="186">
        <v>1.3</v>
      </c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 t="s">
        <v>239</v>
      </c>
      <c r="AG936" s="147">
        <v>2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</row>
    <row r="937" spans="1:59" outlineLevel="1" x14ac:dyDescent="0.25">
      <c r="A937" s="154"/>
      <c r="B937" s="155"/>
      <c r="C937" s="191" t="s">
        <v>905</v>
      </c>
      <c r="D937" s="185"/>
      <c r="E937" s="186">
        <v>-0.7</v>
      </c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 t="s">
        <v>239</v>
      </c>
      <c r="AG937" s="147">
        <v>2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</row>
    <row r="938" spans="1:59" outlineLevel="1" x14ac:dyDescent="0.25">
      <c r="A938" s="154"/>
      <c r="B938" s="155"/>
      <c r="C938" s="192" t="s">
        <v>357</v>
      </c>
      <c r="D938" s="187"/>
      <c r="E938" s="188">
        <v>37.1</v>
      </c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 t="s">
        <v>239</v>
      </c>
      <c r="AG938" s="147">
        <v>3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</row>
    <row r="939" spans="1:59" outlineLevel="1" x14ac:dyDescent="0.25">
      <c r="A939" s="154"/>
      <c r="B939" s="155"/>
      <c r="C939" s="190" t="s">
        <v>358</v>
      </c>
      <c r="D939" s="185"/>
      <c r="E939" s="18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47"/>
      <c r="X939" s="147"/>
      <c r="Y939" s="147"/>
      <c r="Z939" s="147"/>
      <c r="AA939" s="147"/>
      <c r="AB939" s="147"/>
      <c r="AC939" s="147"/>
      <c r="AD939" s="147"/>
      <c r="AE939" s="147"/>
      <c r="AF939" s="147" t="s">
        <v>239</v>
      </c>
      <c r="AG939" s="147"/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</row>
    <row r="940" spans="1:59" outlineLevel="1" x14ac:dyDescent="0.25">
      <c r="A940" s="154"/>
      <c r="B940" s="155"/>
      <c r="C940" s="189" t="s">
        <v>1017</v>
      </c>
      <c r="D940" s="183"/>
      <c r="E940" s="184">
        <v>136.03333000000001</v>
      </c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47"/>
      <c r="X940" s="147"/>
      <c r="Y940" s="147"/>
      <c r="Z940" s="147"/>
      <c r="AA940" s="147"/>
      <c r="AB940" s="147"/>
      <c r="AC940" s="147"/>
      <c r="AD940" s="147"/>
      <c r="AE940" s="147"/>
      <c r="AF940" s="147" t="s">
        <v>239</v>
      </c>
      <c r="AG940" s="147">
        <v>0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</row>
    <row r="941" spans="1:59" outlineLevel="1" x14ac:dyDescent="0.25">
      <c r="A941" s="163">
        <v>252</v>
      </c>
      <c r="B941" s="164" t="s">
        <v>1018</v>
      </c>
      <c r="C941" s="178" t="s">
        <v>1019</v>
      </c>
      <c r="D941" s="165" t="s">
        <v>278</v>
      </c>
      <c r="E941" s="166">
        <v>83.28</v>
      </c>
      <c r="F941" s="167">
        <v>0</v>
      </c>
      <c r="G941" s="168">
        <f>ROUND(E941*F941,2)</f>
        <v>0</v>
      </c>
      <c r="H941" s="167">
        <v>0</v>
      </c>
      <c r="I941" s="168">
        <f>ROUND(E941*H941,2)</f>
        <v>0</v>
      </c>
      <c r="J941" s="167">
        <v>0</v>
      </c>
      <c r="K941" s="168">
        <f>ROUND(E941*J941,2)</f>
        <v>0</v>
      </c>
      <c r="L941" s="168">
        <v>15</v>
      </c>
      <c r="M941" s="168">
        <f>G941*(1+L941/100)</f>
        <v>0</v>
      </c>
      <c r="N941" s="168">
        <v>1.9429999999999999E-2</v>
      </c>
      <c r="O941" s="168">
        <f>ROUND(E941*N941,2)</f>
        <v>1.62</v>
      </c>
      <c r="P941" s="168">
        <v>0</v>
      </c>
      <c r="Q941" s="168">
        <f>ROUND(E941*P941,2)</f>
        <v>0</v>
      </c>
      <c r="R941" s="168"/>
      <c r="S941" s="168" t="s">
        <v>214</v>
      </c>
      <c r="T941" s="156">
        <v>0</v>
      </c>
      <c r="U941" s="156">
        <f>ROUND(E941*T941,2)</f>
        <v>0</v>
      </c>
      <c r="V941" s="156"/>
      <c r="W941" s="147"/>
      <c r="X941" s="147"/>
      <c r="Y941" s="147"/>
      <c r="Z941" s="147"/>
      <c r="AA941" s="147"/>
      <c r="AB941" s="147"/>
      <c r="AC941" s="147"/>
      <c r="AD941" s="147"/>
      <c r="AE941" s="147"/>
      <c r="AF941" s="147" t="s">
        <v>718</v>
      </c>
      <c r="AG941" s="147"/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</row>
    <row r="942" spans="1:59" outlineLevel="1" x14ac:dyDescent="0.25">
      <c r="A942" s="154"/>
      <c r="B942" s="155"/>
      <c r="C942" s="190" t="s">
        <v>349</v>
      </c>
      <c r="D942" s="185"/>
      <c r="E942" s="18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 t="s">
        <v>239</v>
      </c>
      <c r="AG942" s="147"/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</row>
    <row r="943" spans="1:59" outlineLevel="1" x14ac:dyDescent="0.25">
      <c r="A943" s="154"/>
      <c r="B943" s="155"/>
      <c r="C943" s="191" t="s">
        <v>991</v>
      </c>
      <c r="D943" s="185"/>
      <c r="E943" s="186">
        <v>1.3</v>
      </c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 t="s">
        <v>239</v>
      </c>
      <c r="AG943" s="147">
        <v>2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</row>
    <row r="944" spans="1:59" outlineLevel="1" x14ac:dyDescent="0.25">
      <c r="A944" s="154"/>
      <c r="B944" s="155"/>
      <c r="C944" s="191" t="s">
        <v>992</v>
      </c>
      <c r="D944" s="185"/>
      <c r="E944" s="186">
        <v>2.7</v>
      </c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 t="s">
        <v>239</v>
      </c>
      <c r="AG944" s="147">
        <v>2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</row>
    <row r="945" spans="1:59" outlineLevel="1" x14ac:dyDescent="0.25">
      <c r="A945" s="154"/>
      <c r="B945" s="155"/>
      <c r="C945" s="191" t="s">
        <v>993</v>
      </c>
      <c r="D945" s="185"/>
      <c r="E945" s="186">
        <v>19.399999999999999</v>
      </c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 t="s">
        <v>239</v>
      </c>
      <c r="AG945" s="147">
        <v>2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</row>
    <row r="946" spans="1:59" outlineLevel="1" x14ac:dyDescent="0.25">
      <c r="A946" s="154"/>
      <c r="B946" s="155"/>
      <c r="C946" s="191" t="s">
        <v>994</v>
      </c>
      <c r="D946" s="185"/>
      <c r="E946" s="186">
        <v>-1.2</v>
      </c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 t="s">
        <v>239</v>
      </c>
      <c r="AG946" s="147">
        <v>2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</row>
    <row r="947" spans="1:59" outlineLevel="1" x14ac:dyDescent="0.25">
      <c r="A947" s="154"/>
      <c r="B947" s="155"/>
      <c r="C947" s="191" t="s">
        <v>995</v>
      </c>
      <c r="D947" s="185"/>
      <c r="E947" s="186">
        <v>-1.4</v>
      </c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 t="s">
        <v>239</v>
      </c>
      <c r="AG947" s="147">
        <v>2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</row>
    <row r="948" spans="1:59" outlineLevel="1" x14ac:dyDescent="0.25">
      <c r="A948" s="154"/>
      <c r="B948" s="155"/>
      <c r="C948" s="191" t="s">
        <v>996</v>
      </c>
      <c r="D948" s="185"/>
      <c r="E948" s="186">
        <v>-3.2</v>
      </c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 t="s">
        <v>239</v>
      </c>
      <c r="AG948" s="147">
        <v>2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</row>
    <row r="949" spans="1:59" outlineLevel="1" x14ac:dyDescent="0.25">
      <c r="A949" s="154"/>
      <c r="B949" s="155"/>
      <c r="C949" s="191" t="s">
        <v>998</v>
      </c>
      <c r="D949" s="185"/>
      <c r="E949" s="186">
        <v>10.6</v>
      </c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 t="s">
        <v>239</v>
      </c>
      <c r="AG949" s="147">
        <v>2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</row>
    <row r="950" spans="1:59" outlineLevel="1" x14ac:dyDescent="0.25">
      <c r="A950" s="154"/>
      <c r="B950" s="155"/>
      <c r="C950" s="191" t="s">
        <v>995</v>
      </c>
      <c r="D950" s="185"/>
      <c r="E950" s="186">
        <v>-1.4</v>
      </c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 t="s">
        <v>239</v>
      </c>
      <c r="AG950" s="147">
        <v>2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</row>
    <row r="951" spans="1:59" outlineLevel="1" x14ac:dyDescent="0.25">
      <c r="A951" s="154"/>
      <c r="B951" s="155"/>
      <c r="C951" s="191" t="s">
        <v>999</v>
      </c>
      <c r="D951" s="185"/>
      <c r="E951" s="186">
        <v>8.8000000000000007</v>
      </c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 t="s">
        <v>239</v>
      </c>
      <c r="AG951" s="147">
        <v>2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</row>
    <row r="952" spans="1:59" outlineLevel="1" x14ac:dyDescent="0.25">
      <c r="A952" s="154"/>
      <c r="B952" s="155"/>
      <c r="C952" s="191" t="s">
        <v>994</v>
      </c>
      <c r="D952" s="185"/>
      <c r="E952" s="186">
        <v>-1.2</v>
      </c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 t="s">
        <v>239</v>
      </c>
      <c r="AG952" s="147">
        <v>2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</row>
    <row r="953" spans="1:59" outlineLevel="1" x14ac:dyDescent="0.25">
      <c r="A953" s="154"/>
      <c r="B953" s="155"/>
      <c r="C953" s="191" t="s">
        <v>1000</v>
      </c>
      <c r="D953" s="185"/>
      <c r="E953" s="186">
        <v>20</v>
      </c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 t="s">
        <v>239</v>
      </c>
      <c r="AG953" s="147">
        <v>2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</row>
    <row r="954" spans="1:59" outlineLevel="1" x14ac:dyDescent="0.25">
      <c r="A954" s="154"/>
      <c r="B954" s="155"/>
      <c r="C954" s="191" t="s">
        <v>906</v>
      </c>
      <c r="D954" s="185"/>
      <c r="E954" s="186">
        <v>-1.6</v>
      </c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 t="s">
        <v>239</v>
      </c>
      <c r="AG954" s="147">
        <v>2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</row>
    <row r="955" spans="1:59" outlineLevel="1" x14ac:dyDescent="0.25">
      <c r="A955" s="154"/>
      <c r="B955" s="155"/>
      <c r="C955" s="191" t="s">
        <v>1001</v>
      </c>
      <c r="D955" s="185"/>
      <c r="E955" s="186">
        <v>15.4</v>
      </c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47"/>
      <c r="X955" s="147"/>
      <c r="Y955" s="147"/>
      <c r="Z955" s="147"/>
      <c r="AA955" s="147"/>
      <c r="AB955" s="147"/>
      <c r="AC955" s="147"/>
      <c r="AD955" s="147"/>
      <c r="AE955" s="147"/>
      <c r="AF955" s="147" t="s">
        <v>239</v>
      </c>
      <c r="AG955" s="147">
        <v>2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</row>
    <row r="956" spans="1:59" outlineLevel="1" x14ac:dyDescent="0.25">
      <c r="A956" s="154"/>
      <c r="B956" s="155"/>
      <c r="C956" s="191" t="s">
        <v>1002</v>
      </c>
      <c r="D956" s="185"/>
      <c r="E956" s="186">
        <v>2.6</v>
      </c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 t="s">
        <v>239</v>
      </c>
      <c r="AG956" s="147">
        <v>2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</row>
    <row r="957" spans="1:59" outlineLevel="1" x14ac:dyDescent="0.25">
      <c r="A957" s="154"/>
      <c r="B957" s="155"/>
      <c r="C957" s="191" t="s">
        <v>995</v>
      </c>
      <c r="D957" s="185"/>
      <c r="E957" s="186">
        <v>-1.4</v>
      </c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 t="s">
        <v>239</v>
      </c>
      <c r="AG957" s="147">
        <v>2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</row>
    <row r="958" spans="1:59" outlineLevel="1" x14ac:dyDescent="0.25">
      <c r="A958" s="154"/>
      <c r="B958" s="155"/>
      <c r="C958" s="192" t="s">
        <v>357</v>
      </c>
      <c r="D958" s="187"/>
      <c r="E958" s="188">
        <v>69.400000000000006</v>
      </c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47"/>
      <c r="X958" s="147"/>
      <c r="Y958" s="147"/>
      <c r="Z958" s="147"/>
      <c r="AA958" s="147"/>
      <c r="AB958" s="147"/>
      <c r="AC958" s="147"/>
      <c r="AD958" s="147"/>
      <c r="AE958" s="147"/>
      <c r="AF958" s="147" t="s">
        <v>239</v>
      </c>
      <c r="AG958" s="147">
        <v>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</row>
    <row r="959" spans="1:59" outlineLevel="1" x14ac:dyDescent="0.25">
      <c r="A959" s="154"/>
      <c r="B959" s="155"/>
      <c r="C959" s="190" t="s">
        <v>358</v>
      </c>
      <c r="D959" s="185"/>
      <c r="E959" s="18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47"/>
      <c r="X959" s="147"/>
      <c r="Y959" s="147"/>
      <c r="Z959" s="147"/>
      <c r="AA959" s="147"/>
      <c r="AB959" s="147"/>
      <c r="AC959" s="147"/>
      <c r="AD959" s="147"/>
      <c r="AE959" s="147"/>
      <c r="AF959" s="147" t="s">
        <v>239</v>
      </c>
      <c r="AG959" s="147"/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</row>
    <row r="960" spans="1:59" outlineLevel="1" x14ac:dyDescent="0.25">
      <c r="A960" s="154"/>
      <c r="B960" s="155"/>
      <c r="C960" s="189" t="s">
        <v>1020</v>
      </c>
      <c r="D960" s="183"/>
      <c r="E960" s="184">
        <v>83.28</v>
      </c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 t="s">
        <v>239</v>
      </c>
      <c r="AG960" s="147">
        <v>0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</row>
    <row r="961" spans="1:59" outlineLevel="1" x14ac:dyDescent="0.25">
      <c r="A961" s="170">
        <v>253</v>
      </c>
      <c r="B961" s="171" t="s">
        <v>1021</v>
      </c>
      <c r="C961" s="179" t="s">
        <v>1022</v>
      </c>
      <c r="D961" s="172" t="s">
        <v>369</v>
      </c>
      <c r="E961" s="173">
        <v>1.9248400000000001</v>
      </c>
      <c r="F961" s="174">
        <v>0</v>
      </c>
      <c r="G961" s="175">
        <f>ROUND(E961*F961,2)</f>
        <v>0</v>
      </c>
      <c r="H961" s="174">
        <v>0</v>
      </c>
      <c r="I961" s="175">
        <f>ROUND(E961*H961,2)</f>
        <v>0</v>
      </c>
      <c r="J961" s="174">
        <v>0</v>
      </c>
      <c r="K961" s="175">
        <f>ROUND(E961*J961,2)</f>
        <v>0</v>
      </c>
      <c r="L961" s="175">
        <v>15</v>
      </c>
      <c r="M961" s="175">
        <f>G961*(1+L961/100)</f>
        <v>0</v>
      </c>
      <c r="N961" s="175">
        <v>0</v>
      </c>
      <c r="O961" s="175">
        <f>ROUND(E961*N961,2)</f>
        <v>0</v>
      </c>
      <c r="P961" s="175">
        <v>0</v>
      </c>
      <c r="Q961" s="175">
        <f>ROUND(E961*P961,2)</f>
        <v>0</v>
      </c>
      <c r="R961" s="175" t="s">
        <v>889</v>
      </c>
      <c r="S961" s="175" t="s">
        <v>170</v>
      </c>
      <c r="T961" s="156">
        <v>1.5980000000000001</v>
      </c>
      <c r="U961" s="156">
        <f>ROUND(E961*T961,2)</f>
        <v>3.08</v>
      </c>
      <c r="V961" s="156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 t="s">
        <v>490</v>
      </c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</row>
    <row r="962" spans="1:59" x14ac:dyDescent="0.25">
      <c r="A962" s="158" t="s">
        <v>165</v>
      </c>
      <c r="B962" s="159" t="s">
        <v>132</v>
      </c>
      <c r="C962" s="177" t="s">
        <v>133</v>
      </c>
      <c r="D962" s="160"/>
      <c r="E962" s="161"/>
      <c r="F962" s="162"/>
      <c r="G962" s="162">
        <f>SUMIF(AF963:AF967,"&lt;&gt;NOR",G963:G967)</f>
        <v>0</v>
      </c>
      <c r="H962" s="162"/>
      <c r="I962" s="162">
        <f>SUM(I963:I967)</f>
        <v>0</v>
      </c>
      <c r="J962" s="162"/>
      <c r="K962" s="162">
        <f>SUM(K963:K967)</f>
        <v>0</v>
      </c>
      <c r="L962" s="162"/>
      <c r="M962" s="162">
        <f>SUM(M963:M967)</f>
        <v>0</v>
      </c>
      <c r="N962" s="162"/>
      <c r="O962" s="162">
        <f>SUM(O963:O967)</f>
        <v>0</v>
      </c>
      <c r="P962" s="162"/>
      <c r="Q962" s="162">
        <f>SUM(Q963:Q967)</f>
        <v>0</v>
      </c>
      <c r="R962" s="162"/>
      <c r="S962" s="162"/>
      <c r="T962" s="157"/>
      <c r="U962" s="157">
        <f>SUM(U963:U967)</f>
        <v>1.7</v>
      </c>
      <c r="V962" s="157"/>
      <c r="AF962" t="s">
        <v>166</v>
      </c>
    </row>
    <row r="963" spans="1:59" outlineLevel="1" x14ac:dyDescent="0.25">
      <c r="A963" s="163">
        <v>254</v>
      </c>
      <c r="B963" s="164" t="s">
        <v>1023</v>
      </c>
      <c r="C963" s="178" t="s">
        <v>1024</v>
      </c>
      <c r="D963" s="165" t="s">
        <v>278</v>
      </c>
      <c r="E963" s="166">
        <v>5.9219999999999997</v>
      </c>
      <c r="F963" s="167">
        <v>0</v>
      </c>
      <c r="G963" s="168">
        <f>ROUND(E963*F963,2)</f>
        <v>0</v>
      </c>
      <c r="H963" s="167">
        <v>0</v>
      </c>
      <c r="I963" s="168">
        <f>ROUND(E963*H963,2)</f>
        <v>0</v>
      </c>
      <c r="J963" s="167">
        <v>0</v>
      </c>
      <c r="K963" s="168">
        <f>ROUND(E963*J963,2)</f>
        <v>0</v>
      </c>
      <c r="L963" s="168">
        <v>15</v>
      </c>
      <c r="M963" s="168">
        <f>G963*(1+L963/100)</f>
        <v>0</v>
      </c>
      <c r="N963" s="168">
        <v>2.4000000000000001E-4</v>
      </c>
      <c r="O963" s="168">
        <f>ROUND(E963*N963,2)</f>
        <v>0</v>
      </c>
      <c r="P963" s="168">
        <v>0</v>
      </c>
      <c r="Q963" s="168">
        <f>ROUND(E963*P963,2)</f>
        <v>0</v>
      </c>
      <c r="R963" s="168" t="s">
        <v>1025</v>
      </c>
      <c r="S963" s="168" t="s">
        <v>170</v>
      </c>
      <c r="T963" s="156">
        <v>0.28699999999999998</v>
      </c>
      <c r="U963" s="156">
        <f>ROUND(E963*T963,2)</f>
        <v>1.7</v>
      </c>
      <c r="V963" s="156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 t="s">
        <v>539</v>
      </c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</row>
    <row r="964" spans="1:59" outlineLevel="1" x14ac:dyDescent="0.25">
      <c r="A964" s="154"/>
      <c r="B964" s="155"/>
      <c r="C964" s="189" t="s">
        <v>1026</v>
      </c>
      <c r="D964" s="183"/>
      <c r="E964" s="184">
        <v>1.9319999999999999</v>
      </c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 t="s">
        <v>239</v>
      </c>
      <c r="AG964" s="147">
        <v>0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</row>
    <row r="965" spans="1:59" outlineLevel="1" x14ac:dyDescent="0.25">
      <c r="A965" s="154"/>
      <c r="B965" s="155"/>
      <c r="C965" s="189" t="s">
        <v>1027</v>
      </c>
      <c r="D965" s="183"/>
      <c r="E965" s="184">
        <v>1.974</v>
      </c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 t="s">
        <v>239</v>
      </c>
      <c r="AG965" s="147">
        <v>0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</row>
    <row r="966" spans="1:59" outlineLevel="1" x14ac:dyDescent="0.25">
      <c r="A966" s="154"/>
      <c r="B966" s="155"/>
      <c r="C966" s="189" t="s">
        <v>1028</v>
      </c>
      <c r="D966" s="183"/>
      <c r="E966" s="184">
        <v>1.008</v>
      </c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 t="s">
        <v>239</v>
      </c>
      <c r="AG966" s="147">
        <v>0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</row>
    <row r="967" spans="1:59" outlineLevel="1" x14ac:dyDescent="0.25">
      <c r="A967" s="154"/>
      <c r="B967" s="155"/>
      <c r="C967" s="189" t="s">
        <v>1029</v>
      </c>
      <c r="D967" s="183"/>
      <c r="E967" s="184">
        <v>1.008</v>
      </c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 t="s">
        <v>239</v>
      </c>
      <c r="AG967" s="147">
        <v>0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</row>
    <row r="968" spans="1:59" x14ac:dyDescent="0.25">
      <c r="A968" s="158" t="s">
        <v>165</v>
      </c>
      <c r="B968" s="159" t="s">
        <v>134</v>
      </c>
      <c r="C968" s="177" t="s">
        <v>135</v>
      </c>
      <c r="D968" s="160"/>
      <c r="E968" s="161"/>
      <c r="F968" s="162"/>
      <c r="G968" s="162">
        <f>SUMIF(AF969:AF1030,"&lt;&gt;NOR",G969:G1030)</f>
        <v>0</v>
      </c>
      <c r="H968" s="162"/>
      <c r="I968" s="162">
        <f>SUM(I969:I1030)</f>
        <v>0</v>
      </c>
      <c r="J968" s="162"/>
      <c r="K968" s="162">
        <f>SUM(K969:K1030)</f>
        <v>0</v>
      </c>
      <c r="L968" s="162"/>
      <c r="M968" s="162">
        <f>SUM(M969:M1030)</f>
        <v>0</v>
      </c>
      <c r="N968" s="162"/>
      <c r="O968" s="162">
        <f>SUM(O969:O1030)</f>
        <v>6.0000000000000005E-2</v>
      </c>
      <c r="P968" s="162"/>
      <c r="Q968" s="162">
        <f>SUM(Q969:Q1030)</f>
        <v>0</v>
      </c>
      <c r="R968" s="162"/>
      <c r="S968" s="162"/>
      <c r="T968" s="157"/>
      <c r="U968" s="157">
        <f>SUM(U969:U1030)</f>
        <v>36.51</v>
      </c>
      <c r="V968" s="157"/>
      <c r="AF968" t="s">
        <v>166</v>
      </c>
    </row>
    <row r="969" spans="1:59" outlineLevel="1" x14ac:dyDescent="0.25">
      <c r="A969" s="163">
        <v>255</v>
      </c>
      <c r="B969" s="164" t="s">
        <v>1030</v>
      </c>
      <c r="C969" s="178" t="s">
        <v>1031</v>
      </c>
      <c r="D969" s="165" t="s">
        <v>278</v>
      </c>
      <c r="E969" s="166">
        <v>75.599999999999994</v>
      </c>
      <c r="F969" s="167">
        <v>0</v>
      </c>
      <c r="G969" s="168">
        <f>ROUND(E969*F969,2)</f>
        <v>0</v>
      </c>
      <c r="H969" s="167">
        <v>0</v>
      </c>
      <c r="I969" s="168">
        <f>ROUND(E969*H969,2)</f>
        <v>0</v>
      </c>
      <c r="J969" s="167">
        <v>0</v>
      </c>
      <c r="K969" s="168">
        <f>ROUND(E969*J969,2)</f>
        <v>0</v>
      </c>
      <c r="L969" s="168">
        <v>15</v>
      </c>
      <c r="M969" s="168">
        <f>G969*(1+L969/100)</f>
        <v>0</v>
      </c>
      <c r="N969" s="168">
        <v>0</v>
      </c>
      <c r="O969" s="168">
        <f>ROUND(E969*N969,2)</f>
        <v>0</v>
      </c>
      <c r="P969" s="168">
        <v>0</v>
      </c>
      <c r="Q969" s="168">
        <f>ROUND(E969*P969,2)</f>
        <v>0</v>
      </c>
      <c r="R969" s="168" t="s">
        <v>1032</v>
      </c>
      <c r="S969" s="168" t="s">
        <v>170</v>
      </c>
      <c r="T969" s="156">
        <v>6.9709999999999994E-2</v>
      </c>
      <c r="U969" s="156">
        <f>ROUND(E969*T969,2)</f>
        <v>5.27</v>
      </c>
      <c r="V969" s="156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 t="s">
        <v>235</v>
      </c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</row>
    <row r="970" spans="1:59" outlineLevel="1" x14ac:dyDescent="0.25">
      <c r="A970" s="154"/>
      <c r="B970" s="155"/>
      <c r="C970" s="189" t="s">
        <v>312</v>
      </c>
      <c r="D970" s="183"/>
      <c r="E970" s="184">
        <v>75.599999999999994</v>
      </c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 t="s">
        <v>239</v>
      </c>
      <c r="AG970" s="147">
        <v>0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</row>
    <row r="971" spans="1:59" outlineLevel="1" x14ac:dyDescent="0.25">
      <c r="A971" s="163">
        <v>256</v>
      </c>
      <c r="B971" s="164" t="s">
        <v>1033</v>
      </c>
      <c r="C971" s="178" t="s">
        <v>1034</v>
      </c>
      <c r="D971" s="165" t="s">
        <v>278</v>
      </c>
      <c r="E971" s="166">
        <v>220.74</v>
      </c>
      <c r="F971" s="167">
        <v>0</v>
      </c>
      <c r="G971" s="168">
        <f>ROUND(E971*F971,2)</f>
        <v>0</v>
      </c>
      <c r="H971" s="167">
        <v>0</v>
      </c>
      <c r="I971" s="168">
        <f>ROUND(E971*H971,2)</f>
        <v>0</v>
      </c>
      <c r="J971" s="167">
        <v>0</v>
      </c>
      <c r="K971" s="168">
        <f>ROUND(E971*J971,2)</f>
        <v>0</v>
      </c>
      <c r="L971" s="168">
        <v>15</v>
      </c>
      <c r="M971" s="168">
        <f>G971*(1+L971/100)</f>
        <v>0</v>
      </c>
      <c r="N971" s="168">
        <v>5.0000000000000002E-5</v>
      </c>
      <c r="O971" s="168">
        <f>ROUND(E971*N971,2)</f>
        <v>0.01</v>
      </c>
      <c r="P971" s="168">
        <v>0</v>
      </c>
      <c r="Q971" s="168">
        <f>ROUND(E971*P971,2)</f>
        <v>0</v>
      </c>
      <c r="R971" s="168" t="s">
        <v>1032</v>
      </c>
      <c r="S971" s="168" t="s">
        <v>170</v>
      </c>
      <c r="T971" s="156">
        <v>3.2480000000000002E-2</v>
      </c>
      <c r="U971" s="156">
        <f>ROUND(E971*T971,2)</f>
        <v>7.17</v>
      </c>
      <c r="V971" s="156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 t="s">
        <v>539</v>
      </c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</row>
    <row r="972" spans="1:59" outlineLevel="1" x14ac:dyDescent="0.25">
      <c r="A972" s="154"/>
      <c r="B972" s="155"/>
      <c r="C972" s="189" t="s">
        <v>334</v>
      </c>
      <c r="D972" s="183"/>
      <c r="E972" s="184">
        <v>47.7</v>
      </c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 t="s">
        <v>239</v>
      </c>
      <c r="AG972" s="147">
        <v>0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</row>
    <row r="973" spans="1:59" outlineLevel="1" x14ac:dyDescent="0.25">
      <c r="A973" s="154"/>
      <c r="B973" s="155"/>
      <c r="C973" s="189" t="s">
        <v>335</v>
      </c>
      <c r="D973" s="183"/>
      <c r="E973" s="184">
        <v>3.9</v>
      </c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 t="s">
        <v>239</v>
      </c>
      <c r="AG973" s="147">
        <v>0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</row>
    <row r="974" spans="1:59" outlineLevel="1" x14ac:dyDescent="0.25">
      <c r="A974" s="154"/>
      <c r="B974" s="155"/>
      <c r="C974" s="189" t="s">
        <v>315</v>
      </c>
      <c r="D974" s="183"/>
      <c r="E974" s="184">
        <v>-3.2</v>
      </c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 t="s">
        <v>239</v>
      </c>
      <c r="AG974" s="147">
        <v>0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</row>
    <row r="975" spans="1:59" outlineLevel="1" x14ac:dyDescent="0.25">
      <c r="A975" s="154"/>
      <c r="B975" s="155"/>
      <c r="C975" s="189" t="s">
        <v>283</v>
      </c>
      <c r="D975" s="183"/>
      <c r="E975" s="184">
        <v>-1.4</v>
      </c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 t="s">
        <v>239</v>
      </c>
      <c r="AG975" s="147">
        <v>0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</row>
    <row r="976" spans="1:59" outlineLevel="1" x14ac:dyDescent="0.25">
      <c r="A976" s="154"/>
      <c r="B976" s="155"/>
      <c r="C976" s="189" t="s">
        <v>336</v>
      </c>
      <c r="D976" s="183"/>
      <c r="E976" s="184">
        <v>-2.4</v>
      </c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 t="s">
        <v>239</v>
      </c>
      <c r="AG976" s="147">
        <v>0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</row>
    <row r="977" spans="1:59" outlineLevel="1" x14ac:dyDescent="0.25">
      <c r="A977" s="154"/>
      <c r="B977" s="155"/>
      <c r="C977" s="189" t="s">
        <v>337</v>
      </c>
      <c r="D977" s="183"/>
      <c r="E977" s="184">
        <v>-0.84</v>
      </c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 t="s">
        <v>239</v>
      </c>
      <c r="AG977" s="147">
        <v>0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</row>
    <row r="978" spans="1:59" outlineLevel="1" x14ac:dyDescent="0.25">
      <c r="A978" s="154"/>
      <c r="B978" s="155"/>
      <c r="C978" s="189" t="s">
        <v>338</v>
      </c>
      <c r="D978" s="183"/>
      <c r="E978" s="184">
        <v>0.76</v>
      </c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 t="s">
        <v>239</v>
      </c>
      <c r="AG978" s="147">
        <v>0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</row>
    <row r="979" spans="1:59" outlineLevel="1" x14ac:dyDescent="0.25">
      <c r="A979" s="154"/>
      <c r="B979" s="155"/>
      <c r="C979" s="189" t="s">
        <v>339</v>
      </c>
      <c r="D979" s="183"/>
      <c r="E979" s="184">
        <v>1.24</v>
      </c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 t="s">
        <v>239</v>
      </c>
      <c r="AG979" s="147">
        <v>0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</row>
    <row r="980" spans="1:59" outlineLevel="1" x14ac:dyDescent="0.25">
      <c r="A980" s="154"/>
      <c r="B980" s="155"/>
      <c r="C980" s="189" t="s">
        <v>340</v>
      </c>
      <c r="D980" s="183"/>
      <c r="E980" s="184">
        <v>9.6999999999999993</v>
      </c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 t="s">
        <v>239</v>
      </c>
      <c r="AG980" s="147">
        <v>0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</row>
    <row r="981" spans="1:59" outlineLevel="1" x14ac:dyDescent="0.25">
      <c r="A981" s="154"/>
      <c r="B981" s="155"/>
      <c r="C981" s="189" t="s">
        <v>341</v>
      </c>
      <c r="D981" s="183"/>
      <c r="E981" s="184">
        <v>5.3</v>
      </c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 t="s">
        <v>239</v>
      </c>
      <c r="AG981" s="147">
        <v>0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</row>
    <row r="982" spans="1:59" outlineLevel="1" x14ac:dyDescent="0.25">
      <c r="A982" s="154"/>
      <c r="B982" s="155"/>
      <c r="C982" s="189" t="s">
        <v>342</v>
      </c>
      <c r="D982" s="183"/>
      <c r="E982" s="184">
        <v>4.4000000000000004</v>
      </c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 t="s">
        <v>239</v>
      </c>
      <c r="AG982" s="147">
        <v>0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</row>
    <row r="983" spans="1:59" outlineLevel="1" x14ac:dyDescent="0.25">
      <c r="A983" s="154"/>
      <c r="B983" s="155"/>
      <c r="C983" s="189" t="s">
        <v>343</v>
      </c>
      <c r="D983" s="183"/>
      <c r="E983" s="184">
        <v>10</v>
      </c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 t="s">
        <v>239</v>
      </c>
      <c r="AG983" s="147">
        <v>0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</row>
    <row r="984" spans="1:59" outlineLevel="1" x14ac:dyDescent="0.25">
      <c r="A984" s="154"/>
      <c r="B984" s="155"/>
      <c r="C984" s="189" t="s">
        <v>344</v>
      </c>
      <c r="D984" s="183"/>
      <c r="E984" s="184">
        <v>7.7</v>
      </c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 t="s">
        <v>239</v>
      </c>
      <c r="AG984" s="147">
        <v>0</v>
      </c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</row>
    <row r="985" spans="1:59" outlineLevel="1" x14ac:dyDescent="0.25">
      <c r="A985" s="154"/>
      <c r="B985" s="155"/>
      <c r="C985" s="189" t="s">
        <v>345</v>
      </c>
      <c r="D985" s="183"/>
      <c r="E985" s="184">
        <v>1.3</v>
      </c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 t="s">
        <v>239</v>
      </c>
      <c r="AG985" s="147">
        <v>0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</row>
    <row r="986" spans="1:59" outlineLevel="1" x14ac:dyDescent="0.25">
      <c r="A986" s="154"/>
      <c r="B986" s="155"/>
      <c r="C986" s="189" t="s">
        <v>312</v>
      </c>
      <c r="D986" s="183"/>
      <c r="E986" s="184">
        <v>75.599999999999994</v>
      </c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 t="s">
        <v>239</v>
      </c>
      <c r="AG986" s="147">
        <v>0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</row>
    <row r="987" spans="1:59" outlineLevel="1" x14ac:dyDescent="0.25">
      <c r="A987" s="154"/>
      <c r="B987" s="155"/>
      <c r="C987" s="189" t="s">
        <v>313</v>
      </c>
      <c r="D987" s="183"/>
      <c r="E987" s="184">
        <v>-2.75</v>
      </c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 t="s">
        <v>239</v>
      </c>
      <c r="AG987" s="147">
        <v>0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</row>
    <row r="988" spans="1:59" outlineLevel="1" x14ac:dyDescent="0.25">
      <c r="A988" s="154"/>
      <c r="B988" s="155"/>
      <c r="C988" s="189" t="s">
        <v>314</v>
      </c>
      <c r="D988" s="183"/>
      <c r="E988" s="184">
        <v>-4.4800000000000004</v>
      </c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 t="s">
        <v>239</v>
      </c>
      <c r="AG988" s="147">
        <v>0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</row>
    <row r="989" spans="1:59" outlineLevel="1" x14ac:dyDescent="0.25">
      <c r="A989" s="154"/>
      <c r="B989" s="155"/>
      <c r="C989" s="189" t="s">
        <v>315</v>
      </c>
      <c r="D989" s="183"/>
      <c r="E989" s="184">
        <v>-3.2</v>
      </c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 t="s">
        <v>239</v>
      </c>
      <c r="AG989" s="147">
        <v>0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</row>
    <row r="990" spans="1:59" outlineLevel="1" x14ac:dyDescent="0.25">
      <c r="A990" s="154"/>
      <c r="B990" s="155"/>
      <c r="C990" s="189" t="s">
        <v>316</v>
      </c>
      <c r="D990" s="183"/>
      <c r="E990" s="184">
        <v>1.22</v>
      </c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 t="s">
        <v>239</v>
      </c>
      <c r="AG990" s="147">
        <v>0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</row>
    <row r="991" spans="1:59" outlineLevel="1" x14ac:dyDescent="0.25">
      <c r="A991" s="154"/>
      <c r="B991" s="155"/>
      <c r="C991" s="189" t="s">
        <v>317</v>
      </c>
      <c r="D991" s="183"/>
      <c r="E991" s="184">
        <v>1.84</v>
      </c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47"/>
      <c r="X991" s="147"/>
      <c r="Y991" s="147"/>
      <c r="Z991" s="147"/>
      <c r="AA991" s="147"/>
      <c r="AB991" s="147"/>
      <c r="AC991" s="147"/>
      <c r="AD991" s="147"/>
      <c r="AE991" s="147"/>
      <c r="AF991" s="147" t="s">
        <v>239</v>
      </c>
      <c r="AG991" s="147">
        <v>0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</row>
    <row r="992" spans="1:59" outlineLevel="1" x14ac:dyDescent="0.25">
      <c r="A992" s="154"/>
      <c r="B992" s="155"/>
      <c r="C992" s="189" t="s">
        <v>318</v>
      </c>
      <c r="D992" s="183"/>
      <c r="E992" s="184">
        <v>0.75</v>
      </c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 t="s">
        <v>239</v>
      </c>
      <c r="AG992" s="147">
        <v>0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</row>
    <row r="993" spans="1:59" outlineLevel="1" x14ac:dyDescent="0.25">
      <c r="A993" s="154"/>
      <c r="B993" s="155"/>
      <c r="C993" s="189" t="s">
        <v>301</v>
      </c>
      <c r="D993" s="183"/>
      <c r="E993" s="184">
        <v>10.5</v>
      </c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47"/>
      <c r="X993" s="147"/>
      <c r="Y993" s="147"/>
      <c r="Z993" s="147"/>
      <c r="AA993" s="147"/>
      <c r="AB993" s="147"/>
      <c r="AC993" s="147"/>
      <c r="AD993" s="147"/>
      <c r="AE993" s="147"/>
      <c r="AF993" s="147" t="s">
        <v>239</v>
      </c>
      <c r="AG993" s="147">
        <v>0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</row>
    <row r="994" spans="1:59" outlineLevel="1" x14ac:dyDescent="0.25">
      <c r="A994" s="154"/>
      <c r="B994" s="155"/>
      <c r="C994" s="189" t="s">
        <v>302</v>
      </c>
      <c r="D994" s="183"/>
      <c r="E994" s="184">
        <v>39.5</v>
      </c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 t="s">
        <v>239</v>
      </c>
      <c r="AG994" s="147">
        <v>0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</row>
    <row r="995" spans="1:59" outlineLevel="1" x14ac:dyDescent="0.25">
      <c r="A995" s="154"/>
      <c r="B995" s="155"/>
      <c r="C995" s="189" t="s">
        <v>303</v>
      </c>
      <c r="D995" s="183"/>
      <c r="E995" s="184">
        <v>5.4</v>
      </c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47"/>
      <c r="X995" s="147"/>
      <c r="Y995" s="147"/>
      <c r="Z995" s="147"/>
      <c r="AA995" s="147"/>
      <c r="AB995" s="147"/>
      <c r="AC995" s="147"/>
      <c r="AD995" s="147"/>
      <c r="AE995" s="147"/>
      <c r="AF995" s="147" t="s">
        <v>239</v>
      </c>
      <c r="AG995" s="147">
        <v>0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</row>
    <row r="996" spans="1:59" outlineLevel="1" x14ac:dyDescent="0.25">
      <c r="A996" s="154"/>
      <c r="B996" s="155"/>
      <c r="C996" s="189" t="s">
        <v>304</v>
      </c>
      <c r="D996" s="183"/>
      <c r="E996" s="184">
        <v>1.6</v>
      </c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 t="s">
        <v>239</v>
      </c>
      <c r="AG996" s="147">
        <v>0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</row>
    <row r="997" spans="1:59" outlineLevel="1" x14ac:dyDescent="0.25">
      <c r="A997" s="154"/>
      <c r="B997" s="155"/>
      <c r="C997" s="189" t="s">
        <v>305</v>
      </c>
      <c r="D997" s="183"/>
      <c r="E997" s="184">
        <v>1.2</v>
      </c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 t="s">
        <v>239</v>
      </c>
      <c r="AG997" s="147">
        <v>0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</row>
    <row r="998" spans="1:59" outlineLevel="1" x14ac:dyDescent="0.25">
      <c r="A998" s="154"/>
      <c r="B998" s="155"/>
      <c r="C998" s="189" t="s">
        <v>306</v>
      </c>
      <c r="D998" s="183"/>
      <c r="E998" s="184">
        <v>6.2</v>
      </c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 t="s">
        <v>239</v>
      </c>
      <c r="AG998" s="147">
        <v>0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</row>
    <row r="999" spans="1:59" outlineLevel="1" x14ac:dyDescent="0.25">
      <c r="A999" s="154"/>
      <c r="B999" s="155"/>
      <c r="C999" s="189" t="s">
        <v>307</v>
      </c>
      <c r="D999" s="183"/>
      <c r="E999" s="184">
        <v>1.6</v>
      </c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 t="s">
        <v>239</v>
      </c>
      <c r="AG999" s="147">
        <v>0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</row>
    <row r="1000" spans="1:59" outlineLevel="1" x14ac:dyDescent="0.25">
      <c r="A1000" s="154"/>
      <c r="B1000" s="155"/>
      <c r="C1000" s="189" t="s">
        <v>308</v>
      </c>
      <c r="D1000" s="183"/>
      <c r="E1000" s="184">
        <v>1.6</v>
      </c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 t="s">
        <v>239</v>
      </c>
      <c r="AG1000" s="147">
        <v>0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</row>
    <row r="1001" spans="1:59" outlineLevel="1" x14ac:dyDescent="0.25">
      <c r="A1001" s="163">
        <v>257</v>
      </c>
      <c r="B1001" s="164" t="s">
        <v>1035</v>
      </c>
      <c r="C1001" s="178" t="s">
        <v>1036</v>
      </c>
      <c r="D1001" s="165" t="s">
        <v>278</v>
      </c>
      <c r="E1001" s="166">
        <v>220.74</v>
      </c>
      <c r="F1001" s="167">
        <v>0</v>
      </c>
      <c r="G1001" s="168">
        <f>ROUND(E1001*F1001,2)</f>
        <v>0</v>
      </c>
      <c r="H1001" s="167">
        <v>0</v>
      </c>
      <c r="I1001" s="168">
        <f>ROUND(E1001*H1001,2)</f>
        <v>0</v>
      </c>
      <c r="J1001" s="167">
        <v>0</v>
      </c>
      <c r="K1001" s="168">
        <f>ROUND(E1001*J1001,2)</f>
        <v>0</v>
      </c>
      <c r="L1001" s="168">
        <v>15</v>
      </c>
      <c r="M1001" s="168">
        <f>G1001*(1+L1001/100)</f>
        <v>0</v>
      </c>
      <c r="N1001" s="168">
        <v>2.4000000000000001E-4</v>
      </c>
      <c r="O1001" s="168">
        <f>ROUND(E1001*N1001,2)</f>
        <v>0.05</v>
      </c>
      <c r="P1001" s="168">
        <v>0</v>
      </c>
      <c r="Q1001" s="168">
        <f>ROUND(E1001*P1001,2)</f>
        <v>0</v>
      </c>
      <c r="R1001" s="168" t="s">
        <v>1032</v>
      </c>
      <c r="S1001" s="168" t="s">
        <v>170</v>
      </c>
      <c r="T1001" s="156">
        <v>0.10902000000000001</v>
      </c>
      <c r="U1001" s="156">
        <f>ROUND(E1001*T1001,2)</f>
        <v>24.07</v>
      </c>
      <c r="V1001" s="156"/>
      <c r="W1001" s="147"/>
      <c r="X1001" s="147"/>
      <c r="Y1001" s="147"/>
      <c r="Z1001" s="147"/>
      <c r="AA1001" s="147"/>
      <c r="AB1001" s="147"/>
      <c r="AC1001" s="147"/>
      <c r="AD1001" s="147"/>
      <c r="AE1001" s="147"/>
      <c r="AF1001" s="147" t="s">
        <v>539</v>
      </c>
      <c r="AG1001" s="147"/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</row>
    <row r="1002" spans="1:59" outlineLevel="1" x14ac:dyDescent="0.25">
      <c r="A1002" s="154"/>
      <c r="B1002" s="155"/>
      <c r="C1002" s="189" t="s">
        <v>334</v>
      </c>
      <c r="D1002" s="183"/>
      <c r="E1002" s="184">
        <v>47.7</v>
      </c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47"/>
      <c r="X1002" s="147"/>
      <c r="Y1002" s="147"/>
      <c r="Z1002" s="147"/>
      <c r="AA1002" s="147"/>
      <c r="AB1002" s="147"/>
      <c r="AC1002" s="147"/>
      <c r="AD1002" s="147"/>
      <c r="AE1002" s="147"/>
      <c r="AF1002" s="147" t="s">
        <v>239</v>
      </c>
      <c r="AG1002" s="147">
        <v>0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</row>
    <row r="1003" spans="1:59" outlineLevel="1" x14ac:dyDescent="0.25">
      <c r="A1003" s="154"/>
      <c r="B1003" s="155"/>
      <c r="C1003" s="189" t="s">
        <v>335</v>
      </c>
      <c r="D1003" s="183"/>
      <c r="E1003" s="184">
        <v>3.9</v>
      </c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47"/>
      <c r="X1003" s="147"/>
      <c r="Y1003" s="147"/>
      <c r="Z1003" s="147"/>
      <c r="AA1003" s="147"/>
      <c r="AB1003" s="147"/>
      <c r="AC1003" s="147"/>
      <c r="AD1003" s="147"/>
      <c r="AE1003" s="147"/>
      <c r="AF1003" s="147" t="s">
        <v>239</v>
      </c>
      <c r="AG1003" s="147">
        <v>0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</row>
    <row r="1004" spans="1:59" outlineLevel="1" x14ac:dyDescent="0.25">
      <c r="A1004" s="154"/>
      <c r="B1004" s="155"/>
      <c r="C1004" s="189" t="s">
        <v>315</v>
      </c>
      <c r="D1004" s="183"/>
      <c r="E1004" s="184">
        <v>-3.2</v>
      </c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47"/>
      <c r="X1004" s="147"/>
      <c r="Y1004" s="147"/>
      <c r="Z1004" s="147"/>
      <c r="AA1004" s="147"/>
      <c r="AB1004" s="147"/>
      <c r="AC1004" s="147"/>
      <c r="AD1004" s="147"/>
      <c r="AE1004" s="147"/>
      <c r="AF1004" s="147" t="s">
        <v>239</v>
      </c>
      <c r="AG1004" s="147">
        <v>0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</row>
    <row r="1005" spans="1:59" outlineLevel="1" x14ac:dyDescent="0.25">
      <c r="A1005" s="154"/>
      <c r="B1005" s="155"/>
      <c r="C1005" s="189" t="s">
        <v>283</v>
      </c>
      <c r="D1005" s="183"/>
      <c r="E1005" s="184">
        <v>-1.4</v>
      </c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47"/>
      <c r="X1005" s="147"/>
      <c r="Y1005" s="147"/>
      <c r="Z1005" s="147"/>
      <c r="AA1005" s="147"/>
      <c r="AB1005" s="147"/>
      <c r="AC1005" s="147"/>
      <c r="AD1005" s="147"/>
      <c r="AE1005" s="147"/>
      <c r="AF1005" s="147" t="s">
        <v>239</v>
      </c>
      <c r="AG1005" s="147">
        <v>0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</row>
    <row r="1006" spans="1:59" outlineLevel="1" x14ac:dyDescent="0.25">
      <c r="A1006" s="154"/>
      <c r="B1006" s="155"/>
      <c r="C1006" s="189" t="s">
        <v>336</v>
      </c>
      <c r="D1006" s="183"/>
      <c r="E1006" s="184">
        <v>-2.4</v>
      </c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 t="s">
        <v>239</v>
      </c>
      <c r="AG1006" s="147">
        <v>0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</row>
    <row r="1007" spans="1:59" outlineLevel="1" x14ac:dyDescent="0.25">
      <c r="A1007" s="154"/>
      <c r="B1007" s="155"/>
      <c r="C1007" s="189" t="s">
        <v>337</v>
      </c>
      <c r="D1007" s="183"/>
      <c r="E1007" s="184">
        <v>-0.84</v>
      </c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47"/>
      <c r="X1007" s="147"/>
      <c r="Y1007" s="147"/>
      <c r="Z1007" s="147"/>
      <c r="AA1007" s="147"/>
      <c r="AB1007" s="147"/>
      <c r="AC1007" s="147"/>
      <c r="AD1007" s="147"/>
      <c r="AE1007" s="147"/>
      <c r="AF1007" s="147" t="s">
        <v>239</v>
      </c>
      <c r="AG1007" s="147">
        <v>0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</row>
    <row r="1008" spans="1:59" outlineLevel="1" x14ac:dyDescent="0.25">
      <c r="A1008" s="154"/>
      <c r="B1008" s="155"/>
      <c r="C1008" s="189" t="s">
        <v>338</v>
      </c>
      <c r="D1008" s="183"/>
      <c r="E1008" s="184">
        <v>0.76</v>
      </c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47"/>
      <c r="X1008" s="147"/>
      <c r="Y1008" s="147"/>
      <c r="Z1008" s="147"/>
      <c r="AA1008" s="147"/>
      <c r="AB1008" s="147"/>
      <c r="AC1008" s="147"/>
      <c r="AD1008" s="147"/>
      <c r="AE1008" s="147"/>
      <c r="AF1008" s="147" t="s">
        <v>239</v>
      </c>
      <c r="AG1008" s="147">
        <v>0</v>
      </c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</row>
    <row r="1009" spans="1:59" outlineLevel="1" x14ac:dyDescent="0.25">
      <c r="A1009" s="154"/>
      <c r="B1009" s="155"/>
      <c r="C1009" s="189" t="s">
        <v>339</v>
      </c>
      <c r="D1009" s="183"/>
      <c r="E1009" s="184">
        <v>1.24</v>
      </c>
      <c r="F1009" s="156"/>
      <c r="G1009" s="156"/>
      <c r="H1009" s="156"/>
      <c r="I1009" s="156"/>
      <c r="J1009" s="156"/>
      <c r="K1009" s="156"/>
      <c r="L1009" s="156"/>
      <c r="M1009" s="156"/>
      <c r="N1009" s="156"/>
      <c r="O1009" s="156"/>
      <c r="P1009" s="156"/>
      <c r="Q1009" s="156"/>
      <c r="R1009" s="156"/>
      <c r="S1009" s="156"/>
      <c r="T1009" s="156"/>
      <c r="U1009" s="156"/>
      <c r="V1009" s="156"/>
      <c r="W1009" s="147"/>
      <c r="X1009" s="147"/>
      <c r="Y1009" s="147"/>
      <c r="Z1009" s="147"/>
      <c r="AA1009" s="147"/>
      <c r="AB1009" s="147"/>
      <c r="AC1009" s="147"/>
      <c r="AD1009" s="147"/>
      <c r="AE1009" s="147"/>
      <c r="AF1009" s="147" t="s">
        <v>239</v>
      </c>
      <c r="AG1009" s="147">
        <v>0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</row>
    <row r="1010" spans="1:59" outlineLevel="1" x14ac:dyDescent="0.25">
      <c r="A1010" s="154"/>
      <c r="B1010" s="155"/>
      <c r="C1010" s="189" t="s">
        <v>340</v>
      </c>
      <c r="D1010" s="183"/>
      <c r="E1010" s="184">
        <v>9.6999999999999993</v>
      </c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6"/>
      <c r="R1010" s="156"/>
      <c r="S1010" s="156"/>
      <c r="T1010" s="156"/>
      <c r="U1010" s="156"/>
      <c r="V1010" s="156"/>
      <c r="W1010" s="147"/>
      <c r="X1010" s="147"/>
      <c r="Y1010" s="147"/>
      <c r="Z1010" s="147"/>
      <c r="AA1010" s="147"/>
      <c r="AB1010" s="147"/>
      <c r="AC1010" s="147"/>
      <c r="AD1010" s="147"/>
      <c r="AE1010" s="147"/>
      <c r="AF1010" s="147" t="s">
        <v>239</v>
      </c>
      <c r="AG1010" s="147">
        <v>0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</row>
    <row r="1011" spans="1:59" outlineLevel="1" x14ac:dyDescent="0.25">
      <c r="A1011" s="154"/>
      <c r="B1011" s="155"/>
      <c r="C1011" s="189" t="s">
        <v>341</v>
      </c>
      <c r="D1011" s="183"/>
      <c r="E1011" s="184">
        <v>5.3</v>
      </c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47"/>
      <c r="X1011" s="147"/>
      <c r="Y1011" s="147"/>
      <c r="Z1011" s="147"/>
      <c r="AA1011" s="147"/>
      <c r="AB1011" s="147"/>
      <c r="AC1011" s="147"/>
      <c r="AD1011" s="147"/>
      <c r="AE1011" s="147"/>
      <c r="AF1011" s="147" t="s">
        <v>239</v>
      </c>
      <c r="AG1011" s="147">
        <v>0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</row>
    <row r="1012" spans="1:59" outlineLevel="1" x14ac:dyDescent="0.25">
      <c r="A1012" s="154"/>
      <c r="B1012" s="155"/>
      <c r="C1012" s="189" t="s">
        <v>342</v>
      </c>
      <c r="D1012" s="183"/>
      <c r="E1012" s="184">
        <v>4.4000000000000004</v>
      </c>
      <c r="F1012" s="156"/>
      <c r="G1012" s="156"/>
      <c r="H1012" s="156"/>
      <c r="I1012" s="156"/>
      <c r="J1012" s="156"/>
      <c r="K1012" s="156"/>
      <c r="L1012" s="156"/>
      <c r="M1012" s="156"/>
      <c r="N1012" s="156"/>
      <c r="O1012" s="156"/>
      <c r="P1012" s="156"/>
      <c r="Q1012" s="156"/>
      <c r="R1012" s="156"/>
      <c r="S1012" s="156"/>
      <c r="T1012" s="156"/>
      <c r="U1012" s="156"/>
      <c r="V1012" s="156"/>
      <c r="W1012" s="147"/>
      <c r="X1012" s="147"/>
      <c r="Y1012" s="147"/>
      <c r="Z1012" s="147"/>
      <c r="AA1012" s="147"/>
      <c r="AB1012" s="147"/>
      <c r="AC1012" s="147"/>
      <c r="AD1012" s="147"/>
      <c r="AE1012" s="147"/>
      <c r="AF1012" s="147" t="s">
        <v>239</v>
      </c>
      <c r="AG1012" s="147">
        <v>0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</row>
    <row r="1013" spans="1:59" outlineLevel="1" x14ac:dyDescent="0.25">
      <c r="A1013" s="154"/>
      <c r="B1013" s="155"/>
      <c r="C1013" s="189" t="s">
        <v>343</v>
      </c>
      <c r="D1013" s="183"/>
      <c r="E1013" s="184">
        <v>10</v>
      </c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47"/>
      <c r="X1013" s="147"/>
      <c r="Y1013" s="147"/>
      <c r="Z1013" s="147"/>
      <c r="AA1013" s="147"/>
      <c r="AB1013" s="147"/>
      <c r="AC1013" s="147"/>
      <c r="AD1013" s="147"/>
      <c r="AE1013" s="147"/>
      <c r="AF1013" s="147" t="s">
        <v>239</v>
      </c>
      <c r="AG1013" s="147">
        <v>0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</row>
    <row r="1014" spans="1:59" outlineLevel="1" x14ac:dyDescent="0.25">
      <c r="A1014" s="154"/>
      <c r="B1014" s="155"/>
      <c r="C1014" s="189" t="s">
        <v>344</v>
      </c>
      <c r="D1014" s="183"/>
      <c r="E1014" s="184">
        <v>7.7</v>
      </c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47"/>
      <c r="X1014" s="147"/>
      <c r="Y1014" s="147"/>
      <c r="Z1014" s="147"/>
      <c r="AA1014" s="147"/>
      <c r="AB1014" s="147"/>
      <c r="AC1014" s="147"/>
      <c r="AD1014" s="147"/>
      <c r="AE1014" s="147"/>
      <c r="AF1014" s="147" t="s">
        <v>239</v>
      </c>
      <c r="AG1014" s="147">
        <v>0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</row>
    <row r="1015" spans="1:59" outlineLevel="1" x14ac:dyDescent="0.25">
      <c r="A1015" s="154"/>
      <c r="B1015" s="155"/>
      <c r="C1015" s="189" t="s">
        <v>345</v>
      </c>
      <c r="D1015" s="183"/>
      <c r="E1015" s="184">
        <v>1.3</v>
      </c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47"/>
      <c r="X1015" s="147"/>
      <c r="Y1015" s="147"/>
      <c r="Z1015" s="147"/>
      <c r="AA1015" s="147"/>
      <c r="AB1015" s="147"/>
      <c r="AC1015" s="147"/>
      <c r="AD1015" s="147"/>
      <c r="AE1015" s="147"/>
      <c r="AF1015" s="147" t="s">
        <v>239</v>
      </c>
      <c r="AG1015" s="147">
        <v>0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</row>
    <row r="1016" spans="1:59" outlineLevel="1" x14ac:dyDescent="0.25">
      <c r="A1016" s="154"/>
      <c r="B1016" s="155"/>
      <c r="C1016" s="189" t="s">
        <v>312</v>
      </c>
      <c r="D1016" s="183"/>
      <c r="E1016" s="184">
        <v>75.599999999999994</v>
      </c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47"/>
      <c r="X1016" s="147"/>
      <c r="Y1016" s="147"/>
      <c r="Z1016" s="147"/>
      <c r="AA1016" s="147"/>
      <c r="AB1016" s="147"/>
      <c r="AC1016" s="147"/>
      <c r="AD1016" s="147"/>
      <c r="AE1016" s="147"/>
      <c r="AF1016" s="147" t="s">
        <v>239</v>
      </c>
      <c r="AG1016" s="147">
        <v>0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</row>
    <row r="1017" spans="1:59" outlineLevel="1" x14ac:dyDescent="0.25">
      <c r="A1017" s="154"/>
      <c r="B1017" s="155"/>
      <c r="C1017" s="189" t="s">
        <v>313</v>
      </c>
      <c r="D1017" s="183"/>
      <c r="E1017" s="184">
        <v>-2.75</v>
      </c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 t="s">
        <v>239</v>
      </c>
      <c r="AG1017" s="147">
        <v>0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</row>
    <row r="1018" spans="1:59" outlineLevel="1" x14ac:dyDescent="0.25">
      <c r="A1018" s="154"/>
      <c r="B1018" s="155"/>
      <c r="C1018" s="189" t="s">
        <v>314</v>
      </c>
      <c r="D1018" s="183"/>
      <c r="E1018" s="184">
        <v>-4.4800000000000004</v>
      </c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47"/>
      <c r="X1018" s="147"/>
      <c r="Y1018" s="147"/>
      <c r="Z1018" s="147"/>
      <c r="AA1018" s="147"/>
      <c r="AB1018" s="147"/>
      <c r="AC1018" s="147"/>
      <c r="AD1018" s="147"/>
      <c r="AE1018" s="147"/>
      <c r="AF1018" s="147" t="s">
        <v>239</v>
      </c>
      <c r="AG1018" s="147">
        <v>0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</row>
    <row r="1019" spans="1:59" outlineLevel="1" x14ac:dyDescent="0.25">
      <c r="A1019" s="154"/>
      <c r="B1019" s="155"/>
      <c r="C1019" s="189" t="s">
        <v>315</v>
      </c>
      <c r="D1019" s="183"/>
      <c r="E1019" s="184">
        <v>-3.2</v>
      </c>
      <c r="F1019" s="156"/>
      <c r="G1019" s="156"/>
      <c r="H1019" s="156"/>
      <c r="I1019" s="156"/>
      <c r="J1019" s="156"/>
      <c r="K1019" s="156"/>
      <c r="L1019" s="156"/>
      <c r="M1019" s="156"/>
      <c r="N1019" s="156"/>
      <c r="O1019" s="156"/>
      <c r="P1019" s="156"/>
      <c r="Q1019" s="156"/>
      <c r="R1019" s="156"/>
      <c r="S1019" s="156"/>
      <c r="T1019" s="156"/>
      <c r="U1019" s="156"/>
      <c r="V1019" s="156"/>
      <c r="W1019" s="147"/>
      <c r="X1019" s="147"/>
      <c r="Y1019" s="147"/>
      <c r="Z1019" s="147"/>
      <c r="AA1019" s="147"/>
      <c r="AB1019" s="147"/>
      <c r="AC1019" s="147"/>
      <c r="AD1019" s="147"/>
      <c r="AE1019" s="147"/>
      <c r="AF1019" s="147" t="s">
        <v>239</v>
      </c>
      <c r="AG1019" s="147">
        <v>0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</row>
    <row r="1020" spans="1:59" outlineLevel="1" x14ac:dyDescent="0.25">
      <c r="A1020" s="154"/>
      <c r="B1020" s="155"/>
      <c r="C1020" s="189" t="s">
        <v>316</v>
      </c>
      <c r="D1020" s="183"/>
      <c r="E1020" s="184">
        <v>1.22</v>
      </c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47"/>
      <c r="X1020" s="147"/>
      <c r="Y1020" s="147"/>
      <c r="Z1020" s="147"/>
      <c r="AA1020" s="147"/>
      <c r="AB1020" s="147"/>
      <c r="AC1020" s="147"/>
      <c r="AD1020" s="147"/>
      <c r="AE1020" s="147"/>
      <c r="AF1020" s="147" t="s">
        <v>239</v>
      </c>
      <c r="AG1020" s="147">
        <v>0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</row>
    <row r="1021" spans="1:59" outlineLevel="1" x14ac:dyDescent="0.25">
      <c r="A1021" s="154"/>
      <c r="B1021" s="155"/>
      <c r="C1021" s="189" t="s">
        <v>317</v>
      </c>
      <c r="D1021" s="183"/>
      <c r="E1021" s="184">
        <v>1.84</v>
      </c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47"/>
      <c r="X1021" s="147"/>
      <c r="Y1021" s="147"/>
      <c r="Z1021" s="147"/>
      <c r="AA1021" s="147"/>
      <c r="AB1021" s="147"/>
      <c r="AC1021" s="147"/>
      <c r="AD1021" s="147"/>
      <c r="AE1021" s="147"/>
      <c r="AF1021" s="147" t="s">
        <v>239</v>
      </c>
      <c r="AG1021" s="147">
        <v>0</v>
      </c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</row>
    <row r="1022" spans="1:59" outlineLevel="1" x14ac:dyDescent="0.25">
      <c r="A1022" s="154"/>
      <c r="B1022" s="155"/>
      <c r="C1022" s="189" t="s">
        <v>318</v>
      </c>
      <c r="D1022" s="183"/>
      <c r="E1022" s="184">
        <v>0.75</v>
      </c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47"/>
      <c r="X1022" s="147"/>
      <c r="Y1022" s="147"/>
      <c r="Z1022" s="147"/>
      <c r="AA1022" s="147"/>
      <c r="AB1022" s="147"/>
      <c r="AC1022" s="147"/>
      <c r="AD1022" s="147"/>
      <c r="AE1022" s="147"/>
      <c r="AF1022" s="147" t="s">
        <v>239</v>
      </c>
      <c r="AG1022" s="147">
        <v>0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</row>
    <row r="1023" spans="1:59" outlineLevel="1" x14ac:dyDescent="0.25">
      <c r="A1023" s="154"/>
      <c r="B1023" s="155"/>
      <c r="C1023" s="189" t="s">
        <v>301</v>
      </c>
      <c r="D1023" s="183"/>
      <c r="E1023" s="184">
        <v>10.5</v>
      </c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47"/>
      <c r="X1023" s="147"/>
      <c r="Y1023" s="147"/>
      <c r="Z1023" s="147"/>
      <c r="AA1023" s="147"/>
      <c r="AB1023" s="147"/>
      <c r="AC1023" s="147"/>
      <c r="AD1023" s="147"/>
      <c r="AE1023" s="147"/>
      <c r="AF1023" s="147" t="s">
        <v>239</v>
      </c>
      <c r="AG1023" s="147">
        <v>0</v>
      </c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</row>
    <row r="1024" spans="1:59" outlineLevel="1" x14ac:dyDescent="0.25">
      <c r="A1024" s="154"/>
      <c r="B1024" s="155"/>
      <c r="C1024" s="189" t="s">
        <v>302</v>
      </c>
      <c r="D1024" s="183"/>
      <c r="E1024" s="184">
        <v>39.5</v>
      </c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 t="s">
        <v>239</v>
      </c>
      <c r="AG1024" s="147">
        <v>0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</row>
    <row r="1025" spans="1:59" outlineLevel="1" x14ac:dyDescent="0.25">
      <c r="A1025" s="154"/>
      <c r="B1025" s="155"/>
      <c r="C1025" s="189" t="s">
        <v>303</v>
      </c>
      <c r="D1025" s="183"/>
      <c r="E1025" s="184">
        <v>5.4</v>
      </c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47"/>
      <c r="X1025" s="147"/>
      <c r="Y1025" s="147"/>
      <c r="Z1025" s="147"/>
      <c r="AA1025" s="147"/>
      <c r="AB1025" s="147"/>
      <c r="AC1025" s="147"/>
      <c r="AD1025" s="147"/>
      <c r="AE1025" s="147"/>
      <c r="AF1025" s="147" t="s">
        <v>239</v>
      </c>
      <c r="AG1025" s="147">
        <v>0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</row>
    <row r="1026" spans="1:59" outlineLevel="1" x14ac:dyDescent="0.25">
      <c r="A1026" s="154"/>
      <c r="B1026" s="155"/>
      <c r="C1026" s="189" t="s">
        <v>304</v>
      </c>
      <c r="D1026" s="183"/>
      <c r="E1026" s="184">
        <v>1.6</v>
      </c>
      <c r="F1026" s="156"/>
      <c r="G1026" s="156"/>
      <c r="H1026" s="156"/>
      <c r="I1026" s="156"/>
      <c r="J1026" s="156"/>
      <c r="K1026" s="156"/>
      <c r="L1026" s="156"/>
      <c r="M1026" s="156"/>
      <c r="N1026" s="156"/>
      <c r="O1026" s="156"/>
      <c r="P1026" s="156"/>
      <c r="Q1026" s="156"/>
      <c r="R1026" s="156"/>
      <c r="S1026" s="156"/>
      <c r="T1026" s="156"/>
      <c r="U1026" s="156"/>
      <c r="V1026" s="156"/>
      <c r="W1026" s="147"/>
      <c r="X1026" s="147"/>
      <c r="Y1026" s="147"/>
      <c r="Z1026" s="147"/>
      <c r="AA1026" s="147"/>
      <c r="AB1026" s="147"/>
      <c r="AC1026" s="147"/>
      <c r="AD1026" s="147"/>
      <c r="AE1026" s="147"/>
      <c r="AF1026" s="147" t="s">
        <v>239</v>
      </c>
      <c r="AG1026" s="147">
        <v>0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</row>
    <row r="1027" spans="1:59" outlineLevel="1" x14ac:dyDescent="0.25">
      <c r="A1027" s="154"/>
      <c r="B1027" s="155"/>
      <c r="C1027" s="189" t="s">
        <v>305</v>
      </c>
      <c r="D1027" s="183"/>
      <c r="E1027" s="184">
        <v>1.2</v>
      </c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56"/>
      <c r="V1027" s="156"/>
      <c r="W1027" s="147"/>
      <c r="X1027" s="147"/>
      <c r="Y1027" s="147"/>
      <c r="Z1027" s="147"/>
      <c r="AA1027" s="147"/>
      <c r="AB1027" s="147"/>
      <c r="AC1027" s="147"/>
      <c r="AD1027" s="147"/>
      <c r="AE1027" s="147"/>
      <c r="AF1027" s="147" t="s">
        <v>239</v>
      </c>
      <c r="AG1027" s="147">
        <v>0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</row>
    <row r="1028" spans="1:59" outlineLevel="1" x14ac:dyDescent="0.25">
      <c r="A1028" s="154"/>
      <c r="B1028" s="155"/>
      <c r="C1028" s="189" t="s">
        <v>306</v>
      </c>
      <c r="D1028" s="183"/>
      <c r="E1028" s="184">
        <v>6.2</v>
      </c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47"/>
      <c r="X1028" s="147"/>
      <c r="Y1028" s="147"/>
      <c r="Z1028" s="147"/>
      <c r="AA1028" s="147"/>
      <c r="AB1028" s="147"/>
      <c r="AC1028" s="147"/>
      <c r="AD1028" s="147"/>
      <c r="AE1028" s="147"/>
      <c r="AF1028" s="147" t="s">
        <v>239</v>
      </c>
      <c r="AG1028" s="147">
        <v>0</v>
      </c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</row>
    <row r="1029" spans="1:59" outlineLevel="1" x14ac:dyDescent="0.25">
      <c r="A1029" s="154"/>
      <c r="B1029" s="155"/>
      <c r="C1029" s="189" t="s">
        <v>307</v>
      </c>
      <c r="D1029" s="183"/>
      <c r="E1029" s="184">
        <v>1.6</v>
      </c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47"/>
      <c r="X1029" s="147"/>
      <c r="Y1029" s="147"/>
      <c r="Z1029" s="147"/>
      <c r="AA1029" s="147"/>
      <c r="AB1029" s="147"/>
      <c r="AC1029" s="147"/>
      <c r="AD1029" s="147"/>
      <c r="AE1029" s="147"/>
      <c r="AF1029" s="147" t="s">
        <v>239</v>
      </c>
      <c r="AG1029" s="147">
        <v>0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</row>
    <row r="1030" spans="1:59" outlineLevel="1" x14ac:dyDescent="0.25">
      <c r="A1030" s="154"/>
      <c r="B1030" s="155"/>
      <c r="C1030" s="189" t="s">
        <v>308</v>
      </c>
      <c r="D1030" s="183"/>
      <c r="E1030" s="184">
        <v>1.6</v>
      </c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47"/>
      <c r="X1030" s="147"/>
      <c r="Y1030" s="147"/>
      <c r="Z1030" s="147"/>
      <c r="AA1030" s="147"/>
      <c r="AB1030" s="147"/>
      <c r="AC1030" s="147"/>
      <c r="AD1030" s="147"/>
      <c r="AE1030" s="147"/>
      <c r="AF1030" s="147" t="s">
        <v>239</v>
      </c>
      <c r="AG1030" s="147">
        <v>0</v>
      </c>
      <c r="AH1030" s="147"/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</row>
    <row r="1031" spans="1:59" x14ac:dyDescent="0.25">
      <c r="A1031" s="158" t="s">
        <v>165</v>
      </c>
      <c r="B1031" s="159" t="s">
        <v>136</v>
      </c>
      <c r="C1031" s="177" t="s">
        <v>137</v>
      </c>
      <c r="D1031" s="160"/>
      <c r="E1031" s="161"/>
      <c r="F1031" s="162"/>
      <c r="G1031" s="162">
        <f>SUMIF(AF1032:AF1141,"&lt;&gt;NOR",G1032:G1141)</f>
        <v>0</v>
      </c>
      <c r="H1031" s="162"/>
      <c r="I1031" s="162">
        <f>SUM(I1032:I1141)</f>
        <v>0</v>
      </c>
      <c r="J1031" s="162"/>
      <c r="K1031" s="162">
        <f>SUM(K1032:K1141)</f>
        <v>0</v>
      </c>
      <c r="L1031" s="162"/>
      <c r="M1031" s="162">
        <f>SUM(M1032:M1141)</f>
        <v>0</v>
      </c>
      <c r="N1031" s="162"/>
      <c r="O1031" s="162">
        <f>SUM(O1032:O1141)</f>
        <v>0.17</v>
      </c>
      <c r="P1031" s="162"/>
      <c r="Q1031" s="162">
        <f>SUM(Q1032:Q1141)</f>
        <v>0</v>
      </c>
      <c r="R1031" s="162"/>
      <c r="S1031" s="162"/>
      <c r="T1031" s="157"/>
      <c r="U1031" s="157">
        <f>SUM(U1032:U1141)</f>
        <v>142.63000000000002</v>
      </c>
      <c r="V1031" s="157"/>
      <c r="AF1031" t="s">
        <v>166</v>
      </c>
    </row>
    <row r="1032" spans="1:59" ht="20.399999999999999" outlineLevel="1" x14ac:dyDescent="0.25">
      <c r="A1032" s="163">
        <v>258</v>
      </c>
      <c r="B1032" s="164" t="s">
        <v>1037</v>
      </c>
      <c r="C1032" s="178" t="s">
        <v>1328</v>
      </c>
      <c r="D1032" s="165" t="s">
        <v>448</v>
      </c>
      <c r="E1032" s="166">
        <v>5</v>
      </c>
      <c r="F1032" s="167">
        <v>0</v>
      </c>
      <c r="G1032" s="168">
        <f>ROUND(E1032*F1032,2)</f>
        <v>0</v>
      </c>
      <c r="H1032" s="167">
        <v>0</v>
      </c>
      <c r="I1032" s="168">
        <f>ROUND(E1032*H1032,2)</f>
        <v>0</v>
      </c>
      <c r="J1032" s="167">
        <v>0</v>
      </c>
      <c r="K1032" s="168">
        <f>ROUND(E1032*J1032,2)</f>
        <v>0</v>
      </c>
      <c r="L1032" s="168">
        <v>15</v>
      </c>
      <c r="M1032" s="168">
        <f>G1032*(1+L1032/100)</f>
        <v>0</v>
      </c>
      <c r="N1032" s="168">
        <v>6.0000000000000002E-5</v>
      </c>
      <c r="O1032" s="168">
        <f>ROUND(E1032*N1032,2)</f>
        <v>0</v>
      </c>
      <c r="P1032" s="168">
        <v>0</v>
      </c>
      <c r="Q1032" s="168">
        <f>ROUND(E1032*P1032,2)</f>
        <v>0</v>
      </c>
      <c r="R1032" s="168" t="s">
        <v>136</v>
      </c>
      <c r="S1032" s="168" t="s">
        <v>170</v>
      </c>
      <c r="T1032" s="156">
        <v>8.2170000000000007E-2</v>
      </c>
      <c r="U1032" s="156">
        <f>ROUND(E1032*T1032,2)</f>
        <v>0.41</v>
      </c>
      <c r="V1032" s="156"/>
      <c r="W1032" s="147"/>
      <c r="X1032" s="147"/>
      <c r="Y1032" s="147"/>
      <c r="Z1032" s="147"/>
      <c r="AA1032" s="147"/>
      <c r="AB1032" s="147"/>
      <c r="AC1032" s="147"/>
      <c r="AD1032" s="147"/>
      <c r="AE1032" s="147"/>
      <c r="AF1032" s="147" t="s">
        <v>235</v>
      </c>
      <c r="AG1032" s="147"/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</row>
    <row r="1033" spans="1:59" outlineLevel="1" x14ac:dyDescent="0.25">
      <c r="A1033" s="154"/>
      <c r="B1033" s="155"/>
      <c r="C1033" s="189" t="s">
        <v>1038</v>
      </c>
      <c r="D1033" s="183"/>
      <c r="E1033" s="184">
        <v>5</v>
      </c>
      <c r="F1033" s="156"/>
      <c r="G1033" s="156"/>
      <c r="H1033" s="156"/>
      <c r="I1033" s="156"/>
      <c r="J1033" s="156"/>
      <c r="K1033" s="156"/>
      <c r="L1033" s="156"/>
      <c r="M1033" s="156"/>
      <c r="N1033" s="156"/>
      <c r="O1033" s="156"/>
      <c r="P1033" s="156"/>
      <c r="Q1033" s="156"/>
      <c r="R1033" s="156"/>
      <c r="S1033" s="156"/>
      <c r="T1033" s="156"/>
      <c r="U1033" s="156"/>
      <c r="V1033" s="156"/>
      <c r="W1033" s="147"/>
      <c r="X1033" s="147"/>
      <c r="Y1033" s="147"/>
      <c r="Z1033" s="147"/>
      <c r="AA1033" s="147"/>
      <c r="AB1033" s="147"/>
      <c r="AC1033" s="147"/>
      <c r="AD1033" s="147"/>
      <c r="AE1033" s="147"/>
      <c r="AF1033" s="147" t="s">
        <v>239</v>
      </c>
      <c r="AG1033" s="147">
        <v>0</v>
      </c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</row>
    <row r="1034" spans="1:59" outlineLevel="1" x14ac:dyDescent="0.25">
      <c r="A1034" s="163">
        <v>259</v>
      </c>
      <c r="B1034" s="164" t="s">
        <v>1039</v>
      </c>
      <c r="C1034" s="178" t="s">
        <v>1329</v>
      </c>
      <c r="D1034" s="165" t="s">
        <v>448</v>
      </c>
      <c r="E1034" s="166">
        <v>20</v>
      </c>
      <c r="F1034" s="167">
        <v>0</v>
      </c>
      <c r="G1034" s="168">
        <f>ROUND(E1034*F1034,2)</f>
        <v>0</v>
      </c>
      <c r="H1034" s="167">
        <v>0</v>
      </c>
      <c r="I1034" s="168">
        <f>ROUND(E1034*H1034,2)</f>
        <v>0</v>
      </c>
      <c r="J1034" s="167">
        <v>0</v>
      </c>
      <c r="K1034" s="168">
        <f>ROUND(E1034*J1034,2)</f>
        <v>0</v>
      </c>
      <c r="L1034" s="168">
        <v>15</v>
      </c>
      <c r="M1034" s="168">
        <f>G1034*(1+L1034/100)</f>
        <v>0</v>
      </c>
      <c r="N1034" s="168">
        <v>0</v>
      </c>
      <c r="O1034" s="168">
        <f>ROUND(E1034*N1034,2)</f>
        <v>0</v>
      </c>
      <c r="P1034" s="168">
        <v>0</v>
      </c>
      <c r="Q1034" s="168">
        <f>ROUND(E1034*P1034,2)</f>
        <v>0</v>
      </c>
      <c r="R1034" s="168" t="s">
        <v>136</v>
      </c>
      <c r="S1034" s="168" t="s">
        <v>170</v>
      </c>
      <c r="T1034" s="156">
        <v>0.17083000000000001</v>
      </c>
      <c r="U1034" s="156">
        <f>ROUND(E1034*T1034,2)</f>
        <v>3.42</v>
      </c>
      <c r="V1034" s="156"/>
      <c r="W1034" s="147"/>
      <c r="X1034" s="147"/>
      <c r="Y1034" s="147"/>
      <c r="Z1034" s="147"/>
      <c r="AA1034" s="147"/>
      <c r="AB1034" s="147"/>
      <c r="AC1034" s="147"/>
      <c r="AD1034" s="147"/>
      <c r="AE1034" s="147"/>
      <c r="AF1034" s="147" t="s">
        <v>235</v>
      </c>
      <c r="AG1034" s="147"/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</row>
    <row r="1035" spans="1:59" outlineLevel="1" x14ac:dyDescent="0.25">
      <c r="A1035" s="154"/>
      <c r="B1035" s="155"/>
      <c r="C1035" s="189" t="s">
        <v>1040</v>
      </c>
      <c r="D1035" s="183"/>
      <c r="E1035" s="184">
        <v>20</v>
      </c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47"/>
      <c r="X1035" s="147"/>
      <c r="Y1035" s="147"/>
      <c r="Z1035" s="147"/>
      <c r="AA1035" s="147"/>
      <c r="AB1035" s="147"/>
      <c r="AC1035" s="147"/>
      <c r="AD1035" s="147"/>
      <c r="AE1035" s="147"/>
      <c r="AF1035" s="147" t="s">
        <v>239</v>
      </c>
      <c r="AG1035" s="147">
        <v>0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</row>
    <row r="1036" spans="1:59" outlineLevel="1" x14ac:dyDescent="0.25">
      <c r="A1036" s="163">
        <v>260</v>
      </c>
      <c r="B1036" s="164" t="s">
        <v>1041</v>
      </c>
      <c r="C1036" s="178" t="s">
        <v>1330</v>
      </c>
      <c r="D1036" s="165" t="s">
        <v>448</v>
      </c>
      <c r="E1036" s="166">
        <v>29</v>
      </c>
      <c r="F1036" s="167">
        <v>0</v>
      </c>
      <c r="G1036" s="168">
        <f>ROUND(E1036*F1036,2)</f>
        <v>0</v>
      </c>
      <c r="H1036" s="167">
        <v>0</v>
      </c>
      <c r="I1036" s="168">
        <f>ROUND(E1036*H1036,2)</f>
        <v>0</v>
      </c>
      <c r="J1036" s="167">
        <v>0</v>
      </c>
      <c r="K1036" s="168">
        <f>ROUND(E1036*J1036,2)</f>
        <v>0</v>
      </c>
      <c r="L1036" s="168">
        <v>15</v>
      </c>
      <c r="M1036" s="168">
        <f>G1036*(1+L1036/100)</f>
        <v>0</v>
      </c>
      <c r="N1036" s="168">
        <v>0</v>
      </c>
      <c r="O1036" s="168">
        <f>ROUND(E1036*N1036,2)</f>
        <v>0</v>
      </c>
      <c r="P1036" s="168">
        <v>0</v>
      </c>
      <c r="Q1036" s="168">
        <f>ROUND(E1036*P1036,2)</f>
        <v>0</v>
      </c>
      <c r="R1036" s="168" t="s">
        <v>136</v>
      </c>
      <c r="S1036" s="168" t="s">
        <v>170</v>
      </c>
      <c r="T1036" s="156">
        <v>0.28466999999999998</v>
      </c>
      <c r="U1036" s="156">
        <f>ROUND(E1036*T1036,2)</f>
        <v>8.26</v>
      </c>
      <c r="V1036" s="156"/>
      <c r="W1036" s="147"/>
      <c r="X1036" s="147"/>
      <c r="Y1036" s="147"/>
      <c r="Z1036" s="147"/>
      <c r="AA1036" s="147"/>
      <c r="AB1036" s="147"/>
      <c r="AC1036" s="147"/>
      <c r="AD1036" s="147"/>
      <c r="AE1036" s="147"/>
      <c r="AF1036" s="147" t="s">
        <v>235</v>
      </c>
      <c r="AG1036" s="147"/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</row>
    <row r="1037" spans="1:59" outlineLevel="1" x14ac:dyDescent="0.25">
      <c r="A1037" s="154"/>
      <c r="B1037" s="155"/>
      <c r="C1037" s="189" t="s">
        <v>1042</v>
      </c>
      <c r="D1037" s="183"/>
      <c r="E1037" s="184">
        <v>29</v>
      </c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47"/>
      <c r="X1037" s="147"/>
      <c r="Y1037" s="147"/>
      <c r="Z1037" s="147"/>
      <c r="AA1037" s="147"/>
      <c r="AB1037" s="147"/>
      <c r="AC1037" s="147"/>
      <c r="AD1037" s="147"/>
      <c r="AE1037" s="147"/>
      <c r="AF1037" s="147" t="s">
        <v>239</v>
      </c>
      <c r="AG1037" s="147">
        <v>0</v>
      </c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</row>
    <row r="1038" spans="1:59" outlineLevel="1" x14ac:dyDescent="0.25">
      <c r="A1038" s="163">
        <v>261</v>
      </c>
      <c r="B1038" s="164" t="s">
        <v>1043</v>
      </c>
      <c r="C1038" s="178" t="s">
        <v>1331</v>
      </c>
      <c r="D1038" s="165" t="s">
        <v>266</v>
      </c>
      <c r="E1038" s="166">
        <v>12</v>
      </c>
      <c r="F1038" s="167">
        <v>0</v>
      </c>
      <c r="G1038" s="168">
        <f>ROUND(E1038*F1038,2)</f>
        <v>0</v>
      </c>
      <c r="H1038" s="167">
        <v>0</v>
      </c>
      <c r="I1038" s="168">
        <f>ROUND(E1038*H1038,2)</f>
        <v>0</v>
      </c>
      <c r="J1038" s="167">
        <v>0</v>
      </c>
      <c r="K1038" s="168">
        <f>ROUND(E1038*J1038,2)</f>
        <v>0</v>
      </c>
      <c r="L1038" s="168">
        <v>15</v>
      </c>
      <c r="M1038" s="168">
        <f>G1038*(1+L1038/100)</f>
        <v>0</v>
      </c>
      <c r="N1038" s="168">
        <v>0</v>
      </c>
      <c r="O1038" s="168">
        <f>ROUND(E1038*N1038,2)</f>
        <v>0</v>
      </c>
      <c r="P1038" s="168">
        <v>0</v>
      </c>
      <c r="Q1038" s="168">
        <f>ROUND(E1038*P1038,2)</f>
        <v>0</v>
      </c>
      <c r="R1038" s="168" t="s">
        <v>136</v>
      </c>
      <c r="S1038" s="168" t="s">
        <v>170</v>
      </c>
      <c r="T1038" s="156">
        <v>0.14130000000000001</v>
      </c>
      <c r="U1038" s="156">
        <f>ROUND(E1038*T1038,2)</f>
        <v>1.7</v>
      </c>
      <c r="V1038" s="156"/>
      <c r="W1038" s="147"/>
      <c r="X1038" s="147"/>
      <c r="Y1038" s="147"/>
      <c r="Z1038" s="147"/>
      <c r="AA1038" s="147"/>
      <c r="AB1038" s="147"/>
      <c r="AC1038" s="147"/>
      <c r="AD1038" s="147"/>
      <c r="AE1038" s="147"/>
      <c r="AF1038" s="147" t="s">
        <v>1044</v>
      </c>
      <c r="AG1038" s="147"/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</row>
    <row r="1039" spans="1:59" outlineLevel="1" x14ac:dyDescent="0.25">
      <c r="A1039" s="154"/>
      <c r="B1039" s="155"/>
      <c r="C1039" s="189" t="s">
        <v>1045</v>
      </c>
      <c r="D1039" s="183"/>
      <c r="E1039" s="184">
        <v>12</v>
      </c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47"/>
      <c r="X1039" s="147"/>
      <c r="Y1039" s="147"/>
      <c r="Z1039" s="147"/>
      <c r="AA1039" s="147"/>
      <c r="AB1039" s="147"/>
      <c r="AC1039" s="147"/>
      <c r="AD1039" s="147"/>
      <c r="AE1039" s="147"/>
      <c r="AF1039" s="147" t="s">
        <v>239</v>
      </c>
      <c r="AG1039" s="147">
        <v>0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</row>
    <row r="1040" spans="1:59" outlineLevel="1" x14ac:dyDescent="0.25">
      <c r="A1040" s="163">
        <v>262</v>
      </c>
      <c r="B1040" s="164" t="s">
        <v>1046</v>
      </c>
      <c r="C1040" s="178" t="s">
        <v>1332</v>
      </c>
      <c r="D1040" s="165" t="s">
        <v>266</v>
      </c>
      <c r="E1040" s="166">
        <v>20</v>
      </c>
      <c r="F1040" s="167">
        <v>0</v>
      </c>
      <c r="G1040" s="168">
        <f>ROUND(E1040*F1040,2)</f>
        <v>0</v>
      </c>
      <c r="H1040" s="167">
        <v>0</v>
      </c>
      <c r="I1040" s="168">
        <f>ROUND(E1040*H1040,2)</f>
        <v>0</v>
      </c>
      <c r="J1040" s="167">
        <v>0</v>
      </c>
      <c r="K1040" s="168">
        <f>ROUND(E1040*J1040,2)</f>
        <v>0</v>
      </c>
      <c r="L1040" s="168">
        <v>15</v>
      </c>
      <c r="M1040" s="168">
        <f>G1040*(1+L1040/100)</f>
        <v>0</v>
      </c>
      <c r="N1040" s="168">
        <v>0</v>
      </c>
      <c r="O1040" s="168">
        <f>ROUND(E1040*N1040,2)</f>
        <v>0</v>
      </c>
      <c r="P1040" s="168">
        <v>0</v>
      </c>
      <c r="Q1040" s="168">
        <f>ROUND(E1040*P1040,2)</f>
        <v>0</v>
      </c>
      <c r="R1040" s="168" t="s">
        <v>136</v>
      </c>
      <c r="S1040" s="168" t="s">
        <v>170</v>
      </c>
      <c r="T1040" s="156">
        <v>0.39017000000000002</v>
      </c>
      <c r="U1040" s="156">
        <f>ROUND(E1040*T1040,2)</f>
        <v>7.8</v>
      </c>
      <c r="V1040" s="156"/>
      <c r="W1040" s="147"/>
      <c r="X1040" s="147"/>
      <c r="Y1040" s="147"/>
      <c r="Z1040" s="147"/>
      <c r="AA1040" s="147"/>
      <c r="AB1040" s="147"/>
      <c r="AC1040" s="147"/>
      <c r="AD1040" s="147"/>
      <c r="AE1040" s="147"/>
      <c r="AF1040" s="147" t="s">
        <v>1044</v>
      </c>
      <c r="AG1040" s="147"/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</row>
    <row r="1041" spans="1:59" outlineLevel="1" x14ac:dyDescent="0.25">
      <c r="A1041" s="154"/>
      <c r="B1041" s="155"/>
      <c r="C1041" s="189" t="s">
        <v>1047</v>
      </c>
      <c r="D1041" s="183"/>
      <c r="E1041" s="184">
        <v>20</v>
      </c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47"/>
      <c r="X1041" s="147"/>
      <c r="Y1041" s="147"/>
      <c r="Z1041" s="147"/>
      <c r="AA1041" s="147"/>
      <c r="AB1041" s="147"/>
      <c r="AC1041" s="147"/>
      <c r="AD1041" s="147"/>
      <c r="AE1041" s="147"/>
      <c r="AF1041" s="147" t="s">
        <v>239</v>
      </c>
      <c r="AG1041" s="147">
        <v>0</v>
      </c>
      <c r="AH1041" s="147"/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</row>
    <row r="1042" spans="1:59" outlineLevel="1" x14ac:dyDescent="0.25">
      <c r="A1042" s="163">
        <v>263</v>
      </c>
      <c r="B1042" s="164" t="s">
        <v>1048</v>
      </c>
      <c r="C1042" s="178" t="s">
        <v>1333</v>
      </c>
      <c r="D1042" s="165" t="s">
        <v>266</v>
      </c>
      <c r="E1042" s="166">
        <v>3</v>
      </c>
      <c r="F1042" s="167">
        <v>0</v>
      </c>
      <c r="G1042" s="168">
        <f>ROUND(E1042*F1042,2)</f>
        <v>0</v>
      </c>
      <c r="H1042" s="167">
        <v>0</v>
      </c>
      <c r="I1042" s="168">
        <f>ROUND(E1042*H1042,2)</f>
        <v>0</v>
      </c>
      <c r="J1042" s="167">
        <v>0</v>
      </c>
      <c r="K1042" s="168">
        <f>ROUND(E1042*J1042,2)</f>
        <v>0</v>
      </c>
      <c r="L1042" s="168">
        <v>15</v>
      </c>
      <c r="M1042" s="168">
        <f>G1042*(1+L1042/100)</f>
        <v>0</v>
      </c>
      <c r="N1042" s="168">
        <v>0</v>
      </c>
      <c r="O1042" s="168">
        <f>ROUND(E1042*N1042,2)</f>
        <v>0</v>
      </c>
      <c r="P1042" s="168">
        <v>0</v>
      </c>
      <c r="Q1042" s="168">
        <f>ROUND(E1042*P1042,2)</f>
        <v>0</v>
      </c>
      <c r="R1042" s="168" t="s">
        <v>136</v>
      </c>
      <c r="S1042" s="168" t="s">
        <v>170</v>
      </c>
      <c r="T1042" s="156">
        <v>0.40083000000000002</v>
      </c>
      <c r="U1042" s="156">
        <f>ROUND(E1042*T1042,2)</f>
        <v>1.2</v>
      </c>
      <c r="V1042" s="156"/>
      <c r="W1042" s="147"/>
      <c r="X1042" s="147"/>
      <c r="Y1042" s="147"/>
      <c r="Z1042" s="147"/>
      <c r="AA1042" s="147"/>
      <c r="AB1042" s="147"/>
      <c r="AC1042" s="147"/>
      <c r="AD1042" s="147"/>
      <c r="AE1042" s="147"/>
      <c r="AF1042" s="147" t="s">
        <v>1044</v>
      </c>
      <c r="AG1042" s="147"/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</row>
    <row r="1043" spans="1:59" outlineLevel="1" x14ac:dyDescent="0.25">
      <c r="A1043" s="154"/>
      <c r="B1043" s="155"/>
      <c r="C1043" s="189" t="s">
        <v>1049</v>
      </c>
      <c r="D1043" s="183"/>
      <c r="E1043" s="184">
        <v>3</v>
      </c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47"/>
      <c r="X1043" s="147"/>
      <c r="Y1043" s="147"/>
      <c r="Z1043" s="147"/>
      <c r="AA1043" s="147"/>
      <c r="AB1043" s="147"/>
      <c r="AC1043" s="147"/>
      <c r="AD1043" s="147"/>
      <c r="AE1043" s="147"/>
      <c r="AF1043" s="147" t="s">
        <v>239</v>
      </c>
      <c r="AG1043" s="147">
        <v>0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</row>
    <row r="1044" spans="1:59" ht="20.399999999999999" outlineLevel="1" x14ac:dyDescent="0.25">
      <c r="A1044" s="163">
        <v>264</v>
      </c>
      <c r="B1044" s="164" t="s">
        <v>1050</v>
      </c>
      <c r="C1044" s="178" t="s">
        <v>1051</v>
      </c>
      <c r="D1044" s="165" t="s">
        <v>266</v>
      </c>
      <c r="E1044" s="166">
        <v>8</v>
      </c>
      <c r="F1044" s="167">
        <v>0</v>
      </c>
      <c r="G1044" s="168">
        <f>ROUND(E1044*F1044,2)</f>
        <v>0</v>
      </c>
      <c r="H1044" s="167">
        <v>0</v>
      </c>
      <c r="I1044" s="168">
        <f>ROUND(E1044*H1044,2)</f>
        <v>0</v>
      </c>
      <c r="J1044" s="167">
        <v>0</v>
      </c>
      <c r="K1044" s="168">
        <f>ROUND(E1044*J1044,2)</f>
        <v>0</v>
      </c>
      <c r="L1044" s="168">
        <v>15</v>
      </c>
      <c r="M1044" s="168">
        <f>G1044*(1+L1044/100)</f>
        <v>0</v>
      </c>
      <c r="N1044" s="168">
        <v>0</v>
      </c>
      <c r="O1044" s="168">
        <f>ROUND(E1044*N1044,2)</f>
        <v>0</v>
      </c>
      <c r="P1044" s="168">
        <v>0</v>
      </c>
      <c r="Q1044" s="168">
        <f>ROUND(E1044*P1044,2)</f>
        <v>0</v>
      </c>
      <c r="R1044" s="168" t="s">
        <v>136</v>
      </c>
      <c r="S1044" s="168" t="s">
        <v>170</v>
      </c>
      <c r="T1044" s="156">
        <v>6.7330000000000001E-2</v>
      </c>
      <c r="U1044" s="156">
        <f>ROUND(E1044*T1044,2)</f>
        <v>0.54</v>
      </c>
      <c r="V1044" s="156"/>
      <c r="W1044" s="147"/>
      <c r="X1044" s="147"/>
      <c r="Y1044" s="147"/>
      <c r="Z1044" s="147"/>
      <c r="AA1044" s="147"/>
      <c r="AB1044" s="147"/>
      <c r="AC1044" s="147"/>
      <c r="AD1044" s="147"/>
      <c r="AE1044" s="147"/>
      <c r="AF1044" s="147" t="s">
        <v>235</v>
      </c>
      <c r="AG1044" s="147"/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</row>
    <row r="1045" spans="1:59" outlineLevel="1" x14ac:dyDescent="0.25">
      <c r="A1045" s="154"/>
      <c r="B1045" s="155"/>
      <c r="C1045" s="189" t="s">
        <v>1052</v>
      </c>
      <c r="D1045" s="183"/>
      <c r="E1045" s="184">
        <v>8</v>
      </c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47"/>
      <c r="X1045" s="147"/>
      <c r="Y1045" s="147"/>
      <c r="Z1045" s="147"/>
      <c r="AA1045" s="147"/>
      <c r="AB1045" s="147"/>
      <c r="AC1045" s="147"/>
      <c r="AD1045" s="147"/>
      <c r="AE1045" s="147"/>
      <c r="AF1045" s="147" t="s">
        <v>239</v>
      </c>
      <c r="AG1045" s="147">
        <v>0</v>
      </c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</row>
    <row r="1046" spans="1:59" ht="20.399999999999999" outlineLevel="1" x14ac:dyDescent="0.25">
      <c r="A1046" s="163">
        <v>265</v>
      </c>
      <c r="B1046" s="164" t="s">
        <v>1053</v>
      </c>
      <c r="C1046" s="178" t="s">
        <v>1054</v>
      </c>
      <c r="D1046" s="165" t="s">
        <v>266</v>
      </c>
      <c r="E1046" s="166">
        <v>60</v>
      </c>
      <c r="F1046" s="167">
        <v>0</v>
      </c>
      <c r="G1046" s="168">
        <f>ROUND(E1046*F1046,2)</f>
        <v>0</v>
      </c>
      <c r="H1046" s="167">
        <v>0</v>
      </c>
      <c r="I1046" s="168">
        <f>ROUND(E1046*H1046,2)</f>
        <v>0</v>
      </c>
      <c r="J1046" s="167">
        <v>0</v>
      </c>
      <c r="K1046" s="168">
        <f>ROUND(E1046*J1046,2)</f>
        <v>0</v>
      </c>
      <c r="L1046" s="168">
        <v>15</v>
      </c>
      <c r="M1046" s="168">
        <f>G1046*(1+L1046/100)</f>
        <v>0</v>
      </c>
      <c r="N1046" s="168">
        <v>0</v>
      </c>
      <c r="O1046" s="168">
        <f>ROUND(E1046*N1046,2)</f>
        <v>0</v>
      </c>
      <c r="P1046" s="168">
        <v>0</v>
      </c>
      <c r="Q1046" s="168">
        <f>ROUND(E1046*P1046,2)</f>
        <v>0</v>
      </c>
      <c r="R1046" s="168" t="s">
        <v>136</v>
      </c>
      <c r="S1046" s="168" t="s">
        <v>170</v>
      </c>
      <c r="T1046" s="156">
        <v>0.34799999999999998</v>
      </c>
      <c r="U1046" s="156">
        <f>ROUND(E1046*T1046,2)</f>
        <v>20.88</v>
      </c>
      <c r="V1046" s="156"/>
      <c r="W1046" s="147"/>
      <c r="X1046" s="147"/>
      <c r="Y1046" s="147"/>
      <c r="Z1046" s="147"/>
      <c r="AA1046" s="147"/>
      <c r="AB1046" s="147"/>
      <c r="AC1046" s="147"/>
      <c r="AD1046" s="147"/>
      <c r="AE1046" s="147"/>
      <c r="AF1046" s="147" t="s">
        <v>1044</v>
      </c>
      <c r="AG1046" s="147"/>
      <c r="AH1046" s="147"/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</row>
    <row r="1047" spans="1:59" outlineLevel="1" x14ac:dyDescent="0.25">
      <c r="A1047" s="154"/>
      <c r="B1047" s="155"/>
      <c r="C1047" s="189" t="s">
        <v>1055</v>
      </c>
      <c r="D1047" s="183"/>
      <c r="E1047" s="184">
        <v>60</v>
      </c>
      <c r="F1047" s="156"/>
      <c r="G1047" s="156"/>
      <c r="H1047" s="156"/>
      <c r="I1047" s="156"/>
      <c r="J1047" s="156"/>
      <c r="K1047" s="156"/>
      <c r="L1047" s="156"/>
      <c r="M1047" s="156"/>
      <c r="N1047" s="156"/>
      <c r="O1047" s="156"/>
      <c r="P1047" s="156"/>
      <c r="Q1047" s="156"/>
      <c r="R1047" s="156"/>
      <c r="S1047" s="156"/>
      <c r="T1047" s="156"/>
      <c r="U1047" s="156"/>
      <c r="V1047" s="156"/>
      <c r="W1047" s="147"/>
      <c r="X1047" s="147"/>
      <c r="Y1047" s="147"/>
      <c r="Z1047" s="147"/>
      <c r="AA1047" s="147"/>
      <c r="AB1047" s="147"/>
      <c r="AC1047" s="147"/>
      <c r="AD1047" s="147"/>
      <c r="AE1047" s="147"/>
      <c r="AF1047" s="147" t="s">
        <v>239</v>
      </c>
      <c r="AG1047" s="147">
        <v>0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</row>
    <row r="1048" spans="1:59" ht="20.399999999999999" outlineLevel="1" x14ac:dyDescent="0.25">
      <c r="A1048" s="163">
        <v>266</v>
      </c>
      <c r="B1048" s="164" t="s">
        <v>1056</v>
      </c>
      <c r="C1048" s="178" t="s">
        <v>1057</v>
      </c>
      <c r="D1048" s="165" t="s">
        <v>266</v>
      </c>
      <c r="E1048" s="166">
        <v>1</v>
      </c>
      <c r="F1048" s="167">
        <v>0</v>
      </c>
      <c r="G1048" s="168">
        <f>ROUND(E1048*F1048,2)</f>
        <v>0</v>
      </c>
      <c r="H1048" s="167">
        <v>0</v>
      </c>
      <c r="I1048" s="168">
        <f>ROUND(E1048*H1048,2)</f>
        <v>0</v>
      </c>
      <c r="J1048" s="167">
        <v>0</v>
      </c>
      <c r="K1048" s="168">
        <f>ROUND(E1048*J1048,2)</f>
        <v>0</v>
      </c>
      <c r="L1048" s="168">
        <v>15</v>
      </c>
      <c r="M1048" s="168">
        <f>G1048*(1+L1048/100)</f>
        <v>0</v>
      </c>
      <c r="N1048" s="168">
        <v>1.1E-4</v>
      </c>
      <c r="O1048" s="168">
        <f>ROUND(E1048*N1048,2)</f>
        <v>0</v>
      </c>
      <c r="P1048" s="168">
        <v>0</v>
      </c>
      <c r="Q1048" s="168">
        <f>ROUND(E1048*P1048,2)</f>
        <v>0</v>
      </c>
      <c r="R1048" s="168" t="s">
        <v>136</v>
      </c>
      <c r="S1048" s="168" t="s">
        <v>170</v>
      </c>
      <c r="T1048" s="156">
        <v>0.13</v>
      </c>
      <c r="U1048" s="156">
        <f>ROUND(E1048*T1048,2)</f>
        <v>0.13</v>
      </c>
      <c r="V1048" s="156"/>
      <c r="W1048" s="147"/>
      <c r="X1048" s="147"/>
      <c r="Y1048" s="147"/>
      <c r="Z1048" s="147"/>
      <c r="AA1048" s="147"/>
      <c r="AB1048" s="147"/>
      <c r="AC1048" s="147"/>
      <c r="AD1048" s="147"/>
      <c r="AE1048" s="147"/>
      <c r="AF1048" s="147" t="s">
        <v>1044</v>
      </c>
      <c r="AG1048" s="147"/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</row>
    <row r="1049" spans="1:59" outlineLevel="1" x14ac:dyDescent="0.25">
      <c r="A1049" s="154"/>
      <c r="B1049" s="155"/>
      <c r="C1049" s="189" t="s">
        <v>1058</v>
      </c>
      <c r="D1049" s="183"/>
      <c r="E1049" s="184">
        <v>1</v>
      </c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47"/>
      <c r="X1049" s="147"/>
      <c r="Y1049" s="147"/>
      <c r="Z1049" s="147"/>
      <c r="AA1049" s="147"/>
      <c r="AB1049" s="147"/>
      <c r="AC1049" s="147"/>
      <c r="AD1049" s="147"/>
      <c r="AE1049" s="147"/>
      <c r="AF1049" s="147" t="s">
        <v>239</v>
      </c>
      <c r="AG1049" s="147">
        <v>0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</row>
    <row r="1050" spans="1:59" ht="20.399999999999999" outlineLevel="1" x14ac:dyDescent="0.25">
      <c r="A1050" s="163">
        <v>267</v>
      </c>
      <c r="B1050" s="164" t="s">
        <v>1059</v>
      </c>
      <c r="C1050" s="178" t="s">
        <v>1060</v>
      </c>
      <c r="D1050" s="165" t="s">
        <v>266</v>
      </c>
      <c r="E1050" s="166">
        <v>2</v>
      </c>
      <c r="F1050" s="167">
        <v>0</v>
      </c>
      <c r="G1050" s="168">
        <f>ROUND(E1050*F1050,2)</f>
        <v>0</v>
      </c>
      <c r="H1050" s="167">
        <v>0</v>
      </c>
      <c r="I1050" s="168">
        <f>ROUND(E1050*H1050,2)</f>
        <v>0</v>
      </c>
      <c r="J1050" s="167">
        <v>0</v>
      </c>
      <c r="K1050" s="168">
        <f>ROUND(E1050*J1050,2)</f>
        <v>0</v>
      </c>
      <c r="L1050" s="168">
        <v>15</v>
      </c>
      <c r="M1050" s="168">
        <f>G1050*(1+L1050/100)</f>
        <v>0</v>
      </c>
      <c r="N1050" s="168">
        <v>1.1E-4</v>
      </c>
      <c r="O1050" s="168">
        <f>ROUND(E1050*N1050,2)</f>
        <v>0</v>
      </c>
      <c r="P1050" s="168">
        <v>0</v>
      </c>
      <c r="Q1050" s="168">
        <f>ROUND(E1050*P1050,2)</f>
        <v>0</v>
      </c>
      <c r="R1050" s="168" t="s">
        <v>136</v>
      </c>
      <c r="S1050" s="168" t="s">
        <v>170</v>
      </c>
      <c r="T1050" s="156">
        <v>0.15620000000000001</v>
      </c>
      <c r="U1050" s="156">
        <f>ROUND(E1050*T1050,2)</f>
        <v>0.31</v>
      </c>
      <c r="V1050" s="156"/>
      <c r="W1050" s="147"/>
      <c r="X1050" s="147"/>
      <c r="Y1050" s="147"/>
      <c r="Z1050" s="147"/>
      <c r="AA1050" s="147"/>
      <c r="AB1050" s="147"/>
      <c r="AC1050" s="147"/>
      <c r="AD1050" s="147"/>
      <c r="AE1050" s="147"/>
      <c r="AF1050" s="147" t="s">
        <v>1044</v>
      </c>
      <c r="AG1050" s="147"/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</row>
    <row r="1051" spans="1:59" outlineLevel="1" x14ac:dyDescent="0.25">
      <c r="A1051" s="154"/>
      <c r="B1051" s="155"/>
      <c r="C1051" s="189" t="s">
        <v>1061</v>
      </c>
      <c r="D1051" s="183"/>
      <c r="E1051" s="184">
        <v>2</v>
      </c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47"/>
      <c r="X1051" s="147"/>
      <c r="Y1051" s="147"/>
      <c r="Z1051" s="147"/>
      <c r="AA1051" s="147"/>
      <c r="AB1051" s="147"/>
      <c r="AC1051" s="147"/>
      <c r="AD1051" s="147"/>
      <c r="AE1051" s="147"/>
      <c r="AF1051" s="147" t="s">
        <v>239</v>
      </c>
      <c r="AG1051" s="147">
        <v>0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</row>
    <row r="1052" spans="1:59" ht="20.399999999999999" outlineLevel="1" x14ac:dyDescent="0.25">
      <c r="A1052" s="163">
        <v>268</v>
      </c>
      <c r="B1052" s="164" t="s">
        <v>1062</v>
      </c>
      <c r="C1052" s="178" t="s">
        <v>1063</v>
      </c>
      <c r="D1052" s="165" t="s">
        <v>266</v>
      </c>
      <c r="E1052" s="166">
        <v>2</v>
      </c>
      <c r="F1052" s="167">
        <v>0</v>
      </c>
      <c r="G1052" s="168">
        <f>ROUND(E1052*F1052,2)</f>
        <v>0</v>
      </c>
      <c r="H1052" s="167">
        <v>0</v>
      </c>
      <c r="I1052" s="168">
        <f>ROUND(E1052*H1052,2)</f>
        <v>0</v>
      </c>
      <c r="J1052" s="167">
        <v>0</v>
      </c>
      <c r="K1052" s="168">
        <f>ROUND(E1052*J1052,2)</f>
        <v>0</v>
      </c>
      <c r="L1052" s="168">
        <v>15</v>
      </c>
      <c r="M1052" s="168">
        <f>G1052*(1+L1052/100)</f>
        <v>0</v>
      </c>
      <c r="N1052" s="168">
        <v>0</v>
      </c>
      <c r="O1052" s="168">
        <f>ROUND(E1052*N1052,2)</f>
        <v>0</v>
      </c>
      <c r="P1052" s="168">
        <v>0</v>
      </c>
      <c r="Q1052" s="168">
        <f>ROUND(E1052*P1052,2)</f>
        <v>0</v>
      </c>
      <c r="R1052" s="168" t="s">
        <v>136</v>
      </c>
      <c r="S1052" s="168" t="s">
        <v>170</v>
      </c>
      <c r="T1052" s="156">
        <v>0.26</v>
      </c>
      <c r="U1052" s="156">
        <f>ROUND(E1052*T1052,2)</f>
        <v>0.52</v>
      </c>
      <c r="V1052" s="156"/>
      <c r="W1052" s="147"/>
      <c r="X1052" s="147"/>
      <c r="Y1052" s="147"/>
      <c r="Z1052" s="147"/>
      <c r="AA1052" s="147"/>
      <c r="AB1052" s="147"/>
      <c r="AC1052" s="147"/>
      <c r="AD1052" s="147"/>
      <c r="AE1052" s="147"/>
      <c r="AF1052" s="147" t="s">
        <v>1044</v>
      </c>
      <c r="AG1052" s="147"/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</row>
    <row r="1053" spans="1:59" outlineLevel="1" x14ac:dyDescent="0.25">
      <c r="A1053" s="154"/>
      <c r="B1053" s="155"/>
      <c r="C1053" s="189" t="s">
        <v>1064</v>
      </c>
      <c r="D1053" s="183"/>
      <c r="E1053" s="184">
        <v>2</v>
      </c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47"/>
      <c r="X1053" s="147"/>
      <c r="Y1053" s="147"/>
      <c r="Z1053" s="147"/>
      <c r="AA1053" s="147"/>
      <c r="AB1053" s="147"/>
      <c r="AC1053" s="147"/>
      <c r="AD1053" s="147"/>
      <c r="AE1053" s="147"/>
      <c r="AF1053" s="147" t="s">
        <v>239</v>
      </c>
      <c r="AG1053" s="147">
        <v>0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</row>
    <row r="1054" spans="1:59" ht="20.399999999999999" outlineLevel="1" x14ac:dyDescent="0.25">
      <c r="A1054" s="163">
        <v>269</v>
      </c>
      <c r="B1054" s="164" t="s">
        <v>1065</v>
      </c>
      <c r="C1054" s="178" t="s">
        <v>1066</v>
      </c>
      <c r="D1054" s="165" t="s">
        <v>266</v>
      </c>
      <c r="E1054" s="166">
        <v>6</v>
      </c>
      <c r="F1054" s="167">
        <v>0</v>
      </c>
      <c r="G1054" s="168">
        <f>ROUND(E1054*F1054,2)</f>
        <v>0</v>
      </c>
      <c r="H1054" s="167">
        <v>0</v>
      </c>
      <c r="I1054" s="168">
        <f>ROUND(E1054*H1054,2)</f>
        <v>0</v>
      </c>
      <c r="J1054" s="167">
        <v>0</v>
      </c>
      <c r="K1054" s="168">
        <f>ROUND(E1054*J1054,2)</f>
        <v>0</v>
      </c>
      <c r="L1054" s="168">
        <v>15</v>
      </c>
      <c r="M1054" s="168">
        <f>G1054*(1+L1054/100)</f>
        <v>0</v>
      </c>
      <c r="N1054" s="168">
        <v>9.0000000000000006E-5</v>
      </c>
      <c r="O1054" s="168">
        <f>ROUND(E1054*N1054,2)</f>
        <v>0</v>
      </c>
      <c r="P1054" s="168">
        <v>0</v>
      </c>
      <c r="Q1054" s="168">
        <f>ROUND(E1054*P1054,2)</f>
        <v>0</v>
      </c>
      <c r="R1054" s="168" t="s">
        <v>136</v>
      </c>
      <c r="S1054" s="168" t="s">
        <v>170</v>
      </c>
      <c r="T1054" s="156">
        <v>0.2475</v>
      </c>
      <c r="U1054" s="156">
        <f>ROUND(E1054*T1054,2)</f>
        <v>1.49</v>
      </c>
      <c r="V1054" s="156"/>
      <c r="W1054" s="147"/>
      <c r="X1054" s="147"/>
      <c r="Y1054" s="147"/>
      <c r="Z1054" s="147"/>
      <c r="AA1054" s="147"/>
      <c r="AB1054" s="147"/>
      <c r="AC1054" s="147"/>
      <c r="AD1054" s="147"/>
      <c r="AE1054" s="147"/>
      <c r="AF1054" s="147" t="s">
        <v>1044</v>
      </c>
      <c r="AG1054" s="147"/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</row>
    <row r="1055" spans="1:59" outlineLevel="1" x14ac:dyDescent="0.25">
      <c r="A1055" s="154"/>
      <c r="B1055" s="155"/>
      <c r="C1055" s="189" t="s">
        <v>1067</v>
      </c>
      <c r="D1055" s="183"/>
      <c r="E1055" s="184">
        <v>6</v>
      </c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  <c r="T1055" s="156"/>
      <c r="U1055" s="156"/>
      <c r="V1055" s="156"/>
      <c r="W1055" s="147"/>
      <c r="X1055" s="147"/>
      <c r="Y1055" s="147"/>
      <c r="Z1055" s="147"/>
      <c r="AA1055" s="147"/>
      <c r="AB1055" s="147"/>
      <c r="AC1055" s="147"/>
      <c r="AD1055" s="147"/>
      <c r="AE1055" s="147"/>
      <c r="AF1055" s="147" t="s">
        <v>239</v>
      </c>
      <c r="AG1055" s="147">
        <v>0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</row>
    <row r="1056" spans="1:59" outlineLevel="1" x14ac:dyDescent="0.25">
      <c r="A1056" s="163">
        <v>270</v>
      </c>
      <c r="B1056" s="164" t="s">
        <v>1068</v>
      </c>
      <c r="C1056" s="178" t="s">
        <v>1069</v>
      </c>
      <c r="D1056" s="165" t="s">
        <v>266</v>
      </c>
      <c r="E1056" s="166">
        <v>1</v>
      </c>
      <c r="F1056" s="167">
        <v>0</v>
      </c>
      <c r="G1056" s="168">
        <f>ROUND(E1056*F1056,2)</f>
        <v>0</v>
      </c>
      <c r="H1056" s="167">
        <v>0</v>
      </c>
      <c r="I1056" s="168">
        <f>ROUND(E1056*H1056,2)</f>
        <v>0</v>
      </c>
      <c r="J1056" s="167">
        <v>0</v>
      </c>
      <c r="K1056" s="168">
        <f>ROUND(E1056*J1056,2)</f>
        <v>0</v>
      </c>
      <c r="L1056" s="168">
        <v>15</v>
      </c>
      <c r="M1056" s="168">
        <f>G1056*(1+L1056/100)</f>
        <v>0</v>
      </c>
      <c r="N1056" s="168">
        <v>0</v>
      </c>
      <c r="O1056" s="168">
        <f>ROUND(E1056*N1056,2)</f>
        <v>0</v>
      </c>
      <c r="P1056" s="168">
        <v>0</v>
      </c>
      <c r="Q1056" s="168">
        <f>ROUND(E1056*P1056,2)</f>
        <v>0</v>
      </c>
      <c r="R1056" s="168" t="s">
        <v>136</v>
      </c>
      <c r="S1056" s="168" t="s">
        <v>170</v>
      </c>
      <c r="T1056" s="156">
        <v>0.34782999999999997</v>
      </c>
      <c r="U1056" s="156">
        <f>ROUND(E1056*T1056,2)</f>
        <v>0.35</v>
      </c>
      <c r="V1056" s="156"/>
      <c r="W1056" s="147"/>
      <c r="X1056" s="147"/>
      <c r="Y1056" s="147"/>
      <c r="Z1056" s="147"/>
      <c r="AA1056" s="147"/>
      <c r="AB1056" s="147"/>
      <c r="AC1056" s="147"/>
      <c r="AD1056" s="147"/>
      <c r="AE1056" s="147"/>
      <c r="AF1056" s="147" t="s">
        <v>235</v>
      </c>
      <c r="AG1056" s="147"/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</row>
    <row r="1057" spans="1:59" outlineLevel="1" x14ac:dyDescent="0.25">
      <c r="A1057" s="154"/>
      <c r="B1057" s="155"/>
      <c r="C1057" s="189" t="s">
        <v>1070</v>
      </c>
      <c r="D1057" s="183"/>
      <c r="E1057" s="184">
        <v>1</v>
      </c>
      <c r="F1057" s="156"/>
      <c r="G1057" s="156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156"/>
      <c r="S1057" s="156"/>
      <c r="T1057" s="156"/>
      <c r="U1057" s="156"/>
      <c r="V1057" s="156"/>
      <c r="W1057" s="147"/>
      <c r="X1057" s="147"/>
      <c r="Y1057" s="147"/>
      <c r="Z1057" s="147"/>
      <c r="AA1057" s="147"/>
      <c r="AB1057" s="147"/>
      <c r="AC1057" s="147"/>
      <c r="AD1057" s="147"/>
      <c r="AE1057" s="147"/>
      <c r="AF1057" s="147" t="s">
        <v>239</v>
      </c>
      <c r="AG1057" s="147">
        <v>0</v>
      </c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</row>
    <row r="1058" spans="1:59" outlineLevel="1" x14ac:dyDescent="0.25">
      <c r="A1058" s="163">
        <v>271</v>
      </c>
      <c r="B1058" s="164" t="s">
        <v>1071</v>
      </c>
      <c r="C1058" s="178" t="s">
        <v>1072</v>
      </c>
      <c r="D1058" s="165" t="s">
        <v>266</v>
      </c>
      <c r="E1058" s="166">
        <v>1</v>
      </c>
      <c r="F1058" s="167">
        <v>0</v>
      </c>
      <c r="G1058" s="168">
        <f>ROUND(E1058*F1058,2)</f>
        <v>0</v>
      </c>
      <c r="H1058" s="167">
        <v>0</v>
      </c>
      <c r="I1058" s="168">
        <f>ROUND(E1058*H1058,2)</f>
        <v>0</v>
      </c>
      <c r="J1058" s="167">
        <v>0</v>
      </c>
      <c r="K1058" s="168">
        <f>ROUND(E1058*J1058,2)</f>
        <v>0</v>
      </c>
      <c r="L1058" s="168">
        <v>15</v>
      </c>
      <c r="M1058" s="168">
        <f>G1058*(1+L1058/100)</f>
        <v>0</v>
      </c>
      <c r="N1058" s="168">
        <v>0</v>
      </c>
      <c r="O1058" s="168">
        <f>ROUND(E1058*N1058,2)</f>
        <v>0</v>
      </c>
      <c r="P1058" s="168">
        <v>0</v>
      </c>
      <c r="Q1058" s="168">
        <f>ROUND(E1058*P1058,2)</f>
        <v>0</v>
      </c>
      <c r="R1058" s="168" t="s">
        <v>136</v>
      </c>
      <c r="S1058" s="168" t="s">
        <v>170</v>
      </c>
      <c r="T1058" s="156">
        <v>1</v>
      </c>
      <c r="U1058" s="156">
        <f>ROUND(E1058*T1058,2)</f>
        <v>1</v>
      </c>
      <c r="V1058" s="156"/>
      <c r="W1058" s="147"/>
      <c r="X1058" s="147"/>
      <c r="Y1058" s="147"/>
      <c r="Z1058" s="147"/>
      <c r="AA1058" s="147"/>
      <c r="AB1058" s="147"/>
      <c r="AC1058" s="147"/>
      <c r="AD1058" s="147"/>
      <c r="AE1058" s="147"/>
      <c r="AF1058" s="147" t="s">
        <v>1044</v>
      </c>
      <c r="AG1058" s="147"/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</row>
    <row r="1059" spans="1:59" outlineLevel="1" x14ac:dyDescent="0.25">
      <c r="A1059" s="154"/>
      <c r="B1059" s="155"/>
      <c r="C1059" s="242" t="s">
        <v>1073</v>
      </c>
      <c r="D1059" s="243"/>
      <c r="E1059" s="243"/>
      <c r="F1059" s="243"/>
      <c r="G1059" s="243"/>
      <c r="H1059" s="156"/>
      <c r="I1059" s="156"/>
      <c r="J1059" s="156"/>
      <c r="K1059" s="156"/>
      <c r="L1059" s="156"/>
      <c r="M1059" s="156"/>
      <c r="N1059" s="156"/>
      <c r="O1059" s="156"/>
      <c r="P1059" s="156"/>
      <c r="Q1059" s="156"/>
      <c r="R1059" s="156"/>
      <c r="S1059" s="156"/>
      <c r="T1059" s="156"/>
      <c r="U1059" s="156"/>
      <c r="V1059" s="156"/>
      <c r="W1059" s="147"/>
      <c r="X1059" s="147"/>
      <c r="Y1059" s="147"/>
      <c r="Z1059" s="147"/>
      <c r="AA1059" s="147"/>
      <c r="AB1059" s="147"/>
      <c r="AC1059" s="147"/>
      <c r="AD1059" s="147"/>
      <c r="AE1059" s="147"/>
      <c r="AF1059" s="147" t="s">
        <v>173</v>
      </c>
      <c r="AG1059" s="147"/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</row>
    <row r="1060" spans="1:59" outlineLevel="1" x14ac:dyDescent="0.25">
      <c r="A1060" s="154"/>
      <c r="B1060" s="155"/>
      <c r="C1060" s="189" t="s">
        <v>1074</v>
      </c>
      <c r="D1060" s="183"/>
      <c r="E1060" s="184">
        <v>1</v>
      </c>
      <c r="F1060" s="156"/>
      <c r="G1060" s="156"/>
      <c r="H1060" s="156"/>
      <c r="I1060" s="156"/>
      <c r="J1060" s="156"/>
      <c r="K1060" s="156"/>
      <c r="L1060" s="156"/>
      <c r="M1060" s="156"/>
      <c r="N1060" s="156"/>
      <c r="O1060" s="156"/>
      <c r="P1060" s="156"/>
      <c r="Q1060" s="156"/>
      <c r="R1060" s="156"/>
      <c r="S1060" s="156"/>
      <c r="T1060" s="156"/>
      <c r="U1060" s="156"/>
      <c r="V1060" s="156"/>
      <c r="W1060" s="147"/>
      <c r="X1060" s="147"/>
      <c r="Y1060" s="147"/>
      <c r="Z1060" s="147"/>
      <c r="AA1060" s="147"/>
      <c r="AB1060" s="147"/>
      <c r="AC1060" s="147"/>
      <c r="AD1060" s="147"/>
      <c r="AE1060" s="147"/>
      <c r="AF1060" s="147" t="s">
        <v>239</v>
      </c>
      <c r="AG1060" s="147">
        <v>0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</row>
    <row r="1061" spans="1:59" outlineLevel="1" x14ac:dyDescent="0.25">
      <c r="A1061" s="163">
        <v>272</v>
      </c>
      <c r="B1061" s="164" t="s">
        <v>1075</v>
      </c>
      <c r="C1061" s="178" t="s">
        <v>1076</v>
      </c>
      <c r="D1061" s="165" t="s">
        <v>266</v>
      </c>
      <c r="E1061" s="166">
        <v>1</v>
      </c>
      <c r="F1061" s="167">
        <v>0</v>
      </c>
      <c r="G1061" s="168">
        <f>ROUND(E1061*F1061,2)</f>
        <v>0</v>
      </c>
      <c r="H1061" s="167">
        <v>0</v>
      </c>
      <c r="I1061" s="168">
        <f>ROUND(E1061*H1061,2)</f>
        <v>0</v>
      </c>
      <c r="J1061" s="167">
        <v>0</v>
      </c>
      <c r="K1061" s="168">
        <f>ROUND(E1061*J1061,2)</f>
        <v>0</v>
      </c>
      <c r="L1061" s="168">
        <v>15</v>
      </c>
      <c r="M1061" s="168">
        <f>G1061*(1+L1061/100)</f>
        <v>0</v>
      </c>
      <c r="N1061" s="168">
        <v>0</v>
      </c>
      <c r="O1061" s="168">
        <f>ROUND(E1061*N1061,2)</f>
        <v>0</v>
      </c>
      <c r="P1061" s="168">
        <v>0</v>
      </c>
      <c r="Q1061" s="168">
        <f>ROUND(E1061*P1061,2)</f>
        <v>0</v>
      </c>
      <c r="R1061" s="168" t="s">
        <v>136</v>
      </c>
      <c r="S1061" s="168" t="s">
        <v>170</v>
      </c>
      <c r="T1061" s="156">
        <v>0.33733000000000002</v>
      </c>
      <c r="U1061" s="156">
        <f>ROUND(E1061*T1061,2)</f>
        <v>0.34</v>
      </c>
      <c r="V1061" s="156"/>
      <c r="W1061" s="147"/>
      <c r="X1061" s="147"/>
      <c r="Y1061" s="147"/>
      <c r="Z1061" s="147"/>
      <c r="AA1061" s="147"/>
      <c r="AB1061" s="147"/>
      <c r="AC1061" s="147"/>
      <c r="AD1061" s="147"/>
      <c r="AE1061" s="147"/>
      <c r="AF1061" s="147" t="s">
        <v>1044</v>
      </c>
      <c r="AG1061" s="147"/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</row>
    <row r="1062" spans="1:59" outlineLevel="1" x14ac:dyDescent="0.25">
      <c r="A1062" s="154"/>
      <c r="B1062" s="155"/>
      <c r="C1062" s="189" t="s">
        <v>1077</v>
      </c>
      <c r="D1062" s="183"/>
      <c r="E1062" s="184">
        <v>1</v>
      </c>
      <c r="F1062" s="156"/>
      <c r="G1062" s="156"/>
      <c r="H1062" s="156"/>
      <c r="I1062" s="156"/>
      <c r="J1062" s="156"/>
      <c r="K1062" s="156"/>
      <c r="L1062" s="156"/>
      <c r="M1062" s="156"/>
      <c r="N1062" s="156"/>
      <c r="O1062" s="156"/>
      <c r="P1062" s="156"/>
      <c r="Q1062" s="156"/>
      <c r="R1062" s="156"/>
      <c r="S1062" s="156"/>
      <c r="T1062" s="156"/>
      <c r="U1062" s="156"/>
      <c r="V1062" s="156"/>
      <c r="W1062" s="147"/>
      <c r="X1062" s="147"/>
      <c r="Y1062" s="147"/>
      <c r="Z1062" s="147"/>
      <c r="AA1062" s="147"/>
      <c r="AB1062" s="147"/>
      <c r="AC1062" s="147"/>
      <c r="AD1062" s="147"/>
      <c r="AE1062" s="147"/>
      <c r="AF1062" s="147" t="s">
        <v>239</v>
      </c>
      <c r="AG1062" s="147">
        <v>0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</row>
    <row r="1063" spans="1:59" outlineLevel="1" x14ac:dyDescent="0.25">
      <c r="A1063" s="163">
        <v>273</v>
      </c>
      <c r="B1063" s="164" t="s">
        <v>1078</v>
      </c>
      <c r="C1063" s="178" t="s">
        <v>1079</v>
      </c>
      <c r="D1063" s="165" t="s">
        <v>266</v>
      </c>
      <c r="E1063" s="166">
        <v>2</v>
      </c>
      <c r="F1063" s="167">
        <v>0</v>
      </c>
      <c r="G1063" s="168">
        <f>ROUND(E1063*F1063,2)</f>
        <v>0</v>
      </c>
      <c r="H1063" s="167">
        <v>0</v>
      </c>
      <c r="I1063" s="168">
        <f>ROUND(E1063*H1063,2)</f>
        <v>0</v>
      </c>
      <c r="J1063" s="167">
        <v>0</v>
      </c>
      <c r="K1063" s="168">
        <f>ROUND(E1063*J1063,2)</f>
        <v>0</v>
      </c>
      <c r="L1063" s="168">
        <v>15</v>
      </c>
      <c r="M1063" s="168">
        <f>G1063*(1+L1063/100)</f>
        <v>0</v>
      </c>
      <c r="N1063" s="168">
        <v>0</v>
      </c>
      <c r="O1063" s="168">
        <f>ROUND(E1063*N1063,2)</f>
        <v>0</v>
      </c>
      <c r="P1063" s="168">
        <v>0</v>
      </c>
      <c r="Q1063" s="168">
        <f>ROUND(E1063*P1063,2)</f>
        <v>0</v>
      </c>
      <c r="R1063" s="168" t="s">
        <v>136</v>
      </c>
      <c r="S1063" s="168" t="s">
        <v>170</v>
      </c>
      <c r="T1063" s="156">
        <v>0.54817000000000005</v>
      </c>
      <c r="U1063" s="156">
        <f>ROUND(E1063*T1063,2)</f>
        <v>1.1000000000000001</v>
      </c>
      <c r="V1063" s="156"/>
      <c r="W1063" s="147"/>
      <c r="X1063" s="147"/>
      <c r="Y1063" s="147"/>
      <c r="Z1063" s="147"/>
      <c r="AA1063" s="147"/>
      <c r="AB1063" s="147"/>
      <c r="AC1063" s="147"/>
      <c r="AD1063" s="147"/>
      <c r="AE1063" s="147"/>
      <c r="AF1063" s="147" t="s">
        <v>235</v>
      </c>
      <c r="AG1063" s="147"/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</row>
    <row r="1064" spans="1:59" outlineLevel="1" x14ac:dyDescent="0.25">
      <c r="A1064" s="154"/>
      <c r="B1064" s="155"/>
      <c r="C1064" s="189" t="s">
        <v>1080</v>
      </c>
      <c r="D1064" s="183"/>
      <c r="E1064" s="184">
        <v>2</v>
      </c>
      <c r="F1064" s="156"/>
      <c r="G1064" s="156"/>
      <c r="H1064" s="156"/>
      <c r="I1064" s="156"/>
      <c r="J1064" s="156"/>
      <c r="K1064" s="156"/>
      <c r="L1064" s="156"/>
      <c r="M1064" s="156"/>
      <c r="N1064" s="156"/>
      <c r="O1064" s="156"/>
      <c r="P1064" s="156"/>
      <c r="Q1064" s="156"/>
      <c r="R1064" s="156"/>
      <c r="S1064" s="156"/>
      <c r="T1064" s="156"/>
      <c r="U1064" s="156"/>
      <c r="V1064" s="156"/>
      <c r="W1064" s="147"/>
      <c r="X1064" s="147"/>
      <c r="Y1064" s="147"/>
      <c r="Z1064" s="147"/>
      <c r="AA1064" s="147"/>
      <c r="AB1064" s="147"/>
      <c r="AC1064" s="147"/>
      <c r="AD1064" s="147"/>
      <c r="AE1064" s="147"/>
      <c r="AF1064" s="147" t="s">
        <v>239</v>
      </c>
      <c r="AG1064" s="147">
        <v>0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</row>
    <row r="1065" spans="1:59" outlineLevel="1" x14ac:dyDescent="0.25">
      <c r="A1065" s="163">
        <v>274</v>
      </c>
      <c r="B1065" s="164" t="s">
        <v>1081</v>
      </c>
      <c r="C1065" s="178" t="s">
        <v>1082</v>
      </c>
      <c r="D1065" s="165" t="s">
        <v>266</v>
      </c>
      <c r="E1065" s="166">
        <v>8</v>
      </c>
      <c r="F1065" s="167">
        <v>0</v>
      </c>
      <c r="G1065" s="168">
        <f>ROUND(E1065*F1065,2)</f>
        <v>0</v>
      </c>
      <c r="H1065" s="167">
        <v>0</v>
      </c>
      <c r="I1065" s="168">
        <f>ROUND(E1065*H1065,2)</f>
        <v>0</v>
      </c>
      <c r="J1065" s="167">
        <v>0</v>
      </c>
      <c r="K1065" s="168">
        <f>ROUND(E1065*J1065,2)</f>
        <v>0</v>
      </c>
      <c r="L1065" s="168">
        <v>15</v>
      </c>
      <c r="M1065" s="168">
        <f>G1065*(1+L1065/100)</f>
        <v>0</v>
      </c>
      <c r="N1065" s="168">
        <v>0</v>
      </c>
      <c r="O1065" s="168">
        <f>ROUND(E1065*N1065,2)</f>
        <v>0</v>
      </c>
      <c r="P1065" s="168">
        <v>0</v>
      </c>
      <c r="Q1065" s="168">
        <f>ROUND(E1065*P1065,2)</f>
        <v>0</v>
      </c>
      <c r="R1065" s="168" t="s">
        <v>136</v>
      </c>
      <c r="S1065" s="168" t="s">
        <v>170</v>
      </c>
      <c r="T1065" s="156">
        <v>0.86433000000000004</v>
      </c>
      <c r="U1065" s="156">
        <f>ROUND(E1065*T1065,2)</f>
        <v>6.91</v>
      </c>
      <c r="V1065" s="156"/>
      <c r="W1065" s="147"/>
      <c r="X1065" s="147"/>
      <c r="Y1065" s="147"/>
      <c r="Z1065" s="147"/>
      <c r="AA1065" s="147"/>
      <c r="AB1065" s="147"/>
      <c r="AC1065" s="147"/>
      <c r="AD1065" s="147"/>
      <c r="AE1065" s="147"/>
      <c r="AF1065" s="147" t="s">
        <v>1044</v>
      </c>
      <c r="AG1065" s="147"/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</row>
    <row r="1066" spans="1:59" outlineLevel="1" x14ac:dyDescent="0.25">
      <c r="A1066" s="154"/>
      <c r="B1066" s="155"/>
      <c r="C1066" s="189" t="s">
        <v>1083</v>
      </c>
      <c r="D1066" s="183"/>
      <c r="E1066" s="184">
        <v>8</v>
      </c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6"/>
      <c r="R1066" s="156"/>
      <c r="S1066" s="156"/>
      <c r="T1066" s="156"/>
      <c r="U1066" s="156"/>
      <c r="V1066" s="156"/>
      <c r="W1066" s="147"/>
      <c r="X1066" s="147"/>
      <c r="Y1066" s="147"/>
      <c r="Z1066" s="147"/>
      <c r="AA1066" s="147"/>
      <c r="AB1066" s="147"/>
      <c r="AC1066" s="147"/>
      <c r="AD1066" s="147"/>
      <c r="AE1066" s="147"/>
      <c r="AF1066" s="147" t="s">
        <v>239</v>
      </c>
      <c r="AG1066" s="147">
        <v>0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</row>
    <row r="1067" spans="1:59" outlineLevel="1" x14ac:dyDescent="0.25">
      <c r="A1067" s="163">
        <v>275</v>
      </c>
      <c r="B1067" s="164" t="s">
        <v>1084</v>
      </c>
      <c r="C1067" s="178" t="s">
        <v>1085</v>
      </c>
      <c r="D1067" s="165" t="s">
        <v>266</v>
      </c>
      <c r="E1067" s="166">
        <v>1</v>
      </c>
      <c r="F1067" s="167">
        <v>0</v>
      </c>
      <c r="G1067" s="168">
        <f>ROUND(E1067*F1067,2)</f>
        <v>0</v>
      </c>
      <c r="H1067" s="167">
        <v>0</v>
      </c>
      <c r="I1067" s="168">
        <f>ROUND(E1067*H1067,2)</f>
        <v>0</v>
      </c>
      <c r="J1067" s="167">
        <v>0</v>
      </c>
      <c r="K1067" s="168">
        <f>ROUND(E1067*J1067,2)</f>
        <v>0</v>
      </c>
      <c r="L1067" s="168">
        <v>15</v>
      </c>
      <c r="M1067" s="168">
        <f>G1067*(1+L1067/100)</f>
        <v>0</v>
      </c>
      <c r="N1067" s="168">
        <v>0</v>
      </c>
      <c r="O1067" s="168">
        <f>ROUND(E1067*N1067,2)</f>
        <v>0</v>
      </c>
      <c r="P1067" s="168">
        <v>0</v>
      </c>
      <c r="Q1067" s="168">
        <f>ROUND(E1067*P1067,2)</f>
        <v>0</v>
      </c>
      <c r="R1067" s="168" t="s">
        <v>136</v>
      </c>
      <c r="S1067" s="168" t="s">
        <v>170</v>
      </c>
      <c r="T1067" s="156">
        <v>1.24383</v>
      </c>
      <c r="U1067" s="156">
        <f>ROUND(E1067*T1067,2)</f>
        <v>1.24</v>
      </c>
      <c r="V1067" s="156"/>
      <c r="W1067" s="147"/>
      <c r="X1067" s="147"/>
      <c r="Y1067" s="147"/>
      <c r="Z1067" s="147"/>
      <c r="AA1067" s="147"/>
      <c r="AB1067" s="147"/>
      <c r="AC1067" s="147"/>
      <c r="AD1067" s="147"/>
      <c r="AE1067" s="147"/>
      <c r="AF1067" s="147" t="s">
        <v>1044</v>
      </c>
      <c r="AG1067" s="147"/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</row>
    <row r="1068" spans="1:59" outlineLevel="1" x14ac:dyDescent="0.25">
      <c r="A1068" s="154"/>
      <c r="B1068" s="155"/>
      <c r="C1068" s="189" t="s">
        <v>1077</v>
      </c>
      <c r="D1068" s="183"/>
      <c r="E1068" s="184">
        <v>1</v>
      </c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47"/>
      <c r="X1068" s="147"/>
      <c r="Y1068" s="147"/>
      <c r="Z1068" s="147"/>
      <c r="AA1068" s="147"/>
      <c r="AB1068" s="147"/>
      <c r="AC1068" s="147"/>
      <c r="AD1068" s="147"/>
      <c r="AE1068" s="147"/>
      <c r="AF1068" s="147" t="s">
        <v>239</v>
      </c>
      <c r="AG1068" s="147">
        <v>0</v>
      </c>
      <c r="AH1068" s="147"/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</row>
    <row r="1069" spans="1:59" outlineLevel="1" x14ac:dyDescent="0.25">
      <c r="A1069" s="163">
        <v>276</v>
      </c>
      <c r="B1069" s="164" t="s">
        <v>1086</v>
      </c>
      <c r="C1069" s="178" t="s">
        <v>1087</v>
      </c>
      <c r="D1069" s="165" t="s">
        <v>266</v>
      </c>
      <c r="E1069" s="166">
        <v>3</v>
      </c>
      <c r="F1069" s="167">
        <v>0</v>
      </c>
      <c r="G1069" s="168">
        <f>ROUND(E1069*F1069,2)</f>
        <v>0</v>
      </c>
      <c r="H1069" s="167">
        <v>0</v>
      </c>
      <c r="I1069" s="168">
        <f>ROUND(E1069*H1069,2)</f>
        <v>0</v>
      </c>
      <c r="J1069" s="167">
        <v>0</v>
      </c>
      <c r="K1069" s="168">
        <f>ROUND(E1069*J1069,2)</f>
        <v>0</v>
      </c>
      <c r="L1069" s="168">
        <v>15</v>
      </c>
      <c r="M1069" s="168">
        <f>G1069*(1+L1069/100)</f>
        <v>0</v>
      </c>
      <c r="N1069" s="168">
        <v>0</v>
      </c>
      <c r="O1069" s="168">
        <f>ROUND(E1069*N1069,2)</f>
        <v>0</v>
      </c>
      <c r="P1069" s="168">
        <v>0</v>
      </c>
      <c r="Q1069" s="168">
        <f>ROUND(E1069*P1069,2)</f>
        <v>0</v>
      </c>
      <c r="R1069" s="168" t="s">
        <v>136</v>
      </c>
      <c r="S1069" s="168" t="s">
        <v>170</v>
      </c>
      <c r="T1069" s="156">
        <v>0.86433000000000004</v>
      </c>
      <c r="U1069" s="156">
        <f>ROUND(E1069*T1069,2)</f>
        <v>2.59</v>
      </c>
      <c r="V1069" s="156"/>
      <c r="W1069" s="147"/>
      <c r="X1069" s="147"/>
      <c r="Y1069" s="147"/>
      <c r="Z1069" s="147"/>
      <c r="AA1069" s="147"/>
      <c r="AB1069" s="147"/>
      <c r="AC1069" s="147"/>
      <c r="AD1069" s="147"/>
      <c r="AE1069" s="147"/>
      <c r="AF1069" s="147" t="s">
        <v>235</v>
      </c>
      <c r="AG1069" s="147"/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</row>
    <row r="1070" spans="1:59" outlineLevel="1" x14ac:dyDescent="0.25">
      <c r="A1070" s="154"/>
      <c r="B1070" s="155"/>
      <c r="C1070" s="189" t="s">
        <v>1088</v>
      </c>
      <c r="D1070" s="183"/>
      <c r="E1070" s="184">
        <v>3</v>
      </c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47"/>
      <c r="X1070" s="147"/>
      <c r="Y1070" s="147"/>
      <c r="Z1070" s="147"/>
      <c r="AA1070" s="147"/>
      <c r="AB1070" s="147"/>
      <c r="AC1070" s="147"/>
      <c r="AD1070" s="147"/>
      <c r="AE1070" s="147"/>
      <c r="AF1070" s="147" t="s">
        <v>239</v>
      </c>
      <c r="AG1070" s="147">
        <v>0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</row>
    <row r="1071" spans="1:59" outlineLevel="1" x14ac:dyDescent="0.25">
      <c r="A1071" s="163">
        <v>277</v>
      </c>
      <c r="B1071" s="164" t="s">
        <v>1089</v>
      </c>
      <c r="C1071" s="178" t="s">
        <v>1090</v>
      </c>
      <c r="D1071" s="165" t="s">
        <v>448</v>
      </c>
      <c r="E1071" s="166">
        <v>100</v>
      </c>
      <c r="F1071" s="167">
        <v>0</v>
      </c>
      <c r="G1071" s="168">
        <f>ROUND(E1071*F1071,2)</f>
        <v>0</v>
      </c>
      <c r="H1071" s="167">
        <v>0</v>
      </c>
      <c r="I1071" s="168">
        <f>ROUND(E1071*H1071,2)</f>
        <v>0</v>
      </c>
      <c r="J1071" s="167">
        <v>0</v>
      </c>
      <c r="K1071" s="168">
        <f>ROUND(E1071*J1071,2)</f>
        <v>0</v>
      </c>
      <c r="L1071" s="168">
        <v>15</v>
      </c>
      <c r="M1071" s="168">
        <f>G1071*(1+L1071/100)</f>
        <v>0</v>
      </c>
      <c r="N1071" s="168">
        <v>0</v>
      </c>
      <c r="O1071" s="168">
        <f>ROUND(E1071*N1071,2)</f>
        <v>0</v>
      </c>
      <c r="P1071" s="168">
        <v>0</v>
      </c>
      <c r="Q1071" s="168">
        <f>ROUND(E1071*P1071,2)</f>
        <v>0</v>
      </c>
      <c r="R1071" s="168"/>
      <c r="S1071" s="168" t="s">
        <v>170</v>
      </c>
      <c r="T1071" s="156">
        <v>7.0000000000000007E-2</v>
      </c>
      <c r="U1071" s="156">
        <f>ROUND(E1071*T1071,2)</f>
        <v>7</v>
      </c>
      <c r="V1071" s="156"/>
      <c r="W1071" s="147"/>
      <c r="X1071" s="147"/>
      <c r="Y1071" s="147"/>
      <c r="Z1071" s="147"/>
      <c r="AA1071" s="147"/>
      <c r="AB1071" s="147"/>
      <c r="AC1071" s="147"/>
      <c r="AD1071" s="147"/>
      <c r="AE1071" s="147"/>
      <c r="AF1071" s="147" t="s">
        <v>1044</v>
      </c>
      <c r="AG1071" s="147"/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</row>
    <row r="1072" spans="1:59" outlineLevel="1" x14ac:dyDescent="0.25">
      <c r="A1072" s="154"/>
      <c r="B1072" s="155"/>
      <c r="C1072" s="189" t="s">
        <v>1091</v>
      </c>
      <c r="D1072" s="183"/>
      <c r="E1072" s="184">
        <v>100</v>
      </c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47"/>
      <c r="X1072" s="147"/>
      <c r="Y1072" s="147"/>
      <c r="Z1072" s="147"/>
      <c r="AA1072" s="147"/>
      <c r="AB1072" s="147"/>
      <c r="AC1072" s="147"/>
      <c r="AD1072" s="147"/>
      <c r="AE1072" s="147"/>
      <c r="AF1072" s="147" t="s">
        <v>239</v>
      </c>
      <c r="AG1072" s="147">
        <v>0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</row>
    <row r="1073" spans="1:59" outlineLevel="1" x14ac:dyDescent="0.25">
      <c r="A1073" s="163">
        <v>278</v>
      </c>
      <c r="B1073" s="164" t="s">
        <v>1092</v>
      </c>
      <c r="C1073" s="178" t="s">
        <v>1093</v>
      </c>
      <c r="D1073" s="165" t="s">
        <v>448</v>
      </c>
      <c r="E1073" s="166">
        <v>90</v>
      </c>
      <c r="F1073" s="167">
        <v>0</v>
      </c>
      <c r="G1073" s="168">
        <f>ROUND(E1073*F1073,2)</f>
        <v>0</v>
      </c>
      <c r="H1073" s="167">
        <v>0</v>
      </c>
      <c r="I1073" s="168">
        <f>ROUND(E1073*H1073,2)</f>
        <v>0</v>
      </c>
      <c r="J1073" s="167">
        <v>0</v>
      </c>
      <c r="K1073" s="168">
        <f>ROUND(E1073*J1073,2)</f>
        <v>0</v>
      </c>
      <c r="L1073" s="168">
        <v>15</v>
      </c>
      <c r="M1073" s="168">
        <f>G1073*(1+L1073/100)</f>
        <v>0</v>
      </c>
      <c r="N1073" s="168">
        <v>0</v>
      </c>
      <c r="O1073" s="168">
        <f>ROUND(E1073*N1073,2)</f>
        <v>0</v>
      </c>
      <c r="P1073" s="168">
        <v>0</v>
      </c>
      <c r="Q1073" s="168">
        <f>ROUND(E1073*P1073,2)</f>
        <v>0</v>
      </c>
      <c r="R1073" s="168"/>
      <c r="S1073" s="168" t="s">
        <v>170</v>
      </c>
      <c r="T1073" s="156">
        <v>7.0000000000000007E-2</v>
      </c>
      <c r="U1073" s="156">
        <f>ROUND(E1073*T1073,2)</f>
        <v>6.3</v>
      </c>
      <c r="V1073" s="156"/>
      <c r="W1073" s="147"/>
      <c r="X1073" s="147"/>
      <c r="Y1073" s="147"/>
      <c r="Z1073" s="147"/>
      <c r="AA1073" s="147"/>
      <c r="AB1073" s="147"/>
      <c r="AC1073" s="147"/>
      <c r="AD1073" s="147"/>
      <c r="AE1073" s="147"/>
      <c r="AF1073" s="147" t="s">
        <v>1044</v>
      </c>
      <c r="AG1073" s="147"/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</row>
    <row r="1074" spans="1:59" outlineLevel="1" x14ac:dyDescent="0.25">
      <c r="A1074" s="154"/>
      <c r="B1074" s="155"/>
      <c r="C1074" s="189" t="s">
        <v>1094</v>
      </c>
      <c r="D1074" s="183"/>
      <c r="E1074" s="184">
        <v>90</v>
      </c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47"/>
      <c r="X1074" s="147"/>
      <c r="Y1074" s="147"/>
      <c r="Z1074" s="147"/>
      <c r="AA1074" s="147"/>
      <c r="AB1074" s="147"/>
      <c r="AC1074" s="147"/>
      <c r="AD1074" s="147"/>
      <c r="AE1074" s="147"/>
      <c r="AF1074" s="147" t="s">
        <v>239</v>
      </c>
      <c r="AG1074" s="147">
        <v>0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</row>
    <row r="1075" spans="1:59" outlineLevel="1" x14ac:dyDescent="0.25">
      <c r="A1075" s="163">
        <v>279</v>
      </c>
      <c r="B1075" s="164" t="s">
        <v>1095</v>
      </c>
      <c r="C1075" s="178" t="s">
        <v>1096</v>
      </c>
      <c r="D1075" s="165" t="s">
        <v>448</v>
      </c>
      <c r="E1075" s="166">
        <v>40</v>
      </c>
      <c r="F1075" s="167">
        <v>0</v>
      </c>
      <c r="G1075" s="168">
        <f>ROUND(E1075*F1075,2)</f>
        <v>0</v>
      </c>
      <c r="H1075" s="167">
        <v>0</v>
      </c>
      <c r="I1075" s="168">
        <f>ROUND(E1075*H1075,2)</f>
        <v>0</v>
      </c>
      <c r="J1075" s="167">
        <v>0</v>
      </c>
      <c r="K1075" s="168">
        <f>ROUND(E1075*J1075,2)</f>
        <v>0</v>
      </c>
      <c r="L1075" s="168">
        <v>15</v>
      </c>
      <c r="M1075" s="168">
        <f>G1075*(1+L1075/100)</f>
        <v>0</v>
      </c>
      <c r="N1075" s="168">
        <v>4.0000000000000003E-5</v>
      </c>
      <c r="O1075" s="168">
        <f>ROUND(E1075*N1075,2)</f>
        <v>0</v>
      </c>
      <c r="P1075" s="168">
        <v>0</v>
      </c>
      <c r="Q1075" s="168">
        <f>ROUND(E1075*P1075,2)</f>
        <v>0</v>
      </c>
      <c r="R1075" s="168" t="s">
        <v>136</v>
      </c>
      <c r="S1075" s="168" t="s">
        <v>170</v>
      </c>
      <c r="T1075" s="156">
        <v>9.0499999999999997E-2</v>
      </c>
      <c r="U1075" s="156">
        <f>ROUND(E1075*T1075,2)</f>
        <v>3.62</v>
      </c>
      <c r="V1075" s="156"/>
      <c r="W1075" s="147"/>
      <c r="X1075" s="147"/>
      <c r="Y1075" s="147"/>
      <c r="Z1075" s="147"/>
      <c r="AA1075" s="147"/>
      <c r="AB1075" s="147"/>
      <c r="AC1075" s="147"/>
      <c r="AD1075" s="147"/>
      <c r="AE1075" s="147"/>
      <c r="AF1075" s="147" t="s">
        <v>235</v>
      </c>
      <c r="AG1075" s="147"/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</row>
    <row r="1076" spans="1:59" outlineLevel="1" x14ac:dyDescent="0.25">
      <c r="A1076" s="154"/>
      <c r="B1076" s="155"/>
      <c r="C1076" s="189" t="s">
        <v>1097</v>
      </c>
      <c r="D1076" s="183"/>
      <c r="E1076" s="184">
        <v>40</v>
      </c>
      <c r="F1076" s="156"/>
      <c r="G1076" s="156"/>
      <c r="H1076" s="156"/>
      <c r="I1076" s="156"/>
      <c r="J1076" s="156"/>
      <c r="K1076" s="156"/>
      <c r="L1076" s="156"/>
      <c r="M1076" s="156"/>
      <c r="N1076" s="156"/>
      <c r="O1076" s="156"/>
      <c r="P1076" s="156"/>
      <c r="Q1076" s="156"/>
      <c r="R1076" s="156"/>
      <c r="S1076" s="156"/>
      <c r="T1076" s="156"/>
      <c r="U1076" s="156"/>
      <c r="V1076" s="156"/>
      <c r="W1076" s="147"/>
      <c r="X1076" s="147"/>
      <c r="Y1076" s="147"/>
      <c r="Z1076" s="147"/>
      <c r="AA1076" s="147"/>
      <c r="AB1076" s="147"/>
      <c r="AC1076" s="147"/>
      <c r="AD1076" s="147"/>
      <c r="AE1076" s="147"/>
      <c r="AF1076" s="147" t="s">
        <v>239</v>
      </c>
      <c r="AG1076" s="147">
        <v>0</v>
      </c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</row>
    <row r="1077" spans="1:59" outlineLevel="1" x14ac:dyDescent="0.25">
      <c r="A1077" s="163">
        <v>280</v>
      </c>
      <c r="B1077" s="164" t="s">
        <v>1098</v>
      </c>
      <c r="C1077" s="178" t="s">
        <v>1099</v>
      </c>
      <c r="D1077" s="165" t="s">
        <v>448</v>
      </c>
      <c r="E1077" s="166">
        <v>65</v>
      </c>
      <c r="F1077" s="167">
        <v>0</v>
      </c>
      <c r="G1077" s="168">
        <f>ROUND(E1077*F1077,2)</f>
        <v>0</v>
      </c>
      <c r="H1077" s="167">
        <v>0</v>
      </c>
      <c r="I1077" s="168">
        <f>ROUND(E1077*H1077,2)</f>
        <v>0</v>
      </c>
      <c r="J1077" s="167">
        <v>0</v>
      </c>
      <c r="K1077" s="168">
        <f>ROUND(E1077*J1077,2)</f>
        <v>0</v>
      </c>
      <c r="L1077" s="168">
        <v>15</v>
      </c>
      <c r="M1077" s="168">
        <f>G1077*(1+L1077/100)</f>
        <v>0</v>
      </c>
      <c r="N1077" s="168">
        <v>0</v>
      </c>
      <c r="O1077" s="168">
        <f>ROUND(E1077*N1077,2)</f>
        <v>0</v>
      </c>
      <c r="P1077" s="168">
        <v>0</v>
      </c>
      <c r="Q1077" s="168">
        <f>ROUND(E1077*P1077,2)</f>
        <v>0</v>
      </c>
      <c r="R1077" s="168" t="s">
        <v>136</v>
      </c>
      <c r="S1077" s="168" t="s">
        <v>170</v>
      </c>
      <c r="T1077" s="156">
        <v>9.955E-2</v>
      </c>
      <c r="U1077" s="156">
        <f>ROUND(E1077*T1077,2)</f>
        <v>6.47</v>
      </c>
      <c r="V1077" s="156"/>
      <c r="W1077" s="147"/>
      <c r="X1077" s="147"/>
      <c r="Y1077" s="147"/>
      <c r="Z1077" s="147"/>
      <c r="AA1077" s="147"/>
      <c r="AB1077" s="147"/>
      <c r="AC1077" s="147"/>
      <c r="AD1077" s="147"/>
      <c r="AE1077" s="147"/>
      <c r="AF1077" s="147" t="s">
        <v>1044</v>
      </c>
      <c r="AG1077" s="147"/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</row>
    <row r="1078" spans="1:59" outlineLevel="1" x14ac:dyDescent="0.25">
      <c r="A1078" s="154"/>
      <c r="B1078" s="155"/>
      <c r="C1078" s="189" t="s">
        <v>1100</v>
      </c>
      <c r="D1078" s="183"/>
      <c r="E1078" s="184">
        <v>65</v>
      </c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47"/>
      <c r="X1078" s="147"/>
      <c r="Y1078" s="147"/>
      <c r="Z1078" s="147"/>
      <c r="AA1078" s="147"/>
      <c r="AB1078" s="147"/>
      <c r="AC1078" s="147"/>
      <c r="AD1078" s="147"/>
      <c r="AE1078" s="147"/>
      <c r="AF1078" s="147" t="s">
        <v>239</v>
      </c>
      <c r="AG1078" s="147">
        <v>0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</row>
    <row r="1079" spans="1:59" outlineLevel="1" x14ac:dyDescent="0.25">
      <c r="A1079" s="163">
        <v>281</v>
      </c>
      <c r="B1079" s="164" t="s">
        <v>1101</v>
      </c>
      <c r="C1079" s="178" t="s">
        <v>1102</v>
      </c>
      <c r="D1079" s="165" t="s">
        <v>448</v>
      </c>
      <c r="E1079" s="166">
        <v>35</v>
      </c>
      <c r="F1079" s="167">
        <v>0</v>
      </c>
      <c r="G1079" s="168">
        <f>ROUND(E1079*F1079,2)</f>
        <v>0</v>
      </c>
      <c r="H1079" s="167">
        <v>0</v>
      </c>
      <c r="I1079" s="168">
        <f>ROUND(E1079*H1079,2)</f>
        <v>0</v>
      </c>
      <c r="J1079" s="167">
        <v>0</v>
      </c>
      <c r="K1079" s="168">
        <f>ROUND(E1079*J1079,2)</f>
        <v>0</v>
      </c>
      <c r="L1079" s="168">
        <v>15</v>
      </c>
      <c r="M1079" s="168">
        <f>G1079*(1+L1079/100)</f>
        <v>0</v>
      </c>
      <c r="N1079" s="168">
        <v>0</v>
      </c>
      <c r="O1079" s="168">
        <f>ROUND(E1079*N1079,2)</f>
        <v>0</v>
      </c>
      <c r="P1079" s="168">
        <v>0</v>
      </c>
      <c r="Q1079" s="168">
        <f>ROUND(E1079*P1079,2)</f>
        <v>0</v>
      </c>
      <c r="R1079" s="168" t="s">
        <v>136</v>
      </c>
      <c r="S1079" s="168" t="s">
        <v>170</v>
      </c>
      <c r="T1079" s="156">
        <v>0.10431</v>
      </c>
      <c r="U1079" s="156">
        <f>ROUND(E1079*T1079,2)</f>
        <v>3.65</v>
      </c>
      <c r="V1079" s="156"/>
      <c r="W1079" s="147"/>
      <c r="X1079" s="147"/>
      <c r="Y1079" s="147"/>
      <c r="Z1079" s="147"/>
      <c r="AA1079" s="147"/>
      <c r="AB1079" s="147"/>
      <c r="AC1079" s="147"/>
      <c r="AD1079" s="147"/>
      <c r="AE1079" s="147"/>
      <c r="AF1079" s="147" t="s">
        <v>1044</v>
      </c>
      <c r="AG1079" s="147"/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</row>
    <row r="1080" spans="1:59" outlineLevel="1" x14ac:dyDescent="0.25">
      <c r="A1080" s="154"/>
      <c r="B1080" s="155"/>
      <c r="C1080" s="189" t="s">
        <v>1103</v>
      </c>
      <c r="D1080" s="183"/>
      <c r="E1080" s="184">
        <v>35</v>
      </c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47"/>
      <c r="X1080" s="147"/>
      <c r="Y1080" s="147"/>
      <c r="Z1080" s="147"/>
      <c r="AA1080" s="147"/>
      <c r="AB1080" s="147"/>
      <c r="AC1080" s="147"/>
      <c r="AD1080" s="147"/>
      <c r="AE1080" s="147"/>
      <c r="AF1080" s="147" t="s">
        <v>239</v>
      </c>
      <c r="AG1080" s="147">
        <v>0</v>
      </c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</row>
    <row r="1081" spans="1:59" outlineLevel="1" x14ac:dyDescent="0.25">
      <c r="A1081" s="163">
        <v>282</v>
      </c>
      <c r="B1081" s="164" t="s">
        <v>1104</v>
      </c>
      <c r="C1081" s="178" t="s">
        <v>1105</v>
      </c>
      <c r="D1081" s="165" t="s">
        <v>266</v>
      </c>
      <c r="E1081" s="166">
        <v>2</v>
      </c>
      <c r="F1081" s="167">
        <v>0</v>
      </c>
      <c r="G1081" s="168">
        <f>ROUND(E1081*F1081,2)</f>
        <v>0</v>
      </c>
      <c r="H1081" s="167">
        <v>0</v>
      </c>
      <c r="I1081" s="168">
        <f>ROUND(E1081*H1081,2)</f>
        <v>0</v>
      </c>
      <c r="J1081" s="167">
        <v>0</v>
      </c>
      <c r="K1081" s="168">
        <f>ROUND(E1081*J1081,2)</f>
        <v>0</v>
      </c>
      <c r="L1081" s="168">
        <v>15</v>
      </c>
      <c r="M1081" s="168">
        <f>G1081*(1+L1081/100)</f>
        <v>0</v>
      </c>
      <c r="N1081" s="168">
        <v>0</v>
      </c>
      <c r="O1081" s="168">
        <f>ROUND(E1081*N1081,2)</f>
        <v>0</v>
      </c>
      <c r="P1081" s="168">
        <v>0</v>
      </c>
      <c r="Q1081" s="168">
        <f>ROUND(E1081*P1081,2)</f>
        <v>0</v>
      </c>
      <c r="R1081" s="168"/>
      <c r="S1081" s="168" t="s">
        <v>214</v>
      </c>
      <c r="T1081" s="156">
        <v>0.42166999999999999</v>
      </c>
      <c r="U1081" s="156">
        <f>ROUND(E1081*T1081,2)</f>
        <v>0.84</v>
      </c>
      <c r="V1081" s="156"/>
      <c r="W1081" s="147"/>
      <c r="X1081" s="147"/>
      <c r="Y1081" s="147"/>
      <c r="Z1081" s="147"/>
      <c r="AA1081" s="147"/>
      <c r="AB1081" s="147"/>
      <c r="AC1081" s="147"/>
      <c r="AD1081" s="147"/>
      <c r="AE1081" s="147"/>
      <c r="AF1081" s="147" t="s">
        <v>1044</v>
      </c>
      <c r="AG1081" s="147"/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</row>
    <row r="1082" spans="1:59" outlineLevel="1" x14ac:dyDescent="0.25">
      <c r="A1082" s="154"/>
      <c r="B1082" s="155"/>
      <c r="C1082" s="189" t="s">
        <v>1061</v>
      </c>
      <c r="D1082" s="183"/>
      <c r="E1082" s="184">
        <v>2</v>
      </c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47"/>
      <c r="X1082" s="147"/>
      <c r="Y1082" s="147"/>
      <c r="Z1082" s="147"/>
      <c r="AA1082" s="147"/>
      <c r="AB1082" s="147"/>
      <c r="AC1082" s="147"/>
      <c r="AD1082" s="147"/>
      <c r="AE1082" s="147"/>
      <c r="AF1082" s="147" t="s">
        <v>239</v>
      </c>
      <c r="AG1082" s="147">
        <v>0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</row>
    <row r="1083" spans="1:59" outlineLevel="1" x14ac:dyDescent="0.25">
      <c r="A1083" s="163">
        <v>283</v>
      </c>
      <c r="B1083" s="164" t="s">
        <v>1106</v>
      </c>
      <c r="C1083" s="178" t="s">
        <v>1107</v>
      </c>
      <c r="D1083" s="165" t="s">
        <v>266</v>
      </c>
      <c r="E1083" s="166">
        <v>6</v>
      </c>
      <c r="F1083" s="167">
        <v>0</v>
      </c>
      <c r="G1083" s="168">
        <f>ROUND(E1083*F1083,2)</f>
        <v>0</v>
      </c>
      <c r="H1083" s="167">
        <v>0</v>
      </c>
      <c r="I1083" s="168">
        <f>ROUND(E1083*H1083,2)</f>
        <v>0</v>
      </c>
      <c r="J1083" s="167">
        <v>0</v>
      </c>
      <c r="K1083" s="168">
        <f>ROUND(E1083*J1083,2)</f>
        <v>0</v>
      </c>
      <c r="L1083" s="168">
        <v>15</v>
      </c>
      <c r="M1083" s="168">
        <f>G1083*(1+L1083/100)</f>
        <v>0</v>
      </c>
      <c r="N1083" s="168">
        <v>1.4999999999999999E-4</v>
      </c>
      <c r="O1083" s="168">
        <f>ROUND(E1083*N1083,2)</f>
        <v>0</v>
      </c>
      <c r="P1083" s="168">
        <v>1.4999999999999999E-4</v>
      </c>
      <c r="Q1083" s="168">
        <f>ROUND(E1083*P1083,2)</f>
        <v>0</v>
      </c>
      <c r="R1083" s="168"/>
      <c r="S1083" s="168" t="s">
        <v>214</v>
      </c>
      <c r="T1083" s="156">
        <v>0.48</v>
      </c>
      <c r="U1083" s="156">
        <f>ROUND(E1083*T1083,2)</f>
        <v>2.88</v>
      </c>
      <c r="V1083" s="156"/>
      <c r="W1083" s="147"/>
      <c r="X1083" s="147"/>
      <c r="Y1083" s="147"/>
      <c r="Z1083" s="147"/>
      <c r="AA1083" s="147"/>
      <c r="AB1083" s="147"/>
      <c r="AC1083" s="147"/>
      <c r="AD1083" s="147"/>
      <c r="AE1083" s="147"/>
      <c r="AF1083" s="147" t="s">
        <v>235</v>
      </c>
      <c r="AG1083" s="147"/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</row>
    <row r="1084" spans="1:59" outlineLevel="1" x14ac:dyDescent="0.25">
      <c r="A1084" s="154"/>
      <c r="B1084" s="155"/>
      <c r="C1084" s="189" t="s">
        <v>1108</v>
      </c>
      <c r="D1084" s="183"/>
      <c r="E1084" s="184">
        <v>6</v>
      </c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47"/>
      <c r="X1084" s="147"/>
      <c r="Y1084" s="147"/>
      <c r="Z1084" s="147"/>
      <c r="AA1084" s="147"/>
      <c r="AB1084" s="147"/>
      <c r="AC1084" s="147"/>
      <c r="AD1084" s="147"/>
      <c r="AE1084" s="147"/>
      <c r="AF1084" s="147" t="s">
        <v>239</v>
      </c>
      <c r="AG1084" s="147">
        <v>0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</row>
    <row r="1085" spans="1:59" outlineLevel="1" x14ac:dyDescent="0.25">
      <c r="A1085" s="163">
        <v>284</v>
      </c>
      <c r="B1085" s="164" t="s">
        <v>1109</v>
      </c>
      <c r="C1085" s="178" t="s">
        <v>1110</v>
      </c>
      <c r="D1085" s="165" t="s">
        <v>266</v>
      </c>
      <c r="E1085" s="166">
        <v>3</v>
      </c>
      <c r="F1085" s="167">
        <v>0</v>
      </c>
      <c r="G1085" s="168">
        <f>ROUND(E1085*F1085,2)</f>
        <v>0</v>
      </c>
      <c r="H1085" s="167">
        <v>0</v>
      </c>
      <c r="I1085" s="168">
        <f>ROUND(E1085*H1085,2)</f>
        <v>0</v>
      </c>
      <c r="J1085" s="167">
        <v>0</v>
      </c>
      <c r="K1085" s="168">
        <f>ROUND(E1085*J1085,2)</f>
        <v>0</v>
      </c>
      <c r="L1085" s="168">
        <v>15</v>
      </c>
      <c r="M1085" s="168">
        <f>G1085*(1+L1085/100)</f>
        <v>0</v>
      </c>
      <c r="N1085" s="168">
        <v>0</v>
      </c>
      <c r="O1085" s="168">
        <f>ROUND(E1085*N1085,2)</f>
        <v>0</v>
      </c>
      <c r="P1085" s="168">
        <v>0</v>
      </c>
      <c r="Q1085" s="168">
        <f>ROUND(E1085*P1085,2)</f>
        <v>0</v>
      </c>
      <c r="R1085" s="168"/>
      <c r="S1085" s="168" t="s">
        <v>214</v>
      </c>
      <c r="T1085" s="156">
        <v>0.33733000000000002</v>
      </c>
      <c r="U1085" s="156">
        <f>ROUND(E1085*T1085,2)</f>
        <v>1.01</v>
      </c>
      <c r="V1085" s="156"/>
      <c r="W1085" s="147"/>
      <c r="X1085" s="147"/>
      <c r="Y1085" s="147"/>
      <c r="Z1085" s="147"/>
      <c r="AA1085" s="147"/>
      <c r="AB1085" s="147"/>
      <c r="AC1085" s="147"/>
      <c r="AD1085" s="147"/>
      <c r="AE1085" s="147"/>
      <c r="AF1085" s="147" t="s">
        <v>1044</v>
      </c>
      <c r="AG1085" s="147"/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</row>
    <row r="1086" spans="1:59" outlineLevel="1" x14ac:dyDescent="0.25">
      <c r="A1086" s="154"/>
      <c r="B1086" s="155"/>
      <c r="C1086" s="189" t="s">
        <v>1088</v>
      </c>
      <c r="D1086" s="183"/>
      <c r="E1086" s="184">
        <v>3</v>
      </c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47"/>
      <c r="X1086" s="147"/>
      <c r="Y1086" s="147"/>
      <c r="Z1086" s="147"/>
      <c r="AA1086" s="147"/>
      <c r="AB1086" s="147"/>
      <c r="AC1086" s="147"/>
      <c r="AD1086" s="147"/>
      <c r="AE1086" s="147"/>
      <c r="AF1086" s="147" t="s">
        <v>239</v>
      </c>
      <c r="AG1086" s="147">
        <v>0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</row>
    <row r="1087" spans="1:59" outlineLevel="1" x14ac:dyDescent="0.25">
      <c r="A1087" s="163">
        <v>285</v>
      </c>
      <c r="B1087" s="164" t="s">
        <v>1111</v>
      </c>
      <c r="C1087" s="178" t="s">
        <v>1112</v>
      </c>
      <c r="D1087" s="165" t="s">
        <v>266</v>
      </c>
      <c r="E1087" s="166">
        <v>2</v>
      </c>
      <c r="F1087" s="167">
        <v>0</v>
      </c>
      <c r="G1087" s="168">
        <f>ROUND(E1087*F1087,2)</f>
        <v>0</v>
      </c>
      <c r="H1087" s="167">
        <v>0</v>
      </c>
      <c r="I1087" s="168">
        <f>ROUND(E1087*H1087,2)</f>
        <v>0</v>
      </c>
      <c r="J1087" s="167">
        <v>0</v>
      </c>
      <c r="K1087" s="168">
        <f>ROUND(E1087*J1087,2)</f>
        <v>0</v>
      </c>
      <c r="L1087" s="168">
        <v>15</v>
      </c>
      <c r="M1087" s="168">
        <f>G1087*(1+L1087/100)</f>
        <v>0</v>
      </c>
      <c r="N1087" s="168">
        <v>0</v>
      </c>
      <c r="O1087" s="168">
        <f>ROUND(E1087*N1087,2)</f>
        <v>0</v>
      </c>
      <c r="P1087" s="168">
        <v>0</v>
      </c>
      <c r="Q1087" s="168">
        <f>ROUND(E1087*P1087,2)</f>
        <v>0</v>
      </c>
      <c r="R1087" s="168"/>
      <c r="S1087" s="168" t="s">
        <v>214</v>
      </c>
      <c r="T1087" s="156">
        <v>0.33733000000000002</v>
      </c>
      <c r="U1087" s="156">
        <f>ROUND(E1087*T1087,2)</f>
        <v>0.67</v>
      </c>
      <c r="V1087" s="156"/>
      <c r="W1087" s="147"/>
      <c r="X1087" s="147"/>
      <c r="Y1087" s="147"/>
      <c r="Z1087" s="147"/>
      <c r="AA1087" s="147"/>
      <c r="AB1087" s="147"/>
      <c r="AC1087" s="147"/>
      <c r="AD1087" s="147"/>
      <c r="AE1087" s="147"/>
      <c r="AF1087" s="147" t="s">
        <v>1044</v>
      </c>
      <c r="AG1087" s="147"/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</row>
    <row r="1088" spans="1:59" outlineLevel="1" x14ac:dyDescent="0.25">
      <c r="A1088" s="154"/>
      <c r="B1088" s="155"/>
      <c r="C1088" s="189" t="s">
        <v>1080</v>
      </c>
      <c r="D1088" s="183"/>
      <c r="E1088" s="184">
        <v>2</v>
      </c>
      <c r="F1088" s="156"/>
      <c r="G1088" s="156"/>
      <c r="H1088" s="156"/>
      <c r="I1088" s="156"/>
      <c r="J1088" s="156"/>
      <c r="K1088" s="156"/>
      <c r="L1088" s="156"/>
      <c r="M1088" s="156"/>
      <c r="N1088" s="156"/>
      <c r="O1088" s="156"/>
      <c r="P1088" s="156"/>
      <c r="Q1088" s="156"/>
      <c r="R1088" s="156"/>
      <c r="S1088" s="156"/>
      <c r="T1088" s="156"/>
      <c r="U1088" s="156"/>
      <c r="V1088" s="156"/>
      <c r="W1088" s="147"/>
      <c r="X1088" s="147"/>
      <c r="Y1088" s="147"/>
      <c r="Z1088" s="147"/>
      <c r="AA1088" s="147"/>
      <c r="AB1088" s="147"/>
      <c r="AC1088" s="147"/>
      <c r="AD1088" s="147"/>
      <c r="AE1088" s="147"/>
      <c r="AF1088" s="147" t="s">
        <v>239</v>
      </c>
      <c r="AG1088" s="147">
        <v>0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</row>
    <row r="1089" spans="1:59" ht="20.399999999999999" outlineLevel="1" x14ac:dyDescent="0.25">
      <c r="A1089" s="170">
        <v>286</v>
      </c>
      <c r="B1089" s="171" t="s">
        <v>1113</v>
      </c>
      <c r="C1089" s="179" t="s">
        <v>1344</v>
      </c>
      <c r="D1089" s="172" t="s">
        <v>1114</v>
      </c>
      <c r="E1089" s="173">
        <v>12</v>
      </c>
      <c r="F1089" s="174">
        <v>0</v>
      </c>
      <c r="G1089" s="175">
        <f>ROUND(E1089*F1089,2)</f>
        <v>0</v>
      </c>
      <c r="H1089" s="174">
        <v>0</v>
      </c>
      <c r="I1089" s="175">
        <f>ROUND(E1089*H1089,2)</f>
        <v>0</v>
      </c>
      <c r="J1089" s="174">
        <v>0</v>
      </c>
      <c r="K1089" s="175">
        <f>ROUND(E1089*J1089,2)</f>
        <v>0</v>
      </c>
      <c r="L1089" s="175">
        <v>15</v>
      </c>
      <c r="M1089" s="175">
        <f>G1089*(1+L1089/100)</f>
        <v>0</v>
      </c>
      <c r="N1089" s="175">
        <v>0</v>
      </c>
      <c r="O1089" s="175">
        <f>ROUND(E1089*N1089,2)</f>
        <v>0</v>
      </c>
      <c r="P1089" s="175">
        <v>0</v>
      </c>
      <c r="Q1089" s="175">
        <f>ROUND(E1089*P1089,2)</f>
        <v>0</v>
      </c>
      <c r="R1089" s="175"/>
      <c r="S1089" s="175" t="s">
        <v>214</v>
      </c>
      <c r="T1089" s="156">
        <v>0</v>
      </c>
      <c r="U1089" s="156">
        <f>ROUND(E1089*T1089,2)</f>
        <v>0</v>
      </c>
      <c r="V1089" s="156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 t="s">
        <v>1115</v>
      </c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</row>
    <row r="1090" spans="1:59" ht="20.399999999999999" outlineLevel="1" x14ac:dyDescent="0.25">
      <c r="A1090" s="170">
        <v>287</v>
      </c>
      <c r="B1090" s="171" t="s">
        <v>1116</v>
      </c>
      <c r="C1090" s="179" t="s">
        <v>1345</v>
      </c>
      <c r="D1090" s="172" t="s">
        <v>1114</v>
      </c>
      <c r="E1090" s="173">
        <v>48</v>
      </c>
      <c r="F1090" s="174">
        <v>0</v>
      </c>
      <c r="G1090" s="175">
        <f>ROUND(E1090*F1090,2)</f>
        <v>0</v>
      </c>
      <c r="H1090" s="174">
        <v>0</v>
      </c>
      <c r="I1090" s="175">
        <f>ROUND(E1090*H1090,2)</f>
        <v>0</v>
      </c>
      <c r="J1090" s="174">
        <v>0</v>
      </c>
      <c r="K1090" s="175">
        <f>ROUND(E1090*J1090,2)</f>
        <v>0</v>
      </c>
      <c r="L1090" s="175">
        <v>15</v>
      </c>
      <c r="M1090" s="175">
        <f>G1090*(1+L1090/100)</f>
        <v>0</v>
      </c>
      <c r="N1090" s="175">
        <v>0</v>
      </c>
      <c r="O1090" s="175">
        <f>ROUND(E1090*N1090,2)</f>
        <v>0</v>
      </c>
      <c r="P1090" s="175">
        <v>0</v>
      </c>
      <c r="Q1090" s="175">
        <f>ROUND(E1090*P1090,2)</f>
        <v>0</v>
      </c>
      <c r="R1090" s="175" t="s">
        <v>591</v>
      </c>
      <c r="S1090" s="175" t="s">
        <v>170</v>
      </c>
      <c r="T1090" s="156">
        <v>1</v>
      </c>
      <c r="U1090" s="156">
        <f>ROUND(E1090*T1090,2)</f>
        <v>48</v>
      </c>
      <c r="V1090" s="156"/>
      <c r="W1090" s="147"/>
      <c r="X1090" s="147"/>
      <c r="Y1090" s="147"/>
      <c r="Z1090" s="147"/>
      <c r="AA1090" s="147"/>
      <c r="AB1090" s="147"/>
      <c r="AC1090" s="147"/>
      <c r="AD1090" s="147"/>
      <c r="AE1090" s="147"/>
      <c r="AF1090" s="147" t="s">
        <v>1115</v>
      </c>
      <c r="AG1090" s="147"/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</row>
    <row r="1091" spans="1:59" outlineLevel="1" x14ac:dyDescent="0.25">
      <c r="A1091" s="170">
        <v>288</v>
      </c>
      <c r="B1091" s="171" t="s">
        <v>1117</v>
      </c>
      <c r="C1091" s="179" t="s">
        <v>1342</v>
      </c>
      <c r="D1091" s="172" t="s">
        <v>266</v>
      </c>
      <c r="E1091" s="173">
        <v>1</v>
      </c>
      <c r="F1091" s="174">
        <v>0</v>
      </c>
      <c r="G1091" s="175">
        <f>ROUND(E1091*F1091,2)</f>
        <v>0</v>
      </c>
      <c r="H1091" s="174">
        <v>0</v>
      </c>
      <c r="I1091" s="175">
        <f>ROUND(E1091*H1091,2)</f>
        <v>0</v>
      </c>
      <c r="J1091" s="174">
        <v>0</v>
      </c>
      <c r="K1091" s="175">
        <f>ROUND(E1091*J1091,2)</f>
        <v>0</v>
      </c>
      <c r="L1091" s="175">
        <v>15</v>
      </c>
      <c r="M1091" s="175">
        <f>G1091*(1+L1091/100)</f>
        <v>0</v>
      </c>
      <c r="N1091" s="175">
        <v>0</v>
      </c>
      <c r="O1091" s="175">
        <f>ROUND(E1091*N1091,2)</f>
        <v>0</v>
      </c>
      <c r="P1091" s="175">
        <v>0</v>
      </c>
      <c r="Q1091" s="175">
        <f>ROUND(E1091*P1091,2)</f>
        <v>0</v>
      </c>
      <c r="R1091" s="175" t="s">
        <v>591</v>
      </c>
      <c r="S1091" s="175" t="s">
        <v>170</v>
      </c>
      <c r="T1091" s="156">
        <v>1</v>
      </c>
      <c r="U1091" s="156">
        <f>ROUND(E1091*T1091,2)</f>
        <v>1</v>
      </c>
      <c r="V1091" s="156"/>
      <c r="W1091" s="147"/>
      <c r="X1091" s="147"/>
      <c r="Y1091" s="147"/>
      <c r="Z1091" s="147"/>
      <c r="AA1091" s="147"/>
      <c r="AB1091" s="147"/>
      <c r="AC1091" s="147"/>
      <c r="AD1091" s="147"/>
      <c r="AE1091" s="147"/>
      <c r="AF1091" s="147" t="s">
        <v>1115</v>
      </c>
      <c r="AG1091" s="147"/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</row>
    <row r="1092" spans="1:59" outlineLevel="1" x14ac:dyDescent="0.25">
      <c r="A1092" s="170">
        <v>289</v>
      </c>
      <c r="B1092" s="171" t="s">
        <v>1118</v>
      </c>
      <c r="C1092" s="179" t="s">
        <v>1343</v>
      </c>
      <c r="D1092" s="172" t="s">
        <v>266</v>
      </c>
      <c r="E1092" s="173">
        <v>1</v>
      </c>
      <c r="F1092" s="174">
        <v>0</v>
      </c>
      <c r="G1092" s="175">
        <f>ROUND(E1092*F1092,2)</f>
        <v>0</v>
      </c>
      <c r="H1092" s="174">
        <v>0</v>
      </c>
      <c r="I1092" s="175">
        <f>ROUND(E1092*H1092,2)</f>
        <v>0</v>
      </c>
      <c r="J1092" s="174">
        <v>0</v>
      </c>
      <c r="K1092" s="175">
        <f>ROUND(E1092*J1092,2)</f>
        <v>0</v>
      </c>
      <c r="L1092" s="175">
        <v>15</v>
      </c>
      <c r="M1092" s="175">
        <f>G1092*(1+L1092/100)</f>
        <v>0</v>
      </c>
      <c r="N1092" s="175">
        <v>0</v>
      </c>
      <c r="O1092" s="175">
        <f>ROUND(E1092*N1092,2)</f>
        <v>0</v>
      </c>
      <c r="P1092" s="175">
        <v>0</v>
      </c>
      <c r="Q1092" s="175">
        <f>ROUND(E1092*P1092,2)</f>
        <v>0</v>
      </c>
      <c r="R1092" s="175" t="s">
        <v>591</v>
      </c>
      <c r="S1092" s="175" t="s">
        <v>170</v>
      </c>
      <c r="T1092" s="156">
        <v>1</v>
      </c>
      <c r="U1092" s="156">
        <f>ROUND(E1092*T1092,2)</f>
        <v>1</v>
      </c>
      <c r="V1092" s="156"/>
      <c r="W1092" s="147"/>
      <c r="X1092" s="147"/>
      <c r="Y1092" s="147"/>
      <c r="Z1092" s="147"/>
      <c r="AA1092" s="147"/>
      <c r="AB1092" s="147"/>
      <c r="AC1092" s="147"/>
      <c r="AD1092" s="147"/>
      <c r="AE1092" s="147"/>
      <c r="AF1092" s="147" t="s">
        <v>1115</v>
      </c>
      <c r="AG1092" s="147"/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</row>
    <row r="1093" spans="1:59" ht="40.799999999999997" outlineLevel="1" x14ac:dyDescent="0.25">
      <c r="A1093" s="163">
        <v>290</v>
      </c>
      <c r="B1093" s="164" t="s">
        <v>1119</v>
      </c>
      <c r="C1093" s="178" t="s">
        <v>1120</v>
      </c>
      <c r="D1093" s="165" t="s">
        <v>448</v>
      </c>
      <c r="E1093" s="166">
        <v>10</v>
      </c>
      <c r="F1093" s="167">
        <v>0</v>
      </c>
      <c r="G1093" s="168">
        <f>ROUND(E1093*F1093,2)</f>
        <v>0</v>
      </c>
      <c r="H1093" s="167">
        <v>0</v>
      </c>
      <c r="I1093" s="168">
        <f>ROUND(E1093*H1093,2)</f>
        <v>0</v>
      </c>
      <c r="J1093" s="167">
        <v>0</v>
      </c>
      <c r="K1093" s="168">
        <f>ROUND(E1093*J1093,2)</f>
        <v>0</v>
      </c>
      <c r="L1093" s="168">
        <v>15</v>
      </c>
      <c r="M1093" s="168">
        <f>G1093*(1+L1093/100)</f>
        <v>0</v>
      </c>
      <c r="N1093" s="168">
        <v>1.4999999999999999E-4</v>
      </c>
      <c r="O1093" s="168">
        <f>ROUND(E1093*N1093,2)</f>
        <v>0</v>
      </c>
      <c r="P1093" s="168">
        <v>0</v>
      </c>
      <c r="Q1093" s="168">
        <f>ROUND(E1093*P1093,2)</f>
        <v>0</v>
      </c>
      <c r="R1093" s="168" t="s">
        <v>294</v>
      </c>
      <c r="S1093" s="168" t="s">
        <v>170</v>
      </c>
      <c r="T1093" s="156">
        <v>0</v>
      </c>
      <c r="U1093" s="156">
        <f>ROUND(E1093*T1093,2)</f>
        <v>0</v>
      </c>
      <c r="V1093" s="156"/>
      <c r="W1093" s="147"/>
      <c r="X1093" s="147"/>
      <c r="Y1093" s="147"/>
      <c r="Z1093" s="147"/>
      <c r="AA1093" s="147"/>
      <c r="AB1093" s="147"/>
      <c r="AC1093" s="147"/>
      <c r="AD1093" s="147"/>
      <c r="AE1093" s="147"/>
      <c r="AF1093" s="147" t="s">
        <v>295</v>
      </c>
      <c r="AG1093" s="147"/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</row>
    <row r="1094" spans="1:59" outlineLevel="1" x14ac:dyDescent="0.25">
      <c r="A1094" s="154"/>
      <c r="B1094" s="155"/>
      <c r="C1094" s="189" t="s">
        <v>1121</v>
      </c>
      <c r="D1094" s="183"/>
      <c r="E1094" s="184">
        <v>10</v>
      </c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47"/>
      <c r="X1094" s="147"/>
      <c r="Y1094" s="147"/>
      <c r="Z1094" s="147"/>
      <c r="AA1094" s="147"/>
      <c r="AB1094" s="147"/>
      <c r="AC1094" s="147"/>
      <c r="AD1094" s="147"/>
      <c r="AE1094" s="147"/>
      <c r="AF1094" s="147" t="s">
        <v>239</v>
      </c>
      <c r="AG1094" s="147">
        <v>0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</row>
    <row r="1095" spans="1:59" ht="40.799999999999997" outlineLevel="1" x14ac:dyDescent="0.25">
      <c r="A1095" s="163">
        <v>291</v>
      </c>
      <c r="B1095" s="164" t="s">
        <v>1122</v>
      </c>
      <c r="C1095" s="178" t="s">
        <v>1120</v>
      </c>
      <c r="D1095" s="165" t="s">
        <v>448</v>
      </c>
      <c r="E1095" s="166">
        <v>90</v>
      </c>
      <c r="F1095" s="167">
        <v>0</v>
      </c>
      <c r="G1095" s="168">
        <f>ROUND(E1095*F1095,2)</f>
        <v>0</v>
      </c>
      <c r="H1095" s="167">
        <v>0</v>
      </c>
      <c r="I1095" s="168">
        <f>ROUND(E1095*H1095,2)</f>
        <v>0</v>
      </c>
      <c r="J1095" s="167">
        <v>0</v>
      </c>
      <c r="K1095" s="168">
        <f>ROUND(E1095*J1095,2)</f>
        <v>0</v>
      </c>
      <c r="L1095" s="168">
        <v>15</v>
      </c>
      <c r="M1095" s="168">
        <f>G1095*(1+L1095/100)</f>
        <v>0</v>
      </c>
      <c r="N1095" s="168">
        <v>1.6000000000000001E-4</v>
      </c>
      <c r="O1095" s="168">
        <f>ROUND(E1095*N1095,2)</f>
        <v>0.01</v>
      </c>
      <c r="P1095" s="168">
        <v>0</v>
      </c>
      <c r="Q1095" s="168">
        <f>ROUND(E1095*P1095,2)</f>
        <v>0</v>
      </c>
      <c r="R1095" s="168" t="s">
        <v>294</v>
      </c>
      <c r="S1095" s="168" t="s">
        <v>170</v>
      </c>
      <c r="T1095" s="156">
        <v>0</v>
      </c>
      <c r="U1095" s="156">
        <f>ROUND(E1095*T1095,2)</f>
        <v>0</v>
      </c>
      <c r="V1095" s="156"/>
      <c r="W1095" s="147"/>
      <c r="X1095" s="147"/>
      <c r="Y1095" s="147"/>
      <c r="Z1095" s="147"/>
      <c r="AA1095" s="147"/>
      <c r="AB1095" s="147"/>
      <c r="AC1095" s="147"/>
      <c r="AD1095" s="147"/>
      <c r="AE1095" s="147"/>
      <c r="AF1095" s="147" t="s">
        <v>295</v>
      </c>
      <c r="AG1095" s="147"/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</row>
    <row r="1096" spans="1:59" outlineLevel="1" x14ac:dyDescent="0.25">
      <c r="A1096" s="154"/>
      <c r="B1096" s="155"/>
      <c r="C1096" s="189" t="s">
        <v>1094</v>
      </c>
      <c r="D1096" s="183"/>
      <c r="E1096" s="184">
        <v>90</v>
      </c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47"/>
      <c r="X1096" s="147"/>
      <c r="Y1096" s="147"/>
      <c r="Z1096" s="147"/>
      <c r="AA1096" s="147"/>
      <c r="AB1096" s="147"/>
      <c r="AC1096" s="147"/>
      <c r="AD1096" s="147"/>
      <c r="AE1096" s="147"/>
      <c r="AF1096" s="147" t="s">
        <v>239</v>
      </c>
      <c r="AG1096" s="147">
        <v>0</v>
      </c>
      <c r="AH1096" s="147"/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</row>
    <row r="1097" spans="1:59" ht="40.799999999999997" outlineLevel="1" x14ac:dyDescent="0.25">
      <c r="A1097" s="163">
        <v>292</v>
      </c>
      <c r="B1097" s="164" t="s">
        <v>1123</v>
      </c>
      <c r="C1097" s="178" t="s">
        <v>1124</v>
      </c>
      <c r="D1097" s="165" t="s">
        <v>448</v>
      </c>
      <c r="E1097" s="166">
        <v>90</v>
      </c>
      <c r="F1097" s="167">
        <v>0</v>
      </c>
      <c r="G1097" s="168">
        <f>ROUND(E1097*F1097,2)</f>
        <v>0</v>
      </c>
      <c r="H1097" s="167">
        <v>0</v>
      </c>
      <c r="I1097" s="168">
        <f>ROUND(E1097*H1097,2)</f>
        <v>0</v>
      </c>
      <c r="J1097" s="167">
        <v>0</v>
      </c>
      <c r="K1097" s="168">
        <f>ROUND(E1097*J1097,2)</f>
        <v>0</v>
      </c>
      <c r="L1097" s="168">
        <v>15</v>
      </c>
      <c r="M1097" s="168">
        <f>G1097*(1+L1097/100)</f>
        <v>0</v>
      </c>
      <c r="N1097" s="168">
        <v>2.2000000000000001E-4</v>
      </c>
      <c r="O1097" s="168">
        <f>ROUND(E1097*N1097,2)</f>
        <v>0.02</v>
      </c>
      <c r="P1097" s="168">
        <v>0</v>
      </c>
      <c r="Q1097" s="168">
        <f>ROUND(E1097*P1097,2)</f>
        <v>0</v>
      </c>
      <c r="R1097" s="168" t="s">
        <v>294</v>
      </c>
      <c r="S1097" s="168" t="s">
        <v>170</v>
      </c>
      <c r="T1097" s="156">
        <v>0</v>
      </c>
      <c r="U1097" s="156">
        <f>ROUND(E1097*T1097,2)</f>
        <v>0</v>
      </c>
      <c r="V1097" s="156"/>
      <c r="W1097" s="147"/>
      <c r="X1097" s="147"/>
      <c r="Y1097" s="147"/>
      <c r="Z1097" s="147"/>
      <c r="AA1097" s="147"/>
      <c r="AB1097" s="147"/>
      <c r="AC1097" s="147"/>
      <c r="AD1097" s="147"/>
      <c r="AE1097" s="147"/>
      <c r="AF1097" s="147" t="s">
        <v>295</v>
      </c>
      <c r="AG1097" s="147"/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</row>
    <row r="1098" spans="1:59" outlineLevel="1" x14ac:dyDescent="0.25">
      <c r="A1098" s="154"/>
      <c r="B1098" s="155"/>
      <c r="C1098" s="189" t="s">
        <v>1094</v>
      </c>
      <c r="D1098" s="183"/>
      <c r="E1098" s="184">
        <v>90</v>
      </c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47"/>
      <c r="X1098" s="147"/>
      <c r="Y1098" s="147"/>
      <c r="Z1098" s="147"/>
      <c r="AA1098" s="147"/>
      <c r="AB1098" s="147"/>
      <c r="AC1098" s="147"/>
      <c r="AD1098" s="147"/>
      <c r="AE1098" s="147"/>
      <c r="AF1098" s="147" t="s">
        <v>239</v>
      </c>
      <c r="AG1098" s="147">
        <v>0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</row>
    <row r="1099" spans="1:59" ht="40.799999999999997" outlineLevel="1" x14ac:dyDescent="0.25">
      <c r="A1099" s="163">
        <v>293</v>
      </c>
      <c r="B1099" s="164" t="s">
        <v>1125</v>
      </c>
      <c r="C1099" s="178" t="s">
        <v>1126</v>
      </c>
      <c r="D1099" s="165" t="s">
        <v>448</v>
      </c>
      <c r="E1099" s="166">
        <v>65</v>
      </c>
      <c r="F1099" s="167">
        <v>0</v>
      </c>
      <c r="G1099" s="168">
        <f>ROUND(E1099*F1099,2)</f>
        <v>0</v>
      </c>
      <c r="H1099" s="167">
        <v>0</v>
      </c>
      <c r="I1099" s="168">
        <f>ROUND(E1099*H1099,2)</f>
        <v>0</v>
      </c>
      <c r="J1099" s="167">
        <v>0</v>
      </c>
      <c r="K1099" s="168">
        <f>ROUND(E1099*J1099,2)</f>
        <v>0</v>
      </c>
      <c r="L1099" s="168">
        <v>15</v>
      </c>
      <c r="M1099" s="168">
        <f>G1099*(1+L1099/100)</f>
        <v>0</v>
      </c>
      <c r="N1099" s="168">
        <v>2.1000000000000001E-4</v>
      </c>
      <c r="O1099" s="168">
        <f>ROUND(E1099*N1099,2)</f>
        <v>0.01</v>
      </c>
      <c r="P1099" s="168">
        <v>0</v>
      </c>
      <c r="Q1099" s="168">
        <f>ROUND(E1099*P1099,2)</f>
        <v>0</v>
      </c>
      <c r="R1099" s="168" t="s">
        <v>294</v>
      </c>
      <c r="S1099" s="168" t="s">
        <v>170</v>
      </c>
      <c r="T1099" s="156">
        <v>0</v>
      </c>
      <c r="U1099" s="156">
        <f>ROUND(E1099*T1099,2)</f>
        <v>0</v>
      </c>
      <c r="V1099" s="156"/>
      <c r="W1099" s="147"/>
      <c r="X1099" s="147"/>
      <c r="Y1099" s="147"/>
      <c r="Z1099" s="147"/>
      <c r="AA1099" s="147"/>
      <c r="AB1099" s="147"/>
      <c r="AC1099" s="147"/>
      <c r="AD1099" s="147"/>
      <c r="AE1099" s="147"/>
      <c r="AF1099" s="147" t="s">
        <v>295</v>
      </c>
      <c r="AG1099" s="147"/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</row>
    <row r="1100" spans="1:59" outlineLevel="1" x14ac:dyDescent="0.25">
      <c r="A1100" s="154"/>
      <c r="B1100" s="155"/>
      <c r="C1100" s="189" t="s">
        <v>1100</v>
      </c>
      <c r="D1100" s="183"/>
      <c r="E1100" s="184">
        <v>65</v>
      </c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47"/>
      <c r="X1100" s="147"/>
      <c r="Y1100" s="147"/>
      <c r="Z1100" s="147"/>
      <c r="AA1100" s="147"/>
      <c r="AB1100" s="147"/>
      <c r="AC1100" s="147"/>
      <c r="AD1100" s="147"/>
      <c r="AE1100" s="147"/>
      <c r="AF1100" s="147" t="s">
        <v>239</v>
      </c>
      <c r="AG1100" s="147">
        <v>0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</row>
    <row r="1101" spans="1:59" ht="40.799999999999997" outlineLevel="1" x14ac:dyDescent="0.25">
      <c r="A1101" s="163">
        <v>294</v>
      </c>
      <c r="B1101" s="164" t="s">
        <v>1127</v>
      </c>
      <c r="C1101" s="178" t="s">
        <v>1128</v>
      </c>
      <c r="D1101" s="165" t="s">
        <v>448</v>
      </c>
      <c r="E1101" s="166">
        <v>35</v>
      </c>
      <c r="F1101" s="167">
        <v>0</v>
      </c>
      <c r="G1101" s="168">
        <f>ROUND(E1101*F1101,2)</f>
        <v>0</v>
      </c>
      <c r="H1101" s="167">
        <v>0</v>
      </c>
      <c r="I1101" s="168">
        <f>ROUND(E1101*H1101,2)</f>
        <v>0</v>
      </c>
      <c r="J1101" s="167">
        <v>0</v>
      </c>
      <c r="K1101" s="168">
        <f>ROUND(E1101*J1101,2)</f>
        <v>0</v>
      </c>
      <c r="L1101" s="168">
        <v>15</v>
      </c>
      <c r="M1101" s="168">
        <f>G1101*(1+L1101/100)</f>
        <v>0</v>
      </c>
      <c r="N1101" s="168">
        <v>1.14E-3</v>
      </c>
      <c r="O1101" s="168">
        <f>ROUND(E1101*N1101,2)</f>
        <v>0.04</v>
      </c>
      <c r="P1101" s="168">
        <v>0</v>
      </c>
      <c r="Q1101" s="168">
        <f>ROUND(E1101*P1101,2)</f>
        <v>0</v>
      </c>
      <c r="R1101" s="168" t="s">
        <v>294</v>
      </c>
      <c r="S1101" s="168" t="s">
        <v>170</v>
      </c>
      <c r="T1101" s="156">
        <v>0</v>
      </c>
      <c r="U1101" s="156">
        <f>ROUND(E1101*T1101,2)</f>
        <v>0</v>
      </c>
      <c r="V1101" s="156"/>
      <c r="W1101" s="147"/>
      <c r="X1101" s="147"/>
      <c r="Y1101" s="147"/>
      <c r="Z1101" s="147"/>
      <c r="AA1101" s="147"/>
      <c r="AB1101" s="147"/>
      <c r="AC1101" s="147"/>
      <c r="AD1101" s="147"/>
      <c r="AE1101" s="147"/>
      <c r="AF1101" s="147" t="s">
        <v>1129</v>
      </c>
      <c r="AG1101" s="147"/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</row>
    <row r="1102" spans="1:59" outlineLevel="1" x14ac:dyDescent="0.25">
      <c r="A1102" s="154"/>
      <c r="B1102" s="155"/>
      <c r="C1102" s="189" t="s">
        <v>1103</v>
      </c>
      <c r="D1102" s="183"/>
      <c r="E1102" s="184">
        <v>35</v>
      </c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47"/>
      <c r="X1102" s="147"/>
      <c r="Y1102" s="147"/>
      <c r="Z1102" s="147"/>
      <c r="AA1102" s="147"/>
      <c r="AB1102" s="147"/>
      <c r="AC1102" s="147"/>
      <c r="AD1102" s="147"/>
      <c r="AE1102" s="147"/>
      <c r="AF1102" s="147" t="s">
        <v>239</v>
      </c>
      <c r="AG1102" s="147">
        <v>0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</row>
    <row r="1103" spans="1:59" outlineLevel="1" x14ac:dyDescent="0.25">
      <c r="A1103" s="163">
        <v>295</v>
      </c>
      <c r="B1103" s="164" t="s">
        <v>1130</v>
      </c>
      <c r="C1103" s="178" t="s">
        <v>1131</v>
      </c>
      <c r="D1103" s="165" t="s">
        <v>266</v>
      </c>
      <c r="E1103" s="166">
        <v>2</v>
      </c>
      <c r="F1103" s="167">
        <v>0</v>
      </c>
      <c r="G1103" s="168">
        <f>ROUND(E1103*F1103,2)</f>
        <v>0</v>
      </c>
      <c r="H1103" s="167">
        <v>0</v>
      </c>
      <c r="I1103" s="168">
        <f>ROUND(E1103*H1103,2)</f>
        <v>0</v>
      </c>
      <c r="J1103" s="167">
        <v>0</v>
      </c>
      <c r="K1103" s="168">
        <f>ROUND(E1103*J1103,2)</f>
        <v>0</v>
      </c>
      <c r="L1103" s="168">
        <v>15</v>
      </c>
      <c r="M1103" s="168">
        <f>G1103*(1+L1103/100)</f>
        <v>0</v>
      </c>
      <c r="N1103" s="168">
        <v>1.7000000000000001E-4</v>
      </c>
      <c r="O1103" s="168">
        <f>ROUND(E1103*N1103,2)</f>
        <v>0</v>
      </c>
      <c r="P1103" s="168">
        <v>0</v>
      </c>
      <c r="Q1103" s="168">
        <f>ROUND(E1103*P1103,2)</f>
        <v>0</v>
      </c>
      <c r="R1103" s="168"/>
      <c r="S1103" s="168" t="s">
        <v>214</v>
      </c>
      <c r="T1103" s="156">
        <v>0</v>
      </c>
      <c r="U1103" s="156">
        <f>ROUND(E1103*T1103,2)</f>
        <v>0</v>
      </c>
      <c r="V1103" s="156"/>
      <c r="W1103" s="147"/>
      <c r="X1103" s="147"/>
      <c r="Y1103" s="147"/>
      <c r="Z1103" s="147"/>
      <c r="AA1103" s="147"/>
      <c r="AB1103" s="147"/>
      <c r="AC1103" s="147"/>
      <c r="AD1103" s="147"/>
      <c r="AE1103" s="147"/>
      <c r="AF1103" s="147" t="s">
        <v>295</v>
      </c>
      <c r="AG1103" s="147"/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</row>
    <row r="1104" spans="1:59" outlineLevel="1" x14ac:dyDescent="0.25">
      <c r="A1104" s="154"/>
      <c r="B1104" s="155"/>
      <c r="C1104" s="189" t="s">
        <v>1061</v>
      </c>
      <c r="D1104" s="183"/>
      <c r="E1104" s="184">
        <v>2</v>
      </c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47"/>
      <c r="X1104" s="147"/>
      <c r="Y1104" s="147"/>
      <c r="Z1104" s="147"/>
      <c r="AA1104" s="147"/>
      <c r="AB1104" s="147"/>
      <c r="AC1104" s="147"/>
      <c r="AD1104" s="147"/>
      <c r="AE1104" s="147"/>
      <c r="AF1104" s="147" t="s">
        <v>239</v>
      </c>
      <c r="AG1104" s="147">
        <v>0</v>
      </c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</row>
    <row r="1105" spans="1:59" ht="20.399999999999999" outlineLevel="1" x14ac:dyDescent="0.25">
      <c r="A1105" s="163">
        <v>296</v>
      </c>
      <c r="B1105" s="164" t="s">
        <v>1132</v>
      </c>
      <c r="C1105" s="178" t="s">
        <v>1133</v>
      </c>
      <c r="D1105" s="165" t="s">
        <v>266</v>
      </c>
      <c r="E1105" s="166">
        <v>3</v>
      </c>
      <c r="F1105" s="167">
        <v>0</v>
      </c>
      <c r="G1105" s="168">
        <f>ROUND(E1105*F1105,2)</f>
        <v>0</v>
      </c>
      <c r="H1105" s="167">
        <v>0</v>
      </c>
      <c r="I1105" s="168">
        <f>ROUND(E1105*H1105,2)</f>
        <v>0</v>
      </c>
      <c r="J1105" s="167">
        <v>0</v>
      </c>
      <c r="K1105" s="168">
        <f>ROUND(E1105*J1105,2)</f>
        <v>0</v>
      </c>
      <c r="L1105" s="168">
        <v>15</v>
      </c>
      <c r="M1105" s="168">
        <f>G1105*(1+L1105/100)</f>
        <v>0</v>
      </c>
      <c r="N1105" s="168">
        <v>0</v>
      </c>
      <c r="O1105" s="168">
        <f>ROUND(E1105*N1105,2)</f>
        <v>0</v>
      </c>
      <c r="P1105" s="168">
        <v>0</v>
      </c>
      <c r="Q1105" s="168">
        <f>ROUND(E1105*P1105,2)</f>
        <v>0</v>
      </c>
      <c r="R1105" s="168" t="s">
        <v>294</v>
      </c>
      <c r="S1105" s="168" t="s">
        <v>170</v>
      </c>
      <c r="T1105" s="156">
        <v>0</v>
      </c>
      <c r="U1105" s="156">
        <f>ROUND(E1105*T1105,2)</f>
        <v>0</v>
      </c>
      <c r="V1105" s="156"/>
      <c r="W1105" s="147"/>
      <c r="X1105" s="147"/>
      <c r="Y1105" s="147"/>
      <c r="Z1105" s="147"/>
      <c r="AA1105" s="147"/>
      <c r="AB1105" s="147"/>
      <c r="AC1105" s="147"/>
      <c r="AD1105" s="147"/>
      <c r="AE1105" s="147"/>
      <c r="AF1105" s="147" t="s">
        <v>295</v>
      </c>
      <c r="AG1105" s="147"/>
      <c r="AH1105" s="147"/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</row>
    <row r="1106" spans="1:59" outlineLevel="1" x14ac:dyDescent="0.25">
      <c r="A1106" s="154"/>
      <c r="B1106" s="155"/>
      <c r="C1106" s="189" t="s">
        <v>1049</v>
      </c>
      <c r="D1106" s="183"/>
      <c r="E1106" s="184">
        <v>3</v>
      </c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47"/>
      <c r="X1106" s="147"/>
      <c r="Y1106" s="147"/>
      <c r="Z1106" s="147"/>
      <c r="AA1106" s="147"/>
      <c r="AB1106" s="147"/>
      <c r="AC1106" s="147"/>
      <c r="AD1106" s="147"/>
      <c r="AE1106" s="147"/>
      <c r="AF1106" s="147" t="s">
        <v>239</v>
      </c>
      <c r="AG1106" s="147">
        <v>0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</row>
    <row r="1107" spans="1:59" ht="20.399999999999999" outlineLevel="1" x14ac:dyDescent="0.25">
      <c r="A1107" s="163">
        <v>297</v>
      </c>
      <c r="B1107" s="164" t="s">
        <v>1134</v>
      </c>
      <c r="C1107" s="178" t="s">
        <v>1135</v>
      </c>
      <c r="D1107" s="165" t="s">
        <v>266</v>
      </c>
      <c r="E1107" s="166">
        <v>12</v>
      </c>
      <c r="F1107" s="167">
        <v>0</v>
      </c>
      <c r="G1107" s="168">
        <f>ROUND(E1107*F1107,2)</f>
        <v>0</v>
      </c>
      <c r="H1107" s="167">
        <v>0</v>
      </c>
      <c r="I1107" s="168">
        <f>ROUND(E1107*H1107,2)</f>
        <v>0</v>
      </c>
      <c r="J1107" s="167">
        <v>0</v>
      </c>
      <c r="K1107" s="168">
        <f>ROUND(E1107*J1107,2)</f>
        <v>0</v>
      </c>
      <c r="L1107" s="168">
        <v>15</v>
      </c>
      <c r="M1107" s="168">
        <f>G1107*(1+L1107/100)</f>
        <v>0</v>
      </c>
      <c r="N1107" s="168">
        <v>2.0000000000000002E-5</v>
      </c>
      <c r="O1107" s="168">
        <f>ROUND(E1107*N1107,2)</f>
        <v>0</v>
      </c>
      <c r="P1107" s="168">
        <v>0</v>
      </c>
      <c r="Q1107" s="168">
        <f>ROUND(E1107*P1107,2)</f>
        <v>0</v>
      </c>
      <c r="R1107" s="168" t="s">
        <v>294</v>
      </c>
      <c r="S1107" s="168" t="s">
        <v>170</v>
      </c>
      <c r="T1107" s="156">
        <v>0</v>
      </c>
      <c r="U1107" s="156">
        <f>ROUND(E1107*T1107,2)</f>
        <v>0</v>
      </c>
      <c r="V1107" s="156"/>
      <c r="W1107" s="147"/>
      <c r="X1107" s="147"/>
      <c r="Y1107" s="147"/>
      <c r="Z1107" s="147"/>
      <c r="AA1107" s="147"/>
      <c r="AB1107" s="147"/>
      <c r="AC1107" s="147"/>
      <c r="AD1107" s="147"/>
      <c r="AE1107" s="147"/>
      <c r="AF1107" s="147" t="s">
        <v>295</v>
      </c>
      <c r="AG1107" s="147"/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</row>
    <row r="1108" spans="1:59" outlineLevel="1" x14ac:dyDescent="0.25">
      <c r="A1108" s="154"/>
      <c r="B1108" s="155"/>
      <c r="C1108" s="189" t="s">
        <v>1045</v>
      </c>
      <c r="D1108" s="183"/>
      <c r="E1108" s="184">
        <v>12</v>
      </c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47"/>
      <c r="X1108" s="147"/>
      <c r="Y1108" s="147"/>
      <c r="Z1108" s="147"/>
      <c r="AA1108" s="147"/>
      <c r="AB1108" s="147"/>
      <c r="AC1108" s="147"/>
      <c r="AD1108" s="147"/>
      <c r="AE1108" s="147"/>
      <c r="AF1108" s="147" t="s">
        <v>239</v>
      </c>
      <c r="AG1108" s="147">
        <v>0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</row>
    <row r="1109" spans="1:59" ht="20.399999999999999" outlineLevel="1" x14ac:dyDescent="0.25">
      <c r="A1109" s="163">
        <v>298</v>
      </c>
      <c r="B1109" s="164" t="s">
        <v>1136</v>
      </c>
      <c r="C1109" s="178" t="s">
        <v>1137</v>
      </c>
      <c r="D1109" s="165" t="s">
        <v>266</v>
      </c>
      <c r="E1109" s="166">
        <v>20</v>
      </c>
      <c r="F1109" s="167">
        <v>0</v>
      </c>
      <c r="G1109" s="168">
        <f>ROUND(E1109*F1109,2)</f>
        <v>0</v>
      </c>
      <c r="H1109" s="167">
        <v>0</v>
      </c>
      <c r="I1109" s="168">
        <f>ROUND(E1109*H1109,2)</f>
        <v>0</v>
      </c>
      <c r="J1109" s="167">
        <v>0</v>
      </c>
      <c r="K1109" s="168">
        <f>ROUND(E1109*J1109,2)</f>
        <v>0</v>
      </c>
      <c r="L1109" s="168">
        <v>15</v>
      </c>
      <c r="M1109" s="168">
        <f>G1109*(1+L1109/100)</f>
        <v>0</v>
      </c>
      <c r="N1109" s="168">
        <v>9.0000000000000006E-5</v>
      </c>
      <c r="O1109" s="168">
        <f>ROUND(E1109*N1109,2)</f>
        <v>0</v>
      </c>
      <c r="P1109" s="168">
        <v>0</v>
      </c>
      <c r="Q1109" s="168">
        <f>ROUND(E1109*P1109,2)</f>
        <v>0</v>
      </c>
      <c r="R1109" s="168" t="s">
        <v>294</v>
      </c>
      <c r="S1109" s="168" t="s">
        <v>170</v>
      </c>
      <c r="T1109" s="156">
        <v>0</v>
      </c>
      <c r="U1109" s="156">
        <f>ROUND(E1109*T1109,2)</f>
        <v>0</v>
      </c>
      <c r="V1109" s="156"/>
      <c r="W1109" s="147"/>
      <c r="X1109" s="147"/>
      <c r="Y1109" s="147"/>
      <c r="Z1109" s="147"/>
      <c r="AA1109" s="147"/>
      <c r="AB1109" s="147"/>
      <c r="AC1109" s="147"/>
      <c r="AD1109" s="147"/>
      <c r="AE1109" s="147"/>
      <c r="AF1109" s="147" t="s">
        <v>295</v>
      </c>
      <c r="AG1109" s="147"/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</row>
    <row r="1110" spans="1:59" outlineLevel="1" x14ac:dyDescent="0.25">
      <c r="A1110" s="154"/>
      <c r="B1110" s="155"/>
      <c r="C1110" s="189" t="s">
        <v>1047</v>
      </c>
      <c r="D1110" s="183"/>
      <c r="E1110" s="184">
        <v>20</v>
      </c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47"/>
      <c r="X1110" s="147"/>
      <c r="Y1110" s="147"/>
      <c r="Z1110" s="147"/>
      <c r="AA1110" s="147"/>
      <c r="AB1110" s="147"/>
      <c r="AC1110" s="147"/>
      <c r="AD1110" s="147"/>
      <c r="AE1110" s="147"/>
      <c r="AF1110" s="147" t="s">
        <v>239</v>
      </c>
      <c r="AG1110" s="147">
        <v>0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</row>
    <row r="1111" spans="1:59" ht="20.399999999999999" outlineLevel="1" x14ac:dyDescent="0.25">
      <c r="A1111" s="163">
        <v>299</v>
      </c>
      <c r="B1111" s="164" t="s">
        <v>1138</v>
      </c>
      <c r="C1111" s="178" t="s">
        <v>1139</v>
      </c>
      <c r="D1111" s="165" t="s">
        <v>448</v>
      </c>
      <c r="E1111" s="166">
        <v>20</v>
      </c>
      <c r="F1111" s="167">
        <v>0</v>
      </c>
      <c r="G1111" s="168">
        <f>ROUND(E1111*F1111,2)</f>
        <v>0</v>
      </c>
      <c r="H1111" s="167">
        <v>0</v>
      </c>
      <c r="I1111" s="168">
        <f>ROUND(E1111*H1111,2)</f>
        <v>0</v>
      </c>
      <c r="J1111" s="167">
        <v>0</v>
      </c>
      <c r="K1111" s="168">
        <f>ROUND(E1111*J1111,2)</f>
        <v>0</v>
      </c>
      <c r="L1111" s="168">
        <v>15</v>
      </c>
      <c r="M1111" s="168">
        <f>G1111*(1+L1111/100)</f>
        <v>0</v>
      </c>
      <c r="N1111" s="168">
        <v>1.2E-4</v>
      </c>
      <c r="O1111" s="168">
        <f>ROUND(E1111*N1111,2)</f>
        <v>0</v>
      </c>
      <c r="P1111" s="168">
        <v>0</v>
      </c>
      <c r="Q1111" s="168">
        <f>ROUND(E1111*P1111,2)</f>
        <v>0</v>
      </c>
      <c r="R1111" s="168" t="s">
        <v>294</v>
      </c>
      <c r="S1111" s="168" t="s">
        <v>170</v>
      </c>
      <c r="T1111" s="156">
        <v>0</v>
      </c>
      <c r="U1111" s="156">
        <f>ROUND(E1111*T1111,2)</f>
        <v>0</v>
      </c>
      <c r="V1111" s="156"/>
      <c r="W1111" s="147"/>
      <c r="X1111" s="147"/>
      <c r="Y1111" s="147"/>
      <c r="Z1111" s="147"/>
      <c r="AA1111" s="147"/>
      <c r="AB1111" s="147"/>
      <c r="AC1111" s="147"/>
      <c r="AD1111" s="147"/>
      <c r="AE1111" s="147"/>
      <c r="AF1111" s="147" t="s">
        <v>295</v>
      </c>
      <c r="AG1111" s="147"/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</row>
    <row r="1112" spans="1:59" outlineLevel="1" x14ac:dyDescent="0.25">
      <c r="A1112" s="154"/>
      <c r="B1112" s="155"/>
      <c r="C1112" s="189" t="s">
        <v>1040</v>
      </c>
      <c r="D1112" s="183"/>
      <c r="E1112" s="184">
        <v>20</v>
      </c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47"/>
      <c r="X1112" s="147"/>
      <c r="Y1112" s="147"/>
      <c r="Z1112" s="147"/>
      <c r="AA1112" s="147"/>
      <c r="AB1112" s="147"/>
      <c r="AC1112" s="147"/>
      <c r="AD1112" s="147"/>
      <c r="AE1112" s="147"/>
      <c r="AF1112" s="147" t="s">
        <v>239</v>
      </c>
      <c r="AG1112" s="147">
        <v>0</v>
      </c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</row>
    <row r="1113" spans="1:59" ht="20.399999999999999" outlineLevel="1" x14ac:dyDescent="0.25">
      <c r="A1113" s="163">
        <v>300</v>
      </c>
      <c r="B1113" s="164" t="s">
        <v>1140</v>
      </c>
      <c r="C1113" s="178" t="s">
        <v>1141</v>
      </c>
      <c r="D1113" s="165" t="s">
        <v>448</v>
      </c>
      <c r="E1113" s="166">
        <v>29</v>
      </c>
      <c r="F1113" s="167">
        <v>0</v>
      </c>
      <c r="G1113" s="168">
        <f>ROUND(E1113*F1113,2)</f>
        <v>0</v>
      </c>
      <c r="H1113" s="167">
        <v>0</v>
      </c>
      <c r="I1113" s="168">
        <f>ROUND(E1113*H1113,2)</f>
        <v>0</v>
      </c>
      <c r="J1113" s="167">
        <v>0</v>
      </c>
      <c r="K1113" s="168">
        <f>ROUND(E1113*J1113,2)</f>
        <v>0</v>
      </c>
      <c r="L1113" s="168">
        <v>15</v>
      </c>
      <c r="M1113" s="168">
        <f>G1113*(1+L1113/100)</f>
        <v>0</v>
      </c>
      <c r="N1113" s="168">
        <v>6.0999999999999997E-4</v>
      </c>
      <c r="O1113" s="168">
        <f>ROUND(E1113*N1113,2)</f>
        <v>0.02</v>
      </c>
      <c r="P1113" s="168">
        <v>0</v>
      </c>
      <c r="Q1113" s="168">
        <f>ROUND(E1113*P1113,2)</f>
        <v>0</v>
      </c>
      <c r="R1113" s="168" t="s">
        <v>294</v>
      </c>
      <c r="S1113" s="168" t="s">
        <v>170</v>
      </c>
      <c r="T1113" s="156">
        <v>0</v>
      </c>
      <c r="U1113" s="156">
        <f>ROUND(E1113*T1113,2)</f>
        <v>0</v>
      </c>
      <c r="V1113" s="156"/>
      <c r="W1113" s="147"/>
      <c r="X1113" s="147"/>
      <c r="Y1113" s="147"/>
      <c r="Z1113" s="147"/>
      <c r="AA1113" s="147"/>
      <c r="AB1113" s="147"/>
      <c r="AC1113" s="147"/>
      <c r="AD1113" s="147"/>
      <c r="AE1113" s="147"/>
      <c r="AF1113" s="147" t="s">
        <v>295</v>
      </c>
      <c r="AG1113" s="147"/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</row>
    <row r="1114" spans="1:59" outlineLevel="1" x14ac:dyDescent="0.25">
      <c r="A1114" s="154"/>
      <c r="B1114" s="155"/>
      <c r="C1114" s="189" t="s">
        <v>1042</v>
      </c>
      <c r="D1114" s="183"/>
      <c r="E1114" s="184">
        <v>29</v>
      </c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47"/>
      <c r="X1114" s="147"/>
      <c r="Y1114" s="147"/>
      <c r="Z1114" s="147"/>
      <c r="AA1114" s="147"/>
      <c r="AB1114" s="147"/>
      <c r="AC1114" s="147"/>
      <c r="AD1114" s="147"/>
      <c r="AE1114" s="147"/>
      <c r="AF1114" s="147" t="s">
        <v>239</v>
      </c>
      <c r="AG1114" s="147">
        <v>0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</row>
    <row r="1115" spans="1:59" outlineLevel="1" x14ac:dyDescent="0.25">
      <c r="A1115" s="163">
        <v>301</v>
      </c>
      <c r="B1115" s="164" t="s">
        <v>1142</v>
      </c>
      <c r="C1115" s="178" t="s">
        <v>1143</v>
      </c>
      <c r="D1115" s="165" t="s">
        <v>266</v>
      </c>
      <c r="E1115" s="166">
        <v>1</v>
      </c>
      <c r="F1115" s="167">
        <v>0</v>
      </c>
      <c r="G1115" s="168">
        <f>ROUND(E1115*F1115,2)</f>
        <v>0</v>
      </c>
      <c r="H1115" s="167">
        <v>0</v>
      </c>
      <c r="I1115" s="168">
        <f>ROUND(E1115*H1115,2)</f>
        <v>0</v>
      </c>
      <c r="J1115" s="167">
        <v>0</v>
      </c>
      <c r="K1115" s="168">
        <f>ROUND(E1115*J1115,2)</f>
        <v>0</v>
      </c>
      <c r="L1115" s="168">
        <v>15</v>
      </c>
      <c r="M1115" s="168">
        <f>G1115*(1+L1115/100)</f>
        <v>0</v>
      </c>
      <c r="N1115" s="168">
        <v>0</v>
      </c>
      <c r="O1115" s="168">
        <f>ROUND(E1115*N1115,2)</f>
        <v>0</v>
      </c>
      <c r="P1115" s="168">
        <v>0</v>
      </c>
      <c r="Q1115" s="168">
        <f>ROUND(E1115*P1115,2)</f>
        <v>0</v>
      </c>
      <c r="R1115" s="168"/>
      <c r="S1115" s="168" t="s">
        <v>214</v>
      </c>
      <c r="T1115" s="156">
        <v>0</v>
      </c>
      <c r="U1115" s="156">
        <f>ROUND(E1115*T1115,2)</f>
        <v>0</v>
      </c>
      <c r="V1115" s="156"/>
      <c r="W1115" s="147"/>
      <c r="X1115" s="147"/>
      <c r="Y1115" s="147"/>
      <c r="Z1115" s="147"/>
      <c r="AA1115" s="147"/>
      <c r="AB1115" s="147"/>
      <c r="AC1115" s="147"/>
      <c r="AD1115" s="147"/>
      <c r="AE1115" s="147"/>
      <c r="AF1115" s="147" t="s">
        <v>1129</v>
      </c>
      <c r="AG1115" s="147"/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</row>
    <row r="1116" spans="1:59" outlineLevel="1" x14ac:dyDescent="0.25">
      <c r="A1116" s="154"/>
      <c r="B1116" s="155"/>
      <c r="C1116" s="189" t="s">
        <v>1077</v>
      </c>
      <c r="D1116" s="183"/>
      <c r="E1116" s="184">
        <v>1</v>
      </c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47"/>
      <c r="X1116" s="147"/>
      <c r="Y1116" s="147"/>
      <c r="Z1116" s="147"/>
      <c r="AA1116" s="147"/>
      <c r="AB1116" s="147"/>
      <c r="AC1116" s="147"/>
      <c r="AD1116" s="147"/>
      <c r="AE1116" s="147"/>
      <c r="AF1116" s="147" t="s">
        <v>239</v>
      </c>
      <c r="AG1116" s="147">
        <v>0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</row>
    <row r="1117" spans="1:59" outlineLevel="1" x14ac:dyDescent="0.25">
      <c r="A1117" s="163">
        <v>302</v>
      </c>
      <c r="B1117" s="164" t="s">
        <v>1144</v>
      </c>
      <c r="C1117" s="178" t="s">
        <v>1145</v>
      </c>
      <c r="D1117" s="165" t="s">
        <v>266</v>
      </c>
      <c r="E1117" s="166">
        <v>8</v>
      </c>
      <c r="F1117" s="167">
        <v>0</v>
      </c>
      <c r="G1117" s="168">
        <f>ROUND(E1117*F1117,2)</f>
        <v>0</v>
      </c>
      <c r="H1117" s="167">
        <v>0</v>
      </c>
      <c r="I1117" s="168">
        <f>ROUND(E1117*H1117,2)</f>
        <v>0</v>
      </c>
      <c r="J1117" s="167">
        <v>0</v>
      </c>
      <c r="K1117" s="168">
        <f>ROUND(E1117*J1117,2)</f>
        <v>0</v>
      </c>
      <c r="L1117" s="168">
        <v>15</v>
      </c>
      <c r="M1117" s="168">
        <f>G1117*(1+L1117/100)</f>
        <v>0</v>
      </c>
      <c r="N1117" s="168">
        <v>0</v>
      </c>
      <c r="O1117" s="168">
        <f>ROUND(E1117*N1117,2)</f>
        <v>0</v>
      </c>
      <c r="P1117" s="168">
        <v>0</v>
      </c>
      <c r="Q1117" s="168">
        <f>ROUND(E1117*P1117,2)</f>
        <v>0</v>
      </c>
      <c r="R1117" s="168"/>
      <c r="S1117" s="168" t="s">
        <v>214</v>
      </c>
      <c r="T1117" s="156">
        <v>0</v>
      </c>
      <c r="U1117" s="156">
        <f>ROUND(E1117*T1117,2)</f>
        <v>0</v>
      </c>
      <c r="V1117" s="156"/>
      <c r="W1117" s="147"/>
      <c r="X1117" s="147"/>
      <c r="Y1117" s="147"/>
      <c r="Z1117" s="147"/>
      <c r="AA1117" s="147"/>
      <c r="AB1117" s="147"/>
      <c r="AC1117" s="147"/>
      <c r="AD1117" s="147"/>
      <c r="AE1117" s="147"/>
      <c r="AF1117" s="147" t="s">
        <v>1129</v>
      </c>
      <c r="AG1117" s="147"/>
      <c r="AH1117" s="147"/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</row>
    <row r="1118" spans="1:59" outlineLevel="1" x14ac:dyDescent="0.25">
      <c r="A1118" s="154"/>
      <c r="B1118" s="155"/>
      <c r="C1118" s="189" t="s">
        <v>1083</v>
      </c>
      <c r="D1118" s="183"/>
      <c r="E1118" s="184">
        <v>8</v>
      </c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47"/>
      <c r="X1118" s="147"/>
      <c r="Y1118" s="147"/>
      <c r="Z1118" s="147"/>
      <c r="AA1118" s="147"/>
      <c r="AB1118" s="147"/>
      <c r="AC1118" s="147"/>
      <c r="AD1118" s="147"/>
      <c r="AE1118" s="147"/>
      <c r="AF1118" s="147" t="s">
        <v>239</v>
      </c>
      <c r="AG1118" s="147">
        <v>0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</row>
    <row r="1119" spans="1:59" outlineLevel="1" x14ac:dyDescent="0.25">
      <c r="A1119" s="163">
        <v>303</v>
      </c>
      <c r="B1119" s="164" t="s">
        <v>1146</v>
      </c>
      <c r="C1119" s="178" t="s">
        <v>1147</v>
      </c>
      <c r="D1119" s="165" t="s">
        <v>266</v>
      </c>
      <c r="E1119" s="166">
        <v>1</v>
      </c>
      <c r="F1119" s="167">
        <v>0</v>
      </c>
      <c r="G1119" s="168">
        <f>ROUND(E1119*F1119,2)</f>
        <v>0</v>
      </c>
      <c r="H1119" s="167">
        <v>0</v>
      </c>
      <c r="I1119" s="168">
        <f>ROUND(E1119*H1119,2)</f>
        <v>0</v>
      </c>
      <c r="J1119" s="167">
        <v>0</v>
      </c>
      <c r="K1119" s="168">
        <f>ROUND(E1119*J1119,2)</f>
        <v>0</v>
      </c>
      <c r="L1119" s="168">
        <v>15</v>
      </c>
      <c r="M1119" s="168">
        <f>G1119*(1+L1119/100)</f>
        <v>0</v>
      </c>
      <c r="N1119" s="168">
        <v>0</v>
      </c>
      <c r="O1119" s="168">
        <f>ROUND(E1119*N1119,2)</f>
        <v>0</v>
      </c>
      <c r="P1119" s="168">
        <v>0</v>
      </c>
      <c r="Q1119" s="168">
        <f>ROUND(E1119*P1119,2)</f>
        <v>0</v>
      </c>
      <c r="R1119" s="168"/>
      <c r="S1119" s="168" t="s">
        <v>214</v>
      </c>
      <c r="T1119" s="156">
        <v>0</v>
      </c>
      <c r="U1119" s="156">
        <f>ROUND(E1119*T1119,2)</f>
        <v>0</v>
      </c>
      <c r="V1119" s="156"/>
      <c r="W1119" s="147"/>
      <c r="X1119" s="147"/>
      <c r="Y1119" s="147"/>
      <c r="Z1119" s="147"/>
      <c r="AA1119" s="147"/>
      <c r="AB1119" s="147"/>
      <c r="AC1119" s="147"/>
      <c r="AD1119" s="147"/>
      <c r="AE1119" s="147"/>
      <c r="AF1119" s="147" t="s">
        <v>1129</v>
      </c>
      <c r="AG1119" s="147"/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</row>
    <row r="1120" spans="1:59" outlineLevel="1" x14ac:dyDescent="0.25">
      <c r="A1120" s="154"/>
      <c r="B1120" s="155"/>
      <c r="C1120" s="189" t="s">
        <v>1077</v>
      </c>
      <c r="D1120" s="183"/>
      <c r="E1120" s="184">
        <v>1</v>
      </c>
      <c r="F1120" s="156"/>
      <c r="G1120" s="156"/>
      <c r="H1120" s="156"/>
      <c r="I1120" s="156"/>
      <c r="J1120" s="156"/>
      <c r="K1120" s="156"/>
      <c r="L1120" s="156"/>
      <c r="M1120" s="156"/>
      <c r="N1120" s="156"/>
      <c r="O1120" s="156"/>
      <c r="P1120" s="156"/>
      <c r="Q1120" s="156"/>
      <c r="R1120" s="156"/>
      <c r="S1120" s="156"/>
      <c r="T1120" s="156"/>
      <c r="U1120" s="156"/>
      <c r="V1120" s="156"/>
      <c r="W1120" s="147"/>
      <c r="X1120" s="147"/>
      <c r="Y1120" s="147"/>
      <c r="Z1120" s="147"/>
      <c r="AA1120" s="147"/>
      <c r="AB1120" s="147"/>
      <c r="AC1120" s="147"/>
      <c r="AD1120" s="147"/>
      <c r="AE1120" s="147"/>
      <c r="AF1120" s="147" t="s">
        <v>239</v>
      </c>
      <c r="AG1120" s="147">
        <v>0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</row>
    <row r="1121" spans="1:59" outlineLevel="1" x14ac:dyDescent="0.25">
      <c r="A1121" s="163">
        <v>304</v>
      </c>
      <c r="B1121" s="164" t="s">
        <v>1148</v>
      </c>
      <c r="C1121" s="178" t="s">
        <v>1149</v>
      </c>
      <c r="D1121" s="165" t="s">
        <v>266</v>
      </c>
      <c r="E1121" s="166">
        <v>2</v>
      </c>
      <c r="F1121" s="167">
        <v>0</v>
      </c>
      <c r="G1121" s="168">
        <f>ROUND(E1121*F1121,2)</f>
        <v>0</v>
      </c>
      <c r="H1121" s="167">
        <v>0</v>
      </c>
      <c r="I1121" s="168">
        <f>ROUND(E1121*H1121,2)</f>
        <v>0</v>
      </c>
      <c r="J1121" s="167">
        <v>0</v>
      </c>
      <c r="K1121" s="168">
        <f>ROUND(E1121*J1121,2)</f>
        <v>0</v>
      </c>
      <c r="L1121" s="168">
        <v>15</v>
      </c>
      <c r="M1121" s="168">
        <f>G1121*(1+L1121/100)</f>
        <v>0</v>
      </c>
      <c r="N1121" s="168">
        <v>0</v>
      </c>
      <c r="O1121" s="168">
        <f>ROUND(E1121*N1121,2)</f>
        <v>0</v>
      </c>
      <c r="P1121" s="168">
        <v>0</v>
      </c>
      <c r="Q1121" s="168">
        <f>ROUND(E1121*P1121,2)</f>
        <v>0</v>
      </c>
      <c r="R1121" s="168"/>
      <c r="S1121" s="168" t="s">
        <v>214</v>
      </c>
      <c r="T1121" s="156">
        <v>0</v>
      </c>
      <c r="U1121" s="156">
        <f>ROUND(E1121*T1121,2)</f>
        <v>0</v>
      </c>
      <c r="V1121" s="156"/>
      <c r="W1121" s="147"/>
      <c r="X1121" s="147"/>
      <c r="Y1121" s="147"/>
      <c r="Z1121" s="147"/>
      <c r="AA1121" s="147"/>
      <c r="AB1121" s="147"/>
      <c r="AC1121" s="147"/>
      <c r="AD1121" s="147"/>
      <c r="AE1121" s="147"/>
      <c r="AF1121" s="147" t="s">
        <v>1129</v>
      </c>
      <c r="AG1121" s="147"/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</row>
    <row r="1122" spans="1:59" outlineLevel="1" x14ac:dyDescent="0.25">
      <c r="A1122" s="154"/>
      <c r="B1122" s="155"/>
      <c r="C1122" s="189" t="s">
        <v>1080</v>
      </c>
      <c r="D1122" s="183"/>
      <c r="E1122" s="184">
        <v>2</v>
      </c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47"/>
      <c r="X1122" s="147"/>
      <c r="Y1122" s="147"/>
      <c r="Z1122" s="147"/>
      <c r="AA1122" s="147"/>
      <c r="AB1122" s="147"/>
      <c r="AC1122" s="147"/>
      <c r="AD1122" s="147"/>
      <c r="AE1122" s="147"/>
      <c r="AF1122" s="147" t="s">
        <v>239</v>
      </c>
      <c r="AG1122" s="147">
        <v>0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</row>
    <row r="1123" spans="1:59" ht="20.399999999999999" outlineLevel="1" x14ac:dyDescent="0.25">
      <c r="A1123" s="163">
        <v>305</v>
      </c>
      <c r="B1123" s="164" t="s">
        <v>1150</v>
      </c>
      <c r="C1123" s="178" t="s">
        <v>1151</v>
      </c>
      <c r="D1123" s="165" t="s">
        <v>266</v>
      </c>
      <c r="E1123" s="166">
        <v>2</v>
      </c>
      <c r="F1123" s="167">
        <v>0</v>
      </c>
      <c r="G1123" s="168">
        <f>ROUND(E1123*F1123,2)</f>
        <v>0</v>
      </c>
      <c r="H1123" s="167">
        <v>0</v>
      </c>
      <c r="I1123" s="168">
        <f>ROUND(E1123*H1123,2)</f>
        <v>0</v>
      </c>
      <c r="J1123" s="167">
        <v>0</v>
      </c>
      <c r="K1123" s="168">
        <f>ROUND(E1123*J1123,2)</f>
        <v>0</v>
      </c>
      <c r="L1123" s="168">
        <v>15</v>
      </c>
      <c r="M1123" s="168">
        <f>G1123*(1+L1123/100)</f>
        <v>0</v>
      </c>
      <c r="N1123" s="168">
        <v>1.3699999999999999E-3</v>
      </c>
      <c r="O1123" s="168">
        <f>ROUND(E1123*N1123,2)</f>
        <v>0</v>
      </c>
      <c r="P1123" s="168">
        <v>0</v>
      </c>
      <c r="Q1123" s="168">
        <f>ROUND(E1123*P1123,2)</f>
        <v>0</v>
      </c>
      <c r="R1123" s="168" t="s">
        <v>294</v>
      </c>
      <c r="S1123" s="168" t="s">
        <v>170</v>
      </c>
      <c r="T1123" s="156">
        <v>0</v>
      </c>
      <c r="U1123" s="156">
        <f>ROUND(E1123*T1123,2)</f>
        <v>0</v>
      </c>
      <c r="V1123" s="156"/>
      <c r="W1123" s="147"/>
      <c r="X1123" s="147"/>
      <c r="Y1123" s="147"/>
      <c r="Z1123" s="147"/>
      <c r="AA1123" s="147"/>
      <c r="AB1123" s="147"/>
      <c r="AC1123" s="147"/>
      <c r="AD1123" s="147"/>
      <c r="AE1123" s="147"/>
      <c r="AF1123" s="147" t="s">
        <v>295</v>
      </c>
      <c r="AG1123" s="147"/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</row>
    <row r="1124" spans="1:59" outlineLevel="1" x14ac:dyDescent="0.25">
      <c r="A1124" s="154"/>
      <c r="B1124" s="155"/>
      <c r="C1124" s="189" t="s">
        <v>1080</v>
      </c>
      <c r="D1124" s="183"/>
      <c r="E1124" s="184">
        <v>2</v>
      </c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47"/>
      <c r="X1124" s="147"/>
      <c r="Y1124" s="147"/>
      <c r="Z1124" s="147"/>
      <c r="AA1124" s="147"/>
      <c r="AB1124" s="147"/>
      <c r="AC1124" s="147"/>
      <c r="AD1124" s="147"/>
      <c r="AE1124" s="147"/>
      <c r="AF1124" s="147" t="s">
        <v>239</v>
      </c>
      <c r="AG1124" s="147">
        <v>0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</row>
    <row r="1125" spans="1:59" outlineLevel="1" x14ac:dyDescent="0.25">
      <c r="A1125" s="163">
        <v>306</v>
      </c>
      <c r="B1125" s="164" t="s">
        <v>1152</v>
      </c>
      <c r="C1125" s="178" t="s">
        <v>1153</v>
      </c>
      <c r="D1125" s="165" t="s">
        <v>266</v>
      </c>
      <c r="E1125" s="166">
        <v>1</v>
      </c>
      <c r="F1125" s="167">
        <v>0</v>
      </c>
      <c r="G1125" s="168">
        <f>ROUND(E1125*F1125,2)</f>
        <v>0</v>
      </c>
      <c r="H1125" s="167">
        <v>0</v>
      </c>
      <c r="I1125" s="168">
        <f>ROUND(E1125*H1125,2)</f>
        <v>0</v>
      </c>
      <c r="J1125" s="167">
        <v>0</v>
      </c>
      <c r="K1125" s="168">
        <f>ROUND(E1125*J1125,2)</f>
        <v>0</v>
      </c>
      <c r="L1125" s="168">
        <v>15</v>
      </c>
      <c r="M1125" s="168">
        <f>G1125*(1+L1125/100)</f>
        <v>0</v>
      </c>
      <c r="N1125" s="168">
        <v>1.21E-2</v>
      </c>
      <c r="O1125" s="168">
        <f>ROUND(E1125*N1125,2)</f>
        <v>0.01</v>
      </c>
      <c r="P1125" s="168">
        <v>0</v>
      </c>
      <c r="Q1125" s="168">
        <f>ROUND(E1125*P1125,2)</f>
        <v>0</v>
      </c>
      <c r="R1125" s="168"/>
      <c r="S1125" s="168" t="s">
        <v>214</v>
      </c>
      <c r="T1125" s="156">
        <v>0</v>
      </c>
      <c r="U1125" s="156">
        <f>ROUND(E1125*T1125,2)</f>
        <v>0</v>
      </c>
      <c r="V1125" s="156"/>
      <c r="W1125" s="147"/>
      <c r="X1125" s="147"/>
      <c r="Y1125" s="147"/>
      <c r="Z1125" s="147"/>
      <c r="AA1125" s="147"/>
      <c r="AB1125" s="147"/>
      <c r="AC1125" s="147"/>
      <c r="AD1125" s="147"/>
      <c r="AE1125" s="147"/>
      <c r="AF1125" s="147" t="s">
        <v>295</v>
      </c>
      <c r="AG1125" s="147"/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</row>
    <row r="1126" spans="1:59" ht="51.6" outlineLevel="1" x14ac:dyDescent="0.25">
      <c r="A1126" s="154"/>
      <c r="B1126" s="155"/>
      <c r="C1126" s="242" t="s">
        <v>1154</v>
      </c>
      <c r="D1126" s="243"/>
      <c r="E1126" s="243"/>
      <c r="F1126" s="243"/>
      <c r="G1126" s="243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47"/>
      <c r="X1126" s="147"/>
      <c r="Y1126" s="147"/>
      <c r="Z1126" s="147"/>
      <c r="AA1126" s="147"/>
      <c r="AB1126" s="147"/>
      <c r="AC1126" s="147"/>
      <c r="AD1126" s="147"/>
      <c r="AE1126" s="147"/>
      <c r="AF1126" s="147" t="s">
        <v>173</v>
      </c>
      <c r="AG1126" s="147"/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69" t="str">
        <f>C1126</f>
        <v>Svítidlo v provedení s LED zdroji shodného designu jako je svítidlo v příloze rozpočtu, kruhového půdorysu, počet LED čipů 36. Svítidlo musí mít minimální světelný tok 4850lm při funkci CF a CLO (udržování konstantního světelného toku po celou dobu životnosti svítidla – 100.000 hodin), střední příkon svítidla po dobu životnosti svítidla nesmí být větší než 36,5W, teplota chromatičnosti bílého světla 4000K, index podání barev minimálně CRI 80. Svítidlo musí být konfigurovatelné s ohledem na různé režimy svícení. Maximální pokles sv. toku 90% po dobu životnosti. Krytí svítidla IP66 a mechanická odolnost IK10. Výběr optiky svítidla pro dané umístění bude odsouhlasena zástupce výrobcem svítidla.</v>
      </c>
      <c r="BA1126" s="147"/>
      <c r="BB1126" s="147"/>
      <c r="BC1126" s="147"/>
      <c r="BD1126" s="147"/>
      <c r="BE1126" s="147"/>
      <c r="BF1126" s="147"/>
      <c r="BG1126" s="147"/>
    </row>
    <row r="1127" spans="1:59" outlineLevel="1" x14ac:dyDescent="0.25">
      <c r="A1127" s="154"/>
      <c r="B1127" s="155"/>
      <c r="C1127" s="189" t="s">
        <v>1077</v>
      </c>
      <c r="D1127" s="183"/>
      <c r="E1127" s="184">
        <v>1</v>
      </c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47"/>
      <c r="X1127" s="147"/>
      <c r="Y1127" s="147"/>
      <c r="Z1127" s="147"/>
      <c r="AA1127" s="147"/>
      <c r="AB1127" s="147"/>
      <c r="AC1127" s="147"/>
      <c r="AD1127" s="147"/>
      <c r="AE1127" s="147"/>
      <c r="AF1127" s="147" t="s">
        <v>239</v>
      </c>
      <c r="AG1127" s="147">
        <v>0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</row>
    <row r="1128" spans="1:59" outlineLevel="1" x14ac:dyDescent="0.25">
      <c r="A1128" s="163">
        <v>307</v>
      </c>
      <c r="B1128" s="164" t="s">
        <v>1155</v>
      </c>
      <c r="C1128" s="178" t="s">
        <v>1156</v>
      </c>
      <c r="D1128" s="165" t="s">
        <v>266</v>
      </c>
      <c r="E1128" s="166">
        <v>1</v>
      </c>
      <c r="F1128" s="167">
        <v>0</v>
      </c>
      <c r="G1128" s="168">
        <f>ROUND(E1128*F1128,2)</f>
        <v>0</v>
      </c>
      <c r="H1128" s="167">
        <v>0</v>
      </c>
      <c r="I1128" s="168">
        <f>ROUND(E1128*H1128,2)</f>
        <v>0</v>
      </c>
      <c r="J1128" s="167">
        <v>0</v>
      </c>
      <c r="K1128" s="168">
        <f>ROUND(E1128*J1128,2)</f>
        <v>0</v>
      </c>
      <c r="L1128" s="168">
        <v>15</v>
      </c>
      <c r="M1128" s="168">
        <f>G1128*(1+L1128/100)</f>
        <v>0</v>
      </c>
      <c r="N1128" s="168">
        <v>1.21E-2</v>
      </c>
      <c r="O1128" s="168">
        <f>ROUND(E1128*N1128,2)</f>
        <v>0.01</v>
      </c>
      <c r="P1128" s="168">
        <v>0</v>
      </c>
      <c r="Q1128" s="168">
        <f>ROUND(E1128*P1128,2)</f>
        <v>0</v>
      </c>
      <c r="R1128" s="168"/>
      <c r="S1128" s="168" t="s">
        <v>214</v>
      </c>
      <c r="T1128" s="156">
        <v>0</v>
      </c>
      <c r="U1128" s="156">
        <f>ROUND(E1128*T1128,2)</f>
        <v>0</v>
      </c>
      <c r="V1128" s="156"/>
      <c r="W1128" s="147"/>
      <c r="X1128" s="147"/>
      <c r="Y1128" s="147"/>
      <c r="Z1128" s="147"/>
      <c r="AA1128" s="147"/>
      <c r="AB1128" s="147"/>
      <c r="AC1128" s="147"/>
      <c r="AD1128" s="147"/>
      <c r="AE1128" s="147"/>
      <c r="AF1128" s="147" t="s">
        <v>295</v>
      </c>
      <c r="AG1128" s="147"/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</row>
    <row r="1129" spans="1:59" ht="51.6" outlineLevel="1" x14ac:dyDescent="0.25">
      <c r="A1129" s="154"/>
      <c r="B1129" s="155"/>
      <c r="C1129" s="242" t="s">
        <v>1154</v>
      </c>
      <c r="D1129" s="243"/>
      <c r="E1129" s="243"/>
      <c r="F1129" s="243"/>
      <c r="G1129" s="243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47"/>
      <c r="X1129" s="147"/>
      <c r="Y1129" s="147"/>
      <c r="Z1129" s="147"/>
      <c r="AA1129" s="147"/>
      <c r="AB1129" s="147"/>
      <c r="AC1129" s="147"/>
      <c r="AD1129" s="147"/>
      <c r="AE1129" s="147"/>
      <c r="AF1129" s="147" t="s">
        <v>173</v>
      </c>
      <c r="AG1129" s="147"/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69" t="str">
        <f>C1129</f>
        <v>Svítidlo v provedení s LED zdroji shodného designu jako je svítidlo v příloze rozpočtu, kruhového půdorysu, počet LED čipů 36. Svítidlo musí mít minimální světelný tok 4850lm při funkci CF a CLO (udržování konstantního světelného toku po celou dobu životnosti svítidla – 100.000 hodin), střední příkon svítidla po dobu životnosti svítidla nesmí být větší než 36,5W, teplota chromatičnosti bílého světla 4000K, index podání barev minimálně CRI 80. Svítidlo musí být konfigurovatelné s ohledem na různé režimy svícení. Maximální pokles sv. toku 90% po dobu životnosti. Krytí svítidla IP66 a mechanická odolnost IK10. Výběr optiky svítidla pro dané umístění bude odsouhlasena zástupce výrobcem svítidla.</v>
      </c>
      <c r="BA1129" s="147"/>
      <c r="BB1129" s="147"/>
      <c r="BC1129" s="147"/>
      <c r="BD1129" s="147"/>
      <c r="BE1129" s="147"/>
      <c r="BF1129" s="147"/>
      <c r="BG1129" s="147"/>
    </row>
    <row r="1130" spans="1:59" outlineLevel="1" x14ac:dyDescent="0.25">
      <c r="A1130" s="154"/>
      <c r="B1130" s="155"/>
      <c r="C1130" s="189" t="s">
        <v>1077</v>
      </c>
      <c r="D1130" s="183"/>
      <c r="E1130" s="184">
        <v>1</v>
      </c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47"/>
      <c r="X1130" s="147"/>
      <c r="Y1130" s="147"/>
      <c r="Z1130" s="147"/>
      <c r="AA1130" s="147"/>
      <c r="AB1130" s="147"/>
      <c r="AC1130" s="147"/>
      <c r="AD1130" s="147"/>
      <c r="AE1130" s="147"/>
      <c r="AF1130" s="147" t="s">
        <v>239</v>
      </c>
      <c r="AG1130" s="147">
        <v>0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</row>
    <row r="1131" spans="1:59" outlineLevel="1" x14ac:dyDescent="0.25">
      <c r="A1131" s="163">
        <v>308</v>
      </c>
      <c r="B1131" s="164" t="s">
        <v>1157</v>
      </c>
      <c r="C1131" s="178" t="s">
        <v>1158</v>
      </c>
      <c r="D1131" s="165" t="s">
        <v>266</v>
      </c>
      <c r="E1131" s="166">
        <v>1</v>
      </c>
      <c r="F1131" s="167">
        <v>0</v>
      </c>
      <c r="G1131" s="168">
        <f>ROUND(E1131*F1131,2)</f>
        <v>0</v>
      </c>
      <c r="H1131" s="167">
        <v>0</v>
      </c>
      <c r="I1131" s="168">
        <f>ROUND(E1131*H1131,2)</f>
        <v>0</v>
      </c>
      <c r="J1131" s="167">
        <v>0</v>
      </c>
      <c r="K1131" s="168">
        <f>ROUND(E1131*J1131,2)</f>
        <v>0</v>
      </c>
      <c r="L1131" s="168">
        <v>15</v>
      </c>
      <c r="M1131" s="168">
        <f>G1131*(1+L1131/100)</f>
        <v>0</v>
      </c>
      <c r="N1131" s="168">
        <v>1.21E-2</v>
      </c>
      <c r="O1131" s="168">
        <f>ROUND(E1131*N1131,2)</f>
        <v>0.01</v>
      </c>
      <c r="P1131" s="168">
        <v>0</v>
      </c>
      <c r="Q1131" s="168">
        <f>ROUND(E1131*P1131,2)</f>
        <v>0</v>
      </c>
      <c r="R1131" s="168"/>
      <c r="S1131" s="168" t="s">
        <v>214</v>
      </c>
      <c r="T1131" s="156">
        <v>0</v>
      </c>
      <c r="U1131" s="156">
        <f>ROUND(E1131*T1131,2)</f>
        <v>0</v>
      </c>
      <c r="V1131" s="156"/>
      <c r="W1131" s="147"/>
      <c r="X1131" s="147"/>
      <c r="Y1131" s="147"/>
      <c r="Z1131" s="147"/>
      <c r="AA1131" s="147"/>
      <c r="AB1131" s="147"/>
      <c r="AC1131" s="147"/>
      <c r="AD1131" s="147"/>
      <c r="AE1131" s="147"/>
      <c r="AF1131" s="147" t="s">
        <v>295</v>
      </c>
      <c r="AG1131" s="147"/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</row>
    <row r="1132" spans="1:59" ht="51.6" outlineLevel="1" x14ac:dyDescent="0.25">
      <c r="A1132" s="154"/>
      <c r="B1132" s="155"/>
      <c r="C1132" s="242" t="s">
        <v>1154</v>
      </c>
      <c r="D1132" s="243"/>
      <c r="E1132" s="243"/>
      <c r="F1132" s="243"/>
      <c r="G1132" s="243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47"/>
      <c r="X1132" s="147"/>
      <c r="Y1132" s="147"/>
      <c r="Z1132" s="147"/>
      <c r="AA1132" s="147"/>
      <c r="AB1132" s="147"/>
      <c r="AC1132" s="147"/>
      <c r="AD1132" s="147"/>
      <c r="AE1132" s="147"/>
      <c r="AF1132" s="147" t="s">
        <v>173</v>
      </c>
      <c r="AG1132" s="147"/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69" t="str">
        <f>C1132</f>
        <v>Svítidlo v provedení s LED zdroji shodného designu jako je svítidlo v příloze rozpočtu, kruhového půdorysu, počet LED čipů 36. Svítidlo musí mít minimální světelný tok 4850lm při funkci CF a CLO (udržování konstantního světelného toku po celou dobu životnosti svítidla – 100.000 hodin), střední příkon svítidla po dobu životnosti svítidla nesmí být větší než 36,5W, teplota chromatičnosti bílého světla 4000K, index podání barev minimálně CRI 80. Svítidlo musí být konfigurovatelné s ohledem na různé režimy svícení. Maximální pokles sv. toku 90% po dobu životnosti. Krytí svítidla IP66 a mechanická odolnost IK10. Výběr optiky svítidla pro dané umístění bude odsouhlasena zástupce výrobcem svítidla.</v>
      </c>
      <c r="BA1132" s="147"/>
      <c r="BB1132" s="147"/>
      <c r="BC1132" s="147"/>
      <c r="BD1132" s="147"/>
      <c r="BE1132" s="147"/>
      <c r="BF1132" s="147"/>
      <c r="BG1132" s="147"/>
    </row>
    <row r="1133" spans="1:59" outlineLevel="1" x14ac:dyDescent="0.25">
      <c r="A1133" s="154"/>
      <c r="B1133" s="155"/>
      <c r="C1133" s="189" t="s">
        <v>1077</v>
      </c>
      <c r="D1133" s="183"/>
      <c r="E1133" s="184">
        <v>1</v>
      </c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47"/>
      <c r="X1133" s="147"/>
      <c r="Y1133" s="147"/>
      <c r="Z1133" s="147"/>
      <c r="AA1133" s="147"/>
      <c r="AB1133" s="147"/>
      <c r="AC1133" s="147"/>
      <c r="AD1133" s="147"/>
      <c r="AE1133" s="147"/>
      <c r="AF1133" s="147" t="s">
        <v>239</v>
      </c>
      <c r="AG1133" s="147">
        <v>0</v>
      </c>
      <c r="AH1133" s="147"/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</row>
    <row r="1134" spans="1:59" outlineLevel="1" x14ac:dyDescent="0.25">
      <c r="A1134" s="163">
        <v>309</v>
      </c>
      <c r="B1134" s="164" t="s">
        <v>1159</v>
      </c>
      <c r="C1134" s="178" t="s">
        <v>1160</v>
      </c>
      <c r="D1134" s="165" t="s">
        <v>266</v>
      </c>
      <c r="E1134" s="166">
        <v>3</v>
      </c>
      <c r="F1134" s="167">
        <v>0</v>
      </c>
      <c r="G1134" s="168">
        <f>ROUND(E1134*F1134,2)</f>
        <v>0</v>
      </c>
      <c r="H1134" s="167">
        <v>0</v>
      </c>
      <c r="I1134" s="168">
        <f>ROUND(E1134*H1134,2)</f>
        <v>0</v>
      </c>
      <c r="J1134" s="167">
        <v>0</v>
      </c>
      <c r="K1134" s="168">
        <f>ROUND(E1134*J1134,2)</f>
        <v>0</v>
      </c>
      <c r="L1134" s="168">
        <v>15</v>
      </c>
      <c r="M1134" s="168">
        <f>G1134*(1+L1134/100)</f>
        <v>0</v>
      </c>
      <c r="N1134" s="168">
        <v>1.21E-2</v>
      </c>
      <c r="O1134" s="168">
        <f>ROUND(E1134*N1134,2)</f>
        <v>0.04</v>
      </c>
      <c r="P1134" s="168">
        <v>0</v>
      </c>
      <c r="Q1134" s="168">
        <f>ROUND(E1134*P1134,2)</f>
        <v>0</v>
      </c>
      <c r="R1134" s="168"/>
      <c r="S1134" s="168" t="s">
        <v>214</v>
      </c>
      <c r="T1134" s="156">
        <v>0</v>
      </c>
      <c r="U1134" s="156">
        <f>ROUND(E1134*T1134,2)</f>
        <v>0</v>
      </c>
      <c r="V1134" s="156"/>
      <c r="W1134" s="147"/>
      <c r="X1134" s="147"/>
      <c r="Y1134" s="147"/>
      <c r="Z1134" s="147"/>
      <c r="AA1134" s="147"/>
      <c r="AB1134" s="147"/>
      <c r="AC1134" s="147"/>
      <c r="AD1134" s="147"/>
      <c r="AE1134" s="147"/>
      <c r="AF1134" s="147" t="s">
        <v>295</v>
      </c>
      <c r="AG1134" s="147"/>
      <c r="AH1134" s="147"/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</row>
    <row r="1135" spans="1:59" ht="51.6" outlineLevel="1" x14ac:dyDescent="0.25">
      <c r="A1135" s="154"/>
      <c r="B1135" s="155"/>
      <c r="C1135" s="242" t="s">
        <v>1154</v>
      </c>
      <c r="D1135" s="243"/>
      <c r="E1135" s="243"/>
      <c r="F1135" s="243"/>
      <c r="G1135" s="243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47"/>
      <c r="X1135" s="147"/>
      <c r="Y1135" s="147"/>
      <c r="Z1135" s="147"/>
      <c r="AA1135" s="147"/>
      <c r="AB1135" s="147"/>
      <c r="AC1135" s="147"/>
      <c r="AD1135" s="147"/>
      <c r="AE1135" s="147"/>
      <c r="AF1135" s="147" t="s">
        <v>173</v>
      </c>
      <c r="AG1135" s="147"/>
      <c r="AH1135" s="147"/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69" t="str">
        <f>C1135</f>
        <v>Svítidlo v provedení s LED zdroji shodného designu jako je svítidlo v příloze rozpočtu, kruhového půdorysu, počet LED čipů 36. Svítidlo musí mít minimální světelný tok 4850lm při funkci CF a CLO (udržování konstantního světelného toku po celou dobu životnosti svítidla – 100.000 hodin), střední příkon svítidla po dobu životnosti svítidla nesmí být větší než 36,5W, teplota chromatičnosti bílého světla 4000K, index podání barev minimálně CRI 80. Svítidlo musí být konfigurovatelné s ohledem na různé režimy svícení. Maximální pokles sv. toku 90% po dobu životnosti. Krytí svítidla IP66 a mechanická odolnost IK10. Výběr optiky svítidla pro dané umístění bude odsouhlasena zástupce výrobcem svítidla.</v>
      </c>
      <c r="BA1135" s="147"/>
      <c r="BB1135" s="147"/>
      <c r="BC1135" s="147"/>
      <c r="BD1135" s="147"/>
      <c r="BE1135" s="147"/>
      <c r="BF1135" s="147"/>
      <c r="BG1135" s="147"/>
    </row>
    <row r="1136" spans="1:59" outlineLevel="1" x14ac:dyDescent="0.25">
      <c r="A1136" s="154"/>
      <c r="B1136" s="155"/>
      <c r="C1136" s="189" t="s">
        <v>1088</v>
      </c>
      <c r="D1136" s="183"/>
      <c r="E1136" s="184">
        <v>3</v>
      </c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47"/>
      <c r="X1136" s="147"/>
      <c r="Y1136" s="147"/>
      <c r="Z1136" s="147"/>
      <c r="AA1136" s="147"/>
      <c r="AB1136" s="147"/>
      <c r="AC1136" s="147"/>
      <c r="AD1136" s="147"/>
      <c r="AE1136" s="147"/>
      <c r="AF1136" s="147" t="s">
        <v>239</v>
      </c>
      <c r="AG1136" s="147">
        <v>0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</row>
    <row r="1137" spans="1:59" ht="20.399999999999999" outlineLevel="1" x14ac:dyDescent="0.25">
      <c r="A1137" s="163">
        <v>310</v>
      </c>
      <c r="B1137" s="164" t="s">
        <v>1161</v>
      </c>
      <c r="C1137" s="178" t="s">
        <v>1162</v>
      </c>
      <c r="D1137" s="165" t="s">
        <v>266</v>
      </c>
      <c r="E1137" s="166">
        <v>1</v>
      </c>
      <c r="F1137" s="167">
        <v>0</v>
      </c>
      <c r="G1137" s="168">
        <f>ROUND(E1137*F1137,2)</f>
        <v>0</v>
      </c>
      <c r="H1137" s="167">
        <v>0</v>
      </c>
      <c r="I1137" s="168">
        <f>ROUND(E1137*H1137,2)</f>
        <v>0</v>
      </c>
      <c r="J1137" s="167">
        <v>0</v>
      </c>
      <c r="K1137" s="168">
        <f>ROUND(E1137*J1137,2)</f>
        <v>0</v>
      </c>
      <c r="L1137" s="168">
        <v>15</v>
      </c>
      <c r="M1137" s="168">
        <f>G1137*(1+L1137/100)</f>
        <v>0</v>
      </c>
      <c r="N1137" s="168">
        <v>5.0000000000000001E-4</v>
      </c>
      <c r="O1137" s="168">
        <f>ROUND(E1137*N1137,2)</f>
        <v>0</v>
      </c>
      <c r="P1137" s="168">
        <v>0</v>
      </c>
      <c r="Q1137" s="168">
        <f>ROUND(E1137*P1137,2)</f>
        <v>0</v>
      </c>
      <c r="R1137" s="168" t="s">
        <v>294</v>
      </c>
      <c r="S1137" s="168" t="s">
        <v>170</v>
      </c>
      <c r="T1137" s="156">
        <v>0</v>
      </c>
      <c r="U1137" s="156">
        <f>ROUND(E1137*T1137,2)</f>
        <v>0</v>
      </c>
      <c r="V1137" s="156"/>
      <c r="W1137" s="147"/>
      <c r="X1137" s="147"/>
      <c r="Y1137" s="147"/>
      <c r="Z1137" s="147"/>
      <c r="AA1137" s="147"/>
      <c r="AB1137" s="147"/>
      <c r="AC1137" s="147"/>
      <c r="AD1137" s="147"/>
      <c r="AE1137" s="147"/>
      <c r="AF1137" s="147" t="s">
        <v>295</v>
      </c>
      <c r="AG1137" s="147"/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</row>
    <row r="1138" spans="1:59" outlineLevel="1" x14ac:dyDescent="0.25">
      <c r="A1138" s="154"/>
      <c r="B1138" s="155"/>
      <c r="C1138" s="189" t="s">
        <v>1070</v>
      </c>
      <c r="D1138" s="183"/>
      <c r="E1138" s="184">
        <v>1</v>
      </c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47"/>
      <c r="X1138" s="147"/>
      <c r="Y1138" s="147"/>
      <c r="Z1138" s="147"/>
      <c r="AA1138" s="147"/>
      <c r="AB1138" s="147"/>
      <c r="AC1138" s="147"/>
      <c r="AD1138" s="147"/>
      <c r="AE1138" s="147"/>
      <c r="AF1138" s="147" t="s">
        <v>239</v>
      </c>
      <c r="AG1138" s="147">
        <v>0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</row>
    <row r="1139" spans="1:59" outlineLevel="1" x14ac:dyDescent="0.25">
      <c r="A1139" s="163">
        <v>311</v>
      </c>
      <c r="B1139" s="164" t="s">
        <v>1163</v>
      </c>
      <c r="C1139" s="178" t="s">
        <v>1164</v>
      </c>
      <c r="D1139" s="165" t="s">
        <v>266</v>
      </c>
      <c r="E1139" s="166">
        <v>1</v>
      </c>
      <c r="F1139" s="167">
        <v>0</v>
      </c>
      <c r="G1139" s="168">
        <f>ROUND(E1139*F1139,2)</f>
        <v>0</v>
      </c>
      <c r="H1139" s="167">
        <v>0</v>
      </c>
      <c r="I1139" s="168">
        <f>ROUND(E1139*H1139,2)</f>
        <v>0</v>
      </c>
      <c r="J1139" s="167">
        <v>0</v>
      </c>
      <c r="K1139" s="168">
        <f>ROUND(E1139*J1139,2)</f>
        <v>0</v>
      </c>
      <c r="L1139" s="168">
        <v>15</v>
      </c>
      <c r="M1139" s="168">
        <f>G1139*(1+L1139/100)</f>
        <v>0</v>
      </c>
      <c r="N1139" s="168">
        <v>0</v>
      </c>
      <c r="O1139" s="168">
        <f>ROUND(E1139*N1139,2)</f>
        <v>0</v>
      </c>
      <c r="P1139" s="168">
        <v>0</v>
      </c>
      <c r="Q1139" s="168">
        <f>ROUND(E1139*P1139,2)</f>
        <v>0</v>
      </c>
      <c r="R1139" s="168"/>
      <c r="S1139" s="168" t="s">
        <v>214</v>
      </c>
      <c r="T1139" s="156">
        <v>0</v>
      </c>
      <c r="U1139" s="156">
        <f>ROUND(E1139*T1139,2)</f>
        <v>0</v>
      </c>
      <c r="V1139" s="156"/>
      <c r="W1139" s="147"/>
      <c r="X1139" s="147"/>
      <c r="Y1139" s="147"/>
      <c r="Z1139" s="147"/>
      <c r="AA1139" s="147"/>
      <c r="AB1139" s="147"/>
      <c r="AC1139" s="147"/>
      <c r="AD1139" s="147"/>
      <c r="AE1139" s="147"/>
      <c r="AF1139" s="147" t="s">
        <v>1165</v>
      </c>
      <c r="AG1139" s="147"/>
      <c r="AH1139" s="147"/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</row>
    <row r="1140" spans="1:59" outlineLevel="1" x14ac:dyDescent="0.25">
      <c r="A1140" s="154"/>
      <c r="B1140" s="155"/>
      <c r="C1140" s="242" t="s">
        <v>1166</v>
      </c>
      <c r="D1140" s="243"/>
      <c r="E1140" s="243"/>
      <c r="F1140" s="243"/>
      <c r="G1140" s="243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47"/>
      <c r="X1140" s="147"/>
      <c r="Y1140" s="147"/>
      <c r="Z1140" s="147"/>
      <c r="AA1140" s="147"/>
      <c r="AB1140" s="147"/>
      <c r="AC1140" s="147"/>
      <c r="AD1140" s="147"/>
      <c r="AE1140" s="147"/>
      <c r="AF1140" s="147" t="s">
        <v>173</v>
      </c>
      <c r="AG1140" s="147"/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</row>
    <row r="1141" spans="1:59" outlineLevel="1" x14ac:dyDescent="0.25">
      <c r="A1141" s="154"/>
      <c r="B1141" s="155"/>
      <c r="C1141" s="189" t="s">
        <v>1074</v>
      </c>
      <c r="D1141" s="183"/>
      <c r="E1141" s="184">
        <v>1</v>
      </c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47"/>
      <c r="X1141" s="147"/>
      <c r="Y1141" s="147"/>
      <c r="Z1141" s="147"/>
      <c r="AA1141" s="147"/>
      <c r="AB1141" s="147"/>
      <c r="AC1141" s="147"/>
      <c r="AD1141" s="147"/>
      <c r="AE1141" s="147"/>
      <c r="AF1141" s="147" t="s">
        <v>239</v>
      </c>
      <c r="AG1141" s="147">
        <v>0</v>
      </c>
      <c r="AH1141" s="147"/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</row>
    <row r="1142" spans="1:59" x14ac:dyDescent="0.25">
      <c r="A1142" s="5"/>
      <c r="B1142" s="6"/>
      <c r="C1142" s="180"/>
      <c r="D1142" s="8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AD1142">
        <v>15</v>
      </c>
      <c r="AE1142">
        <v>21</v>
      </c>
    </row>
    <row r="1143" spans="1:59" x14ac:dyDescent="0.25">
      <c r="A1143" s="150"/>
      <c r="B1143" s="151" t="s">
        <v>29</v>
      </c>
      <c r="C1143" s="181"/>
      <c r="D1143" s="152"/>
      <c r="E1143" s="153"/>
      <c r="F1143" s="153"/>
      <c r="G1143" s="176">
        <f>G8+G32+G58+G68+G118+G160+G176+G186+G198+G287+G290+G323+G365+G402+G438+G448+G517+G524+G537+G550+G563+G569+G574+G628+G646+G760+G779+G962+G968+G1031</f>
        <v>0</v>
      </c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AD1143">
        <f>SUMIF(L7:L1141,AD1142,G7:G1141)</f>
        <v>0</v>
      </c>
      <c r="AE1143">
        <f>SUMIF(L7:L1141,AE1142,G7:G1141)</f>
        <v>0</v>
      </c>
      <c r="AF1143" t="s">
        <v>226</v>
      </c>
    </row>
    <row r="1144" spans="1:59" x14ac:dyDescent="0.25">
      <c r="C1144" s="182"/>
      <c r="D1144" s="142"/>
      <c r="AF1144" t="s">
        <v>229</v>
      </c>
    </row>
    <row r="1145" spans="1:59" x14ac:dyDescent="0.25">
      <c r="D1145" s="142"/>
    </row>
    <row r="1146" spans="1:59" x14ac:dyDescent="0.25">
      <c r="D1146" s="142"/>
    </row>
    <row r="1147" spans="1:59" x14ac:dyDescent="0.25">
      <c r="D1147" s="142"/>
    </row>
    <row r="1148" spans="1:59" x14ac:dyDescent="0.25">
      <c r="D1148" s="142"/>
    </row>
    <row r="1149" spans="1:59" x14ac:dyDescent="0.25">
      <c r="D1149" s="142"/>
    </row>
    <row r="1150" spans="1:59" x14ac:dyDescent="0.25">
      <c r="D1150" s="142"/>
    </row>
    <row r="1151" spans="1:59" x14ac:dyDescent="0.25">
      <c r="D1151" s="142"/>
    </row>
    <row r="1152" spans="1:59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algorithmName="SHA-512" hashValue="QvWae+o4x7DzzsUQdQpW31qC57XSduAjurmkEnKeIVl7GEuyWRB0m/nv6j718v+djYdKvz1DiSAmKLUK0/kk0Q==" saltValue="R8z7gVO80N3IFqkZe8dhqg==" spinCount="100000" sheet="1" objects="1" scenarios="1"/>
  <mergeCells count="68">
    <mergeCell ref="C34:G34"/>
    <mergeCell ref="A1:G1"/>
    <mergeCell ref="C2:G2"/>
    <mergeCell ref="C3:G3"/>
    <mergeCell ref="C4:G4"/>
    <mergeCell ref="C10:G10"/>
    <mergeCell ref="C13:G13"/>
    <mergeCell ref="C14:G14"/>
    <mergeCell ref="C17:G17"/>
    <mergeCell ref="C20:G20"/>
    <mergeCell ref="C25:G25"/>
    <mergeCell ref="C30:G30"/>
    <mergeCell ref="C233:G233"/>
    <mergeCell ref="C37:G37"/>
    <mergeCell ref="C42:G42"/>
    <mergeCell ref="C48:G48"/>
    <mergeCell ref="C52:G52"/>
    <mergeCell ref="C70:G70"/>
    <mergeCell ref="C79:G79"/>
    <mergeCell ref="C120:G120"/>
    <mergeCell ref="C133:G133"/>
    <mergeCell ref="C136:G136"/>
    <mergeCell ref="C166:G166"/>
    <mergeCell ref="C200:G200"/>
    <mergeCell ref="C386:G386"/>
    <mergeCell ref="C242:G242"/>
    <mergeCell ref="C245:G245"/>
    <mergeCell ref="C250:G250"/>
    <mergeCell ref="C257:G257"/>
    <mergeCell ref="C260:G260"/>
    <mergeCell ref="C267:G267"/>
    <mergeCell ref="C282:G282"/>
    <mergeCell ref="C289:G289"/>
    <mergeCell ref="C322:G322"/>
    <mergeCell ref="C364:G364"/>
    <mergeCell ref="C383:G383"/>
    <mergeCell ref="C536:G536"/>
    <mergeCell ref="C388:G388"/>
    <mergeCell ref="C390:G390"/>
    <mergeCell ref="C392:G392"/>
    <mergeCell ref="C401:G401"/>
    <mergeCell ref="C417:G417"/>
    <mergeCell ref="C421:G421"/>
    <mergeCell ref="C425:G425"/>
    <mergeCell ref="C437:G437"/>
    <mergeCell ref="C440:G440"/>
    <mergeCell ref="C442:G442"/>
    <mergeCell ref="C516:G516"/>
    <mergeCell ref="C778:G778"/>
    <mergeCell ref="C541:G541"/>
    <mergeCell ref="C543:G543"/>
    <mergeCell ref="C545:G545"/>
    <mergeCell ref="C573:G573"/>
    <mergeCell ref="C583:G583"/>
    <mergeCell ref="C618:G618"/>
    <mergeCell ref="C627:G627"/>
    <mergeCell ref="C645:G645"/>
    <mergeCell ref="C663:G663"/>
    <mergeCell ref="C670:G670"/>
    <mergeCell ref="C759:G759"/>
    <mergeCell ref="C1135:G1135"/>
    <mergeCell ref="C1140:G1140"/>
    <mergeCell ref="C825:G825"/>
    <mergeCell ref="C842:G842"/>
    <mergeCell ref="C1059:G1059"/>
    <mergeCell ref="C1126:G1126"/>
    <mergeCell ref="C1129:G1129"/>
    <mergeCell ref="C1132:G1132"/>
  </mergeCells>
  <pageMargins left="0.59055118110236227" right="0.39370078740157483" top="0.39370078740157483" bottom="0.39370078740157483" header="0.31496062992125984" footer="0.19685039370078741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pane ySplit="7" topLeftCell="A44" activePane="bottomLeft" state="frozen"/>
      <selection pane="bottomLeft" activeCell="D44" sqref="D44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66.77734375" style="9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2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244" t="s">
        <v>230</v>
      </c>
      <c r="B1" s="244"/>
      <c r="C1" s="244"/>
      <c r="D1" s="244"/>
      <c r="E1" s="244"/>
      <c r="F1" s="244"/>
      <c r="G1" s="244"/>
      <c r="AF1" t="s">
        <v>141</v>
      </c>
    </row>
    <row r="2" spans="1:59" ht="24.9" customHeight="1" x14ac:dyDescent="0.25">
      <c r="A2" s="143" t="s">
        <v>7</v>
      </c>
      <c r="B2" s="73" t="s">
        <v>43</v>
      </c>
      <c r="C2" s="245" t="s">
        <v>44</v>
      </c>
      <c r="D2" s="246"/>
      <c r="E2" s="246"/>
      <c r="F2" s="246"/>
      <c r="G2" s="247"/>
      <c r="AF2" t="s">
        <v>142</v>
      </c>
    </row>
    <row r="3" spans="1:59" ht="24.9" customHeight="1" x14ac:dyDescent="0.25">
      <c r="A3" s="143" t="s">
        <v>8</v>
      </c>
      <c r="B3" s="73" t="s">
        <v>62</v>
      </c>
      <c r="C3" s="245" t="s">
        <v>63</v>
      </c>
      <c r="D3" s="246"/>
      <c r="E3" s="246"/>
      <c r="F3" s="246"/>
      <c r="G3" s="247"/>
      <c r="AB3" s="90" t="s">
        <v>142</v>
      </c>
      <c r="AF3" t="s">
        <v>144</v>
      </c>
    </row>
    <row r="4" spans="1:59" ht="24.9" customHeight="1" x14ac:dyDescent="0.25">
      <c r="A4" s="144" t="s">
        <v>9</v>
      </c>
      <c r="B4" s="145" t="s">
        <v>59</v>
      </c>
      <c r="C4" s="248" t="s">
        <v>64</v>
      </c>
      <c r="D4" s="249"/>
      <c r="E4" s="249"/>
      <c r="F4" s="249"/>
      <c r="G4" s="250"/>
      <c r="AF4" t="s">
        <v>145</v>
      </c>
    </row>
    <row r="5" spans="1:59" x14ac:dyDescent="0.25">
      <c r="D5" s="142"/>
    </row>
    <row r="6" spans="1:59" ht="39.6" x14ac:dyDescent="0.25">
      <c r="A6" s="253" t="s">
        <v>146</v>
      </c>
      <c r="B6" s="254" t="s">
        <v>147</v>
      </c>
      <c r="C6" s="254" t="s">
        <v>148</v>
      </c>
      <c r="D6" s="255" t="s">
        <v>149</v>
      </c>
      <c r="E6" s="255" t="s">
        <v>150</v>
      </c>
      <c r="F6" s="256" t="s">
        <v>151</v>
      </c>
      <c r="G6" s="255" t="s">
        <v>29</v>
      </c>
      <c r="H6" s="257" t="s">
        <v>30</v>
      </c>
      <c r="I6" s="257" t="s">
        <v>152</v>
      </c>
      <c r="J6" s="257" t="s">
        <v>31</v>
      </c>
      <c r="K6" s="257" t="s">
        <v>153</v>
      </c>
      <c r="L6" s="257" t="s">
        <v>154</v>
      </c>
      <c r="M6" s="257" t="s">
        <v>155</v>
      </c>
      <c r="N6" s="257" t="s">
        <v>156</v>
      </c>
      <c r="O6" s="257" t="s">
        <v>157</v>
      </c>
      <c r="P6" s="257" t="s">
        <v>158</v>
      </c>
      <c r="Q6" s="257" t="s">
        <v>159</v>
      </c>
      <c r="R6" s="257" t="s">
        <v>160</v>
      </c>
      <c r="S6" s="257" t="s">
        <v>161</v>
      </c>
      <c r="T6" s="146" t="s">
        <v>162</v>
      </c>
      <c r="U6" s="146" t="s">
        <v>163</v>
      </c>
      <c r="V6" s="146" t="s">
        <v>164</v>
      </c>
    </row>
    <row r="7" spans="1:59" hidden="1" x14ac:dyDescent="0.25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59" x14ac:dyDescent="0.25">
      <c r="A8" s="158" t="s">
        <v>165</v>
      </c>
      <c r="B8" s="159" t="s">
        <v>59</v>
      </c>
      <c r="C8" s="177" t="s">
        <v>69</v>
      </c>
      <c r="D8" s="160"/>
      <c r="E8" s="161"/>
      <c r="F8" s="162"/>
      <c r="G8" s="162">
        <f>SUMIF(AF9:AF61,"&lt;&gt;NOR",G9:G61)</f>
        <v>0</v>
      </c>
      <c r="H8" s="162"/>
      <c r="I8" s="162">
        <f>SUM(I9:I61)</f>
        <v>0</v>
      </c>
      <c r="J8" s="162"/>
      <c r="K8" s="162">
        <f>SUM(K9:K61)</f>
        <v>0</v>
      </c>
      <c r="L8" s="162"/>
      <c r="M8" s="162">
        <f>SUM(M9:M61)</f>
        <v>0</v>
      </c>
      <c r="N8" s="162"/>
      <c r="O8" s="162">
        <f>SUM(O9:O61)</f>
        <v>0</v>
      </c>
      <c r="P8" s="162"/>
      <c r="Q8" s="162">
        <f>SUM(Q9:Q61)</f>
        <v>0</v>
      </c>
      <c r="R8" s="162"/>
      <c r="S8" s="162"/>
      <c r="T8" s="157"/>
      <c r="U8" s="157">
        <f>SUM(U9:U61)</f>
        <v>35.04</v>
      </c>
      <c r="V8" s="157"/>
      <c r="AF8" t="s">
        <v>166</v>
      </c>
    </row>
    <row r="9" spans="1:59" outlineLevel="1" x14ac:dyDescent="0.25">
      <c r="A9" s="163">
        <v>1</v>
      </c>
      <c r="B9" s="164" t="s">
        <v>1167</v>
      </c>
      <c r="C9" s="178" t="s">
        <v>1168</v>
      </c>
      <c r="D9" s="165" t="s">
        <v>233</v>
      </c>
      <c r="E9" s="166">
        <v>30.338999999999999</v>
      </c>
      <c r="F9" s="167">
        <v>0</v>
      </c>
      <c r="G9" s="168">
        <f>ROUND(E9*F9,2)</f>
        <v>0</v>
      </c>
      <c r="H9" s="167">
        <v>0</v>
      </c>
      <c r="I9" s="168">
        <f>ROUND(E9*H9,2)</f>
        <v>0</v>
      </c>
      <c r="J9" s="167">
        <v>0</v>
      </c>
      <c r="K9" s="168">
        <f>ROUND(E9*J9,2)</f>
        <v>0</v>
      </c>
      <c r="L9" s="168">
        <v>15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234</v>
      </c>
      <c r="S9" s="168" t="s">
        <v>170</v>
      </c>
      <c r="T9" s="156">
        <v>0.42199999999999999</v>
      </c>
      <c r="U9" s="156">
        <f>ROUND(E9*T9,2)</f>
        <v>12.8</v>
      </c>
      <c r="V9" s="156"/>
      <c r="W9" s="147"/>
      <c r="X9" s="147"/>
      <c r="Y9" s="147"/>
      <c r="Z9" s="147"/>
      <c r="AA9" s="147"/>
      <c r="AB9" s="147"/>
      <c r="AC9" s="147"/>
      <c r="AD9" s="147"/>
      <c r="AE9" s="147"/>
      <c r="AF9" s="147" t="s">
        <v>242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51" t="s">
        <v>1169</v>
      </c>
      <c r="D10" s="252"/>
      <c r="E10" s="252"/>
      <c r="F10" s="252"/>
      <c r="G10" s="25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47"/>
      <c r="X10" s="147"/>
      <c r="Y10" s="147"/>
      <c r="Z10" s="147"/>
      <c r="AA10" s="147"/>
      <c r="AB10" s="147"/>
      <c r="AC10" s="147"/>
      <c r="AD10" s="147"/>
      <c r="AE10" s="147"/>
      <c r="AF10" s="147" t="s">
        <v>237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9" t="s">
        <v>1170</v>
      </c>
      <c r="D11" s="183"/>
      <c r="E11" s="184">
        <v>30.51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47"/>
      <c r="X11" s="147"/>
      <c r="Y11" s="147"/>
      <c r="Z11" s="147"/>
      <c r="AA11" s="147"/>
      <c r="AB11" s="147"/>
      <c r="AC11" s="147"/>
      <c r="AD11" s="147"/>
      <c r="AE11" s="147"/>
      <c r="AF11" s="147" t="s">
        <v>239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54"/>
      <c r="B12" s="155"/>
      <c r="C12" s="189" t="s">
        <v>1171</v>
      </c>
      <c r="D12" s="183"/>
      <c r="E12" s="184">
        <v>-4.851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47"/>
      <c r="X12" s="147"/>
      <c r="Y12" s="147"/>
      <c r="Z12" s="147"/>
      <c r="AA12" s="147"/>
      <c r="AB12" s="147"/>
      <c r="AC12" s="147"/>
      <c r="AD12" s="147"/>
      <c r="AE12" s="147"/>
      <c r="AF12" s="147" t="s">
        <v>239</v>
      </c>
      <c r="AG12" s="147">
        <v>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189" t="s">
        <v>1172</v>
      </c>
      <c r="D13" s="183"/>
      <c r="E13" s="184">
        <v>4.68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47"/>
      <c r="X13" s="147"/>
      <c r="Y13" s="147"/>
      <c r="Z13" s="147"/>
      <c r="AA13" s="147"/>
      <c r="AB13" s="147"/>
      <c r="AC13" s="147"/>
      <c r="AD13" s="147"/>
      <c r="AE13" s="147"/>
      <c r="AF13" s="147" t="s">
        <v>239</v>
      </c>
      <c r="AG13" s="147">
        <v>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63">
        <v>2</v>
      </c>
      <c r="B14" s="164" t="s">
        <v>1173</v>
      </c>
      <c r="C14" s="178" t="s">
        <v>1174</v>
      </c>
      <c r="D14" s="165" t="s">
        <v>233</v>
      </c>
      <c r="E14" s="166">
        <v>30.338999999999999</v>
      </c>
      <c r="F14" s="167">
        <v>0</v>
      </c>
      <c r="G14" s="168">
        <f>ROUND(E14*F14,2)</f>
        <v>0</v>
      </c>
      <c r="H14" s="167">
        <v>0</v>
      </c>
      <c r="I14" s="168">
        <f>ROUND(E14*H14,2)</f>
        <v>0</v>
      </c>
      <c r="J14" s="167">
        <v>0</v>
      </c>
      <c r="K14" s="168">
        <f>ROUND(E14*J14,2)</f>
        <v>0</v>
      </c>
      <c r="L14" s="168">
        <v>15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 t="s">
        <v>234</v>
      </c>
      <c r="S14" s="168" t="s">
        <v>170</v>
      </c>
      <c r="T14" s="156">
        <v>8.7999999999999995E-2</v>
      </c>
      <c r="U14" s="156">
        <f>ROUND(E14*T14,2)</f>
        <v>2.67</v>
      </c>
      <c r="V14" s="156"/>
      <c r="W14" s="147"/>
      <c r="X14" s="147"/>
      <c r="Y14" s="147"/>
      <c r="Z14" s="147"/>
      <c r="AA14" s="147"/>
      <c r="AB14" s="147"/>
      <c r="AC14" s="147"/>
      <c r="AD14" s="147"/>
      <c r="AE14" s="147"/>
      <c r="AF14" s="147" t="s">
        <v>242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54"/>
      <c r="B15" s="155"/>
      <c r="C15" s="251" t="s">
        <v>1169</v>
      </c>
      <c r="D15" s="252"/>
      <c r="E15" s="252"/>
      <c r="F15" s="252"/>
      <c r="G15" s="25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47"/>
      <c r="X15" s="147"/>
      <c r="Y15" s="147"/>
      <c r="Z15" s="147"/>
      <c r="AA15" s="147"/>
      <c r="AB15" s="147"/>
      <c r="AC15" s="147"/>
      <c r="AD15" s="147"/>
      <c r="AE15" s="147"/>
      <c r="AF15" s="147" t="s">
        <v>237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54"/>
      <c r="B16" s="155"/>
      <c r="C16" s="189" t="s">
        <v>1170</v>
      </c>
      <c r="D16" s="183"/>
      <c r="E16" s="184">
        <v>30.51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47"/>
      <c r="X16" s="147"/>
      <c r="Y16" s="147"/>
      <c r="Z16" s="147"/>
      <c r="AA16" s="147"/>
      <c r="AB16" s="147"/>
      <c r="AC16" s="147"/>
      <c r="AD16" s="147"/>
      <c r="AE16" s="147"/>
      <c r="AF16" s="147" t="s">
        <v>239</v>
      </c>
      <c r="AG16" s="147">
        <v>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189" t="s">
        <v>1171</v>
      </c>
      <c r="D17" s="183"/>
      <c r="E17" s="184">
        <v>-4.851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47"/>
      <c r="X17" s="147"/>
      <c r="Y17" s="147"/>
      <c r="Z17" s="147"/>
      <c r="AA17" s="147"/>
      <c r="AB17" s="147"/>
      <c r="AC17" s="147"/>
      <c r="AD17" s="147"/>
      <c r="AE17" s="147"/>
      <c r="AF17" s="147" t="s">
        <v>239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189" t="s">
        <v>1172</v>
      </c>
      <c r="D18" s="183"/>
      <c r="E18" s="184">
        <v>4.68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47"/>
      <c r="X18" s="147"/>
      <c r="Y18" s="147"/>
      <c r="Z18" s="147"/>
      <c r="AA18" s="147"/>
      <c r="AB18" s="147"/>
      <c r="AC18" s="147"/>
      <c r="AD18" s="147"/>
      <c r="AE18" s="147"/>
      <c r="AF18" s="147" t="s">
        <v>239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63">
        <v>3</v>
      </c>
      <c r="B19" s="164" t="s">
        <v>1175</v>
      </c>
      <c r="C19" s="178" t="s">
        <v>1176</v>
      </c>
      <c r="D19" s="165" t="s">
        <v>233</v>
      </c>
      <c r="E19" s="166">
        <v>4.5090000000000003</v>
      </c>
      <c r="F19" s="167">
        <v>0</v>
      </c>
      <c r="G19" s="168">
        <f>ROUND(E19*F19,2)</f>
        <v>0</v>
      </c>
      <c r="H19" s="167">
        <v>0</v>
      </c>
      <c r="I19" s="168">
        <f>ROUND(E19*H19,2)</f>
        <v>0</v>
      </c>
      <c r="J19" s="167">
        <v>0</v>
      </c>
      <c r="K19" s="168">
        <f>ROUND(E19*J19,2)</f>
        <v>0</v>
      </c>
      <c r="L19" s="168">
        <v>15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 t="s">
        <v>234</v>
      </c>
      <c r="S19" s="168" t="s">
        <v>170</v>
      </c>
      <c r="T19" s="156">
        <v>0.36499999999999999</v>
      </c>
      <c r="U19" s="156">
        <f>ROUND(E19*T19,2)</f>
        <v>1.65</v>
      </c>
      <c r="V19" s="156"/>
      <c r="W19" s="147"/>
      <c r="X19" s="147"/>
      <c r="Y19" s="147"/>
      <c r="Z19" s="147"/>
      <c r="AA19" s="147"/>
      <c r="AB19" s="147"/>
      <c r="AC19" s="147"/>
      <c r="AD19" s="147"/>
      <c r="AE19" s="147"/>
      <c r="AF19" s="147" t="s">
        <v>242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21" outlineLevel="1" x14ac:dyDescent="0.25">
      <c r="A20" s="154"/>
      <c r="B20" s="155"/>
      <c r="C20" s="251" t="s">
        <v>1177</v>
      </c>
      <c r="D20" s="252"/>
      <c r="E20" s="252"/>
      <c r="F20" s="252"/>
      <c r="G20" s="252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47"/>
      <c r="X20" s="147"/>
      <c r="Y20" s="147"/>
      <c r="Z20" s="147"/>
      <c r="AA20" s="147"/>
      <c r="AB20" s="147"/>
      <c r="AC20" s="147"/>
      <c r="AD20" s="147"/>
      <c r="AE20" s="147"/>
      <c r="AF20" s="147" t="s">
        <v>237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69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189" t="s">
        <v>1178</v>
      </c>
      <c r="D21" s="183"/>
      <c r="E21" s="184">
        <v>4.5090000000000003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47"/>
      <c r="X21" s="147"/>
      <c r="Y21" s="147"/>
      <c r="Z21" s="147"/>
      <c r="AA21" s="147"/>
      <c r="AB21" s="147"/>
      <c r="AC21" s="147"/>
      <c r="AD21" s="147"/>
      <c r="AE21" s="147"/>
      <c r="AF21" s="147" t="s">
        <v>239</v>
      </c>
      <c r="AG21" s="147">
        <v>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5">
      <c r="A22" s="163">
        <v>4</v>
      </c>
      <c r="B22" s="164" t="s">
        <v>1179</v>
      </c>
      <c r="C22" s="178" t="s">
        <v>1180</v>
      </c>
      <c r="D22" s="165" t="s">
        <v>233</v>
      </c>
      <c r="E22" s="166">
        <v>5.3955000000000002</v>
      </c>
      <c r="F22" s="167">
        <v>0</v>
      </c>
      <c r="G22" s="168">
        <f>ROUND(E22*F22,2)</f>
        <v>0</v>
      </c>
      <c r="H22" s="167">
        <v>0</v>
      </c>
      <c r="I22" s="168">
        <f>ROUND(E22*H22,2)</f>
        <v>0</v>
      </c>
      <c r="J22" s="167">
        <v>0</v>
      </c>
      <c r="K22" s="168">
        <f>ROUND(E22*J22,2)</f>
        <v>0</v>
      </c>
      <c r="L22" s="168">
        <v>15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 t="s">
        <v>234</v>
      </c>
      <c r="S22" s="168" t="s">
        <v>170</v>
      </c>
      <c r="T22" s="156">
        <v>1.0999999999999999E-2</v>
      </c>
      <c r="U22" s="156">
        <f>ROUND(E22*T22,2)</f>
        <v>0.06</v>
      </c>
      <c r="V22" s="156"/>
      <c r="W22" s="147"/>
      <c r="X22" s="147"/>
      <c r="Y22" s="147"/>
      <c r="Z22" s="147"/>
      <c r="AA22" s="147"/>
      <c r="AB22" s="147"/>
      <c r="AC22" s="147"/>
      <c r="AD22" s="147"/>
      <c r="AE22" s="147"/>
      <c r="AF22" s="147" t="s">
        <v>235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54"/>
      <c r="B23" s="155"/>
      <c r="C23" s="251" t="s">
        <v>243</v>
      </c>
      <c r="D23" s="252"/>
      <c r="E23" s="252"/>
      <c r="F23" s="252"/>
      <c r="G23" s="252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47"/>
      <c r="X23" s="147"/>
      <c r="Y23" s="147"/>
      <c r="Z23" s="147"/>
      <c r="AA23" s="147"/>
      <c r="AB23" s="147"/>
      <c r="AC23" s="147"/>
      <c r="AD23" s="147"/>
      <c r="AE23" s="147"/>
      <c r="AF23" s="147" t="s">
        <v>237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54"/>
      <c r="B24" s="155"/>
      <c r="C24" s="189" t="s">
        <v>1181</v>
      </c>
      <c r="D24" s="183"/>
      <c r="E24" s="184">
        <v>5.3955000000000002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47"/>
      <c r="X24" s="147"/>
      <c r="Y24" s="147"/>
      <c r="Z24" s="147"/>
      <c r="AA24" s="147"/>
      <c r="AB24" s="147"/>
      <c r="AC24" s="147"/>
      <c r="AD24" s="147"/>
      <c r="AE24" s="147"/>
      <c r="AF24" s="147" t="s">
        <v>239</v>
      </c>
      <c r="AG24" s="147">
        <v>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 x14ac:dyDescent="0.25">
      <c r="A25" s="163">
        <v>5</v>
      </c>
      <c r="B25" s="164" t="s">
        <v>240</v>
      </c>
      <c r="C25" s="178" t="s">
        <v>241</v>
      </c>
      <c r="D25" s="165" t="s">
        <v>233</v>
      </c>
      <c r="E25" s="166">
        <v>34.847999999999999</v>
      </c>
      <c r="F25" s="167">
        <v>0</v>
      </c>
      <c r="G25" s="168">
        <f>ROUND(E25*F25,2)</f>
        <v>0</v>
      </c>
      <c r="H25" s="167">
        <v>0</v>
      </c>
      <c r="I25" s="168">
        <f>ROUND(E25*H25,2)</f>
        <v>0</v>
      </c>
      <c r="J25" s="167">
        <v>0</v>
      </c>
      <c r="K25" s="168">
        <f>ROUND(E25*J25,2)</f>
        <v>0</v>
      </c>
      <c r="L25" s="168">
        <v>15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 t="s">
        <v>234</v>
      </c>
      <c r="S25" s="168" t="s">
        <v>170</v>
      </c>
      <c r="T25" s="156">
        <v>1.0999999999999999E-2</v>
      </c>
      <c r="U25" s="156">
        <f>ROUND(E25*T25,2)</f>
        <v>0.38</v>
      </c>
      <c r="V25" s="156"/>
      <c r="W25" s="147"/>
      <c r="X25" s="147"/>
      <c r="Y25" s="147"/>
      <c r="Z25" s="147"/>
      <c r="AA25" s="147"/>
      <c r="AB25" s="147"/>
      <c r="AC25" s="147"/>
      <c r="AD25" s="147"/>
      <c r="AE25" s="147"/>
      <c r="AF25" s="147" t="s">
        <v>242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54"/>
      <c r="B26" s="155"/>
      <c r="C26" s="251" t="s">
        <v>243</v>
      </c>
      <c r="D26" s="252"/>
      <c r="E26" s="252"/>
      <c r="F26" s="252"/>
      <c r="G26" s="252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47"/>
      <c r="X26" s="147"/>
      <c r="Y26" s="147"/>
      <c r="Z26" s="147"/>
      <c r="AA26" s="147"/>
      <c r="AB26" s="147"/>
      <c r="AC26" s="147"/>
      <c r="AD26" s="147"/>
      <c r="AE26" s="147"/>
      <c r="AF26" s="147" t="s">
        <v>237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51.6" outlineLevel="1" x14ac:dyDescent="0.25">
      <c r="A27" s="154"/>
      <c r="B27" s="155"/>
      <c r="C27" s="240" t="s">
        <v>244</v>
      </c>
      <c r="D27" s="241"/>
      <c r="E27" s="241"/>
      <c r="F27" s="241"/>
      <c r="G27" s="24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47"/>
      <c r="X27" s="147"/>
      <c r="Y27" s="147"/>
      <c r="Z27" s="147"/>
      <c r="AA27" s="147"/>
      <c r="AB27" s="147"/>
      <c r="AC27" s="147"/>
      <c r="AD27" s="147"/>
      <c r="AE27" s="147"/>
      <c r="AF27" s="147" t="s">
        <v>173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69" t="str">
        <f>C27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54"/>
      <c r="B28" s="155"/>
      <c r="C28" s="189" t="s">
        <v>1182</v>
      </c>
      <c r="D28" s="183"/>
      <c r="E28" s="184">
        <v>30.51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47"/>
      <c r="X28" s="147"/>
      <c r="Y28" s="147"/>
      <c r="Z28" s="147"/>
      <c r="AA28" s="147"/>
      <c r="AB28" s="147"/>
      <c r="AC28" s="147"/>
      <c r="AD28" s="147"/>
      <c r="AE28" s="147"/>
      <c r="AF28" s="147" t="s">
        <v>239</v>
      </c>
      <c r="AG28" s="147">
        <v>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54"/>
      <c r="B29" s="155"/>
      <c r="C29" s="189" t="s">
        <v>1171</v>
      </c>
      <c r="D29" s="183"/>
      <c r="E29" s="184">
        <v>-4.851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47"/>
      <c r="X29" s="147"/>
      <c r="Y29" s="147"/>
      <c r="Z29" s="147"/>
      <c r="AA29" s="147"/>
      <c r="AB29" s="147"/>
      <c r="AC29" s="147"/>
      <c r="AD29" s="147"/>
      <c r="AE29" s="147"/>
      <c r="AF29" s="147" t="s">
        <v>239</v>
      </c>
      <c r="AG29" s="147">
        <v>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54"/>
      <c r="B30" s="155"/>
      <c r="C30" s="189" t="s">
        <v>1172</v>
      </c>
      <c r="D30" s="183"/>
      <c r="E30" s="184">
        <v>4.68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47"/>
      <c r="X30" s="147"/>
      <c r="Y30" s="147"/>
      <c r="Z30" s="147"/>
      <c r="AA30" s="147"/>
      <c r="AB30" s="147"/>
      <c r="AC30" s="147"/>
      <c r="AD30" s="147"/>
      <c r="AE30" s="147"/>
      <c r="AF30" s="147" t="s">
        <v>239</v>
      </c>
      <c r="AG30" s="147">
        <v>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54"/>
      <c r="B31" s="155"/>
      <c r="C31" s="189" t="s">
        <v>1178</v>
      </c>
      <c r="D31" s="183"/>
      <c r="E31" s="184">
        <v>4.5090000000000003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47"/>
      <c r="X31" s="147"/>
      <c r="Y31" s="147"/>
      <c r="Z31" s="147"/>
      <c r="AA31" s="147"/>
      <c r="AB31" s="147"/>
      <c r="AC31" s="147"/>
      <c r="AD31" s="147"/>
      <c r="AE31" s="147"/>
      <c r="AF31" s="147" t="s">
        <v>239</v>
      </c>
      <c r="AG31" s="147">
        <v>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30.6" outlineLevel="1" x14ac:dyDescent="0.25">
      <c r="A32" s="163">
        <v>6</v>
      </c>
      <c r="B32" s="164" t="s">
        <v>245</v>
      </c>
      <c r="C32" s="178" t="s">
        <v>246</v>
      </c>
      <c r="D32" s="165" t="s">
        <v>233</v>
      </c>
      <c r="E32" s="166">
        <v>522.72</v>
      </c>
      <c r="F32" s="167">
        <v>0</v>
      </c>
      <c r="G32" s="168">
        <f>ROUND(E32*F32,2)</f>
        <v>0</v>
      </c>
      <c r="H32" s="167">
        <v>0</v>
      </c>
      <c r="I32" s="168">
        <f>ROUND(E32*H32,2)</f>
        <v>0</v>
      </c>
      <c r="J32" s="167">
        <v>0</v>
      </c>
      <c r="K32" s="168">
        <f>ROUND(E32*J32,2)</f>
        <v>0</v>
      </c>
      <c r="L32" s="168">
        <v>15</v>
      </c>
      <c r="M32" s="168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68" t="s">
        <v>234</v>
      </c>
      <c r="S32" s="168" t="s">
        <v>170</v>
      </c>
      <c r="T32" s="156">
        <v>0</v>
      </c>
      <c r="U32" s="156">
        <f>ROUND(E32*T32,2)</f>
        <v>0</v>
      </c>
      <c r="V32" s="156"/>
      <c r="W32" s="147"/>
      <c r="X32" s="147"/>
      <c r="Y32" s="147"/>
      <c r="Z32" s="147"/>
      <c r="AA32" s="147"/>
      <c r="AB32" s="147"/>
      <c r="AC32" s="147"/>
      <c r="AD32" s="147"/>
      <c r="AE32" s="147"/>
      <c r="AF32" s="147" t="s">
        <v>242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54"/>
      <c r="B33" s="155"/>
      <c r="C33" s="251" t="s">
        <v>243</v>
      </c>
      <c r="D33" s="252"/>
      <c r="E33" s="252"/>
      <c r="F33" s="252"/>
      <c r="G33" s="252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47"/>
      <c r="X33" s="147"/>
      <c r="Y33" s="147"/>
      <c r="Z33" s="147"/>
      <c r="AA33" s="147"/>
      <c r="AB33" s="147"/>
      <c r="AC33" s="147"/>
      <c r="AD33" s="147"/>
      <c r="AE33" s="147"/>
      <c r="AF33" s="147" t="s">
        <v>237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54"/>
      <c r="B34" s="155"/>
      <c r="C34" s="190" t="s">
        <v>349</v>
      </c>
      <c r="D34" s="185"/>
      <c r="E34" s="18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47"/>
      <c r="X34" s="147"/>
      <c r="Y34" s="147"/>
      <c r="Z34" s="147"/>
      <c r="AA34" s="147"/>
      <c r="AB34" s="147"/>
      <c r="AC34" s="147"/>
      <c r="AD34" s="147"/>
      <c r="AE34" s="147"/>
      <c r="AF34" s="147" t="s">
        <v>239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54"/>
      <c r="B35" s="155"/>
      <c r="C35" s="191" t="s">
        <v>1183</v>
      </c>
      <c r="D35" s="185"/>
      <c r="E35" s="186">
        <v>30.51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47"/>
      <c r="X35" s="147"/>
      <c r="Y35" s="147"/>
      <c r="Z35" s="147"/>
      <c r="AA35" s="147"/>
      <c r="AB35" s="147"/>
      <c r="AC35" s="147"/>
      <c r="AD35" s="147"/>
      <c r="AE35" s="147"/>
      <c r="AF35" s="147" t="s">
        <v>239</v>
      </c>
      <c r="AG35" s="147">
        <v>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54"/>
      <c r="B36" s="155"/>
      <c r="C36" s="191" t="s">
        <v>1184</v>
      </c>
      <c r="D36" s="185"/>
      <c r="E36" s="186">
        <v>-4.851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47"/>
      <c r="X36" s="147"/>
      <c r="Y36" s="147"/>
      <c r="Z36" s="147"/>
      <c r="AA36" s="147"/>
      <c r="AB36" s="147"/>
      <c r="AC36" s="147"/>
      <c r="AD36" s="147"/>
      <c r="AE36" s="147"/>
      <c r="AF36" s="147" t="s">
        <v>239</v>
      </c>
      <c r="AG36" s="147">
        <v>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54"/>
      <c r="B37" s="155"/>
      <c r="C37" s="191" t="s">
        <v>1185</v>
      </c>
      <c r="D37" s="185"/>
      <c r="E37" s="186">
        <v>4.68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47"/>
      <c r="X37" s="147"/>
      <c r="Y37" s="147"/>
      <c r="Z37" s="147"/>
      <c r="AA37" s="147"/>
      <c r="AB37" s="147"/>
      <c r="AC37" s="147"/>
      <c r="AD37" s="147"/>
      <c r="AE37" s="147"/>
      <c r="AF37" s="147" t="s">
        <v>239</v>
      </c>
      <c r="AG37" s="147">
        <v>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54"/>
      <c r="B38" s="155"/>
      <c r="C38" s="191" t="s">
        <v>1186</v>
      </c>
      <c r="D38" s="185"/>
      <c r="E38" s="186">
        <v>4.5090000000000003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47"/>
      <c r="X38" s="147"/>
      <c r="Y38" s="147"/>
      <c r="Z38" s="147"/>
      <c r="AA38" s="147"/>
      <c r="AB38" s="147"/>
      <c r="AC38" s="147"/>
      <c r="AD38" s="147"/>
      <c r="AE38" s="147"/>
      <c r="AF38" s="147" t="s">
        <v>239</v>
      </c>
      <c r="AG38" s="147">
        <v>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54"/>
      <c r="B39" s="155"/>
      <c r="C39" s="192" t="s">
        <v>357</v>
      </c>
      <c r="D39" s="187"/>
      <c r="E39" s="188">
        <v>34.847999999999999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47"/>
      <c r="X39" s="147"/>
      <c r="Y39" s="147"/>
      <c r="Z39" s="147"/>
      <c r="AA39" s="147"/>
      <c r="AB39" s="147"/>
      <c r="AC39" s="147"/>
      <c r="AD39" s="147"/>
      <c r="AE39" s="147"/>
      <c r="AF39" s="147" t="s">
        <v>239</v>
      </c>
      <c r="AG39" s="147">
        <v>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54"/>
      <c r="B40" s="155"/>
      <c r="C40" s="190" t="s">
        <v>358</v>
      </c>
      <c r="D40" s="185"/>
      <c r="E40" s="18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47"/>
      <c r="X40" s="147"/>
      <c r="Y40" s="147"/>
      <c r="Z40" s="147"/>
      <c r="AA40" s="147"/>
      <c r="AB40" s="147"/>
      <c r="AC40" s="147"/>
      <c r="AD40" s="147"/>
      <c r="AE40" s="147"/>
      <c r="AF40" s="147" t="s">
        <v>239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54"/>
      <c r="B41" s="155"/>
      <c r="C41" s="189" t="s">
        <v>1187</v>
      </c>
      <c r="D41" s="183"/>
      <c r="E41" s="184">
        <v>522.72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47"/>
      <c r="X41" s="147"/>
      <c r="Y41" s="147"/>
      <c r="Z41" s="147"/>
      <c r="AA41" s="147"/>
      <c r="AB41" s="147"/>
      <c r="AC41" s="147"/>
      <c r="AD41" s="147"/>
      <c r="AE41" s="147"/>
      <c r="AF41" s="147" t="s">
        <v>239</v>
      </c>
      <c r="AG41" s="147">
        <v>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20.399999999999999" outlineLevel="1" x14ac:dyDescent="0.25">
      <c r="A42" s="163">
        <v>7</v>
      </c>
      <c r="B42" s="164" t="s">
        <v>1188</v>
      </c>
      <c r="C42" s="178" t="s">
        <v>1189</v>
      </c>
      <c r="D42" s="165" t="s">
        <v>233</v>
      </c>
      <c r="E42" s="166">
        <v>5.3955000000000002</v>
      </c>
      <c r="F42" s="167">
        <v>0</v>
      </c>
      <c r="G42" s="168">
        <f>ROUND(E42*F42,2)</f>
        <v>0</v>
      </c>
      <c r="H42" s="167">
        <v>0</v>
      </c>
      <c r="I42" s="168">
        <f>ROUND(E42*H42,2)</f>
        <v>0</v>
      </c>
      <c r="J42" s="167">
        <v>0</v>
      </c>
      <c r="K42" s="168">
        <f>ROUND(E42*J42,2)</f>
        <v>0</v>
      </c>
      <c r="L42" s="168">
        <v>15</v>
      </c>
      <c r="M42" s="168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68" t="s">
        <v>234</v>
      </c>
      <c r="S42" s="168" t="s">
        <v>170</v>
      </c>
      <c r="T42" s="156">
        <v>0.65200000000000002</v>
      </c>
      <c r="U42" s="156">
        <f>ROUND(E42*T42,2)</f>
        <v>3.52</v>
      </c>
      <c r="V42" s="156"/>
      <c r="W42" s="147"/>
      <c r="X42" s="147"/>
      <c r="Y42" s="147"/>
      <c r="Z42" s="147"/>
      <c r="AA42" s="147"/>
      <c r="AB42" s="147"/>
      <c r="AC42" s="147"/>
      <c r="AD42" s="147"/>
      <c r="AE42" s="147"/>
      <c r="AF42" s="147" t="s">
        <v>235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189" t="s">
        <v>1190</v>
      </c>
      <c r="D43" s="183"/>
      <c r="E43" s="184">
        <v>5.3955000000000002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47"/>
      <c r="X43" s="147"/>
      <c r="Y43" s="147"/>
      <c r="Z43" s="147"/>
      <c r="AA43" s="147"/>
      <c r="AB43" s="147"/>
      <c r="AC43" s="147"/>
      <c r="AD43" s="147"/>
      <c r="AE43" s="147"/>
      <c r="AF43" s="147" t="s">
        <v>239</v>
      </c>
      <c r="AG43" s="147">
        <v>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20.399999999999999" outlineLevel="1" x14ac:dyDescent="0.25">
      <c r="A44" s="163">
        <v>8</v>
      </c>
      <c r="B44" s="164" t="s">
        <v>251</v>
      </c>
      <c r="C44" s="178" t="s">
        <v>252</v>
      </c>
      <c r="D44" s="165" t="s">
        <v>233</v>
      </c>
      <c r="E44" s="166">
        <v>34.847999999999999</v>
      </c>
      <c r="F44" s="167">
        <v>0</v>
      </c>
      <c r="G44" s="168">
        <f>ROUND(E44*F44,2)</f>
        <v>0</v>
      </c>
      <c r="H44" s="167">
        <v>0</v>
      </c>
      <c r="I44" s="168">
        <f>ROUND(E44*H44,2)</f>
        <v>0</v>
      </c>
      <c r="J44" s="167">
        <v>0</v>
      </c>
      <c r="K44" s="168">
        <f>ROUND(E44*J44,2)</f>
        <v>0</v>
      </c>
      <c r="L44" s="168">
        <v>15</v>
      </c>
      <c r="M44" s="168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68" t="s">
        <v>234</v>
      </c>
      <c r="S44" s="168" t="s">
        <v>170</v>
      </c>
      <c r="T44" s="156">
        <v>8.9999999999999993E-3</v>
      </c>
      <c r="U44" s="156">
        <f>ROUND(E44*T44,2)</f>
        <v>0.31</v>
      </c>
      <c r="V44" s="156"/>
      <c r="W44" s="147"/>
      <c r="X44" s="147"/>
      <c r="Y44" s="147"/>
      <c r="Z44" s="147"/>
      <c r="AA44" s="147"/>
      <c r="AB44" s="147"/>
      <c r="AC44" s="147"/>
      <c r="AD44" s="147"/>
      <c r="AE44" s="147"/>
      <c r="AF44" s="147" t="s">
        <v>242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5">
      <c r="A45" s="154"/>
      <c r="B45" s="155"/>
      <c r="C45" s="189" t="s">
        <v>1182</v>
      </c>
      <c r="D45" s="183"/>
      <c r="E45" s="184">
        <v>30.51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47"/>
      <c r="X45" s="147"/>
      <c r="Y45" s="147"/>
      <c r="Z45" s="147"/>
      <c r="AA45" s="147"/>
      <c r="AB45" s="147"/>
      <c r="AC45" s="147"/>
      <c r="AD45" s="147"/>
      <c r="AE45" s="147"/>
      <c r="AF45" s="147" t="s">
        <v>239</v>
      </c>
      <c r="AG45" s="147">
        <v>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54"/>
      <c r="B46" s="155"/>
      <c r="C46" s="189" t="s">
        <v>1171</v>
      </c>
      <c r="D46" s="183"/>
      <c r="E46" s="184">
        <v>-4.851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47"/>
      <c r="X46" s="147"/>
      <c r="Y46" s="147"/>
      <c r="Z46" s="147"/>
      <c r="AA46" s="147"/>
      <c r="AB46" s="147"/>
      <c r="AC46" s="147"/>
      <c r="AD46" s="147"/>
      <c r="AE46" s="147"/>
      <c r="AF46" s="147" t="s">
        <v>239</v>
      </c>
      <c r="AG46" s="147">
        <v>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54"/>
      <c r="B47" s="155"/>
      <c r="C47" s="189" t="s">
        <v>1172</v>
      </c>
      <c r="D47" s="183"/>
      <c r="E47" s="184">
        <v>4.68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47"/>
      <c r="X47" s="147"/>
      <c r="Y47" s="147"/>
      <c r="Z47" s="147"/>
      <c r="AA47" s="147"/>
      <c r="AB47" s="147"/>
      <c r="AC47" s="147"/>
      <c r="AD47" s="147"/>
      <c r="AE47" s="147"/>
      <c r="AF47" s="147" t="s">
        <v>239</v>
      </c>
      <c r="AG47" s="147">
        <v>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 x14ac:dyDescent="0.25">
      <c r="A48" s="154"/>
      <c r="B48" s="155"/>
      <c r="C48" s="189" t="s">
        <v>1178</v>
      </c>
      <c r="D48" s="183"/>
      <c r="E48" s="184">
        <v>4.5090000000000003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47"/>
      <c r="X48" s="147"/>
      <c r="Y48" s="147"/>
      <c r="Z48" s="147"/>
      <c r="AA48" s="147"/>
      <c r="AB48" s="147"/>
      <c r="AC48" s="147"/>
      <c r="AD48" s="147"/>
      <c r="AE48" s="147"/>
      <c r="AF48" s="147" t="s">
        <v>239</v>
      </c>
      <c r="AG48" s="147">
        <v>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5">
      <c r="A49" s="163">
        <v>9</v>
      </c>
      <c r="B49" s="164" t="s">
        <v>1191</v>
      </c>
      <c r="C49" s="178" t="s">
        <v>1192</v>
      </c>
      <c r="D49" s="165" t="s">
        <v>233</v>
      </c>
      <c r="E49" s="166">
        <v>5.3955000000000002</v>
      </c>
      <c r="F49" s="167">
        <v>0</v>
      </c>
      <c r="G49" s="168">
        <f>ROUND(E49*F49,2)</f>
        <v>0</v>
      </c>
      <c r="H49" s="167">
        <v>0</v>
      </c>
      <c r="I49" s="168">
        <f>ROUND(E49*H49,2)</f>
        <v>0</v>
      </c>
      <c r="J49" s="167">
        <v>0</v>
      </c>
      <c r="K49" s="168">
        <f>ROUND(E49*J49,2)</f>
        <v>0</v>
      </c>
      <c r="L49" s="168">
        <v>15</v>
      </c>
      <c r="M49" s="168">
        <f>G49*(1+L49/100)</f>
        <v>0</v>
      </c>
      <c r="N49" s="168">
        <v>0</v>
      </c>
      <c r="O49" s="168">
        <f>ROUND(E49*N49,2)</f>
        <v>0</v>
      </c>
      <c r="P49" s="168">
        <v>0</v>
      </c>
      <c r="Q49" s="168">
        <f>ROUND(E49*P49,2)</f>
        <v>0</v>
      </c>
      <c r="R49" s="168"/>
      <c r="S49" s="168" t="s">
        <v>214</v>
      </c>
      <c r="T49" s="156">
        <v>1.69</v>
      </c>
      <c r="U49" s="156">
        <f>ROUND(E49*T49,2)</f>
        <v>9.1199999999999992</v>
      </c>
      <c r="V49" s="156"/>
      <c r="W49" s="147"/>
      <c r="X49" s="147"/>
      <c r="Y49" s="147"/>
      <c r="Z49" s="147"/>
      <c r="AA49" s="147"/>
      <c r="AB49" s="147"/>
      <c r="AC49" s="147"/>
      <c r="AD49" s="147"/>
      <c r="AE49" s="147"/>
      <c r="AF49" s="147" t="s">
        <v>235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5">
      <c r="A50" s="154"/>
      <c r="B50" s="155"/>
      <c r="C50" s="189" t="s">
        <v>1181</v>
      </c>
      <c r="D50" s="183"/>
      <c r="E50" s="184">
        <v>5.3955000000000002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47"/>
      <c r="X50" s="147"/>
      <c r="Y50" s="147"/>
      <c r="Z50" s="147"/>
      <c r="AA50" s="147"/>
      <c r="AB50" s="147"/>
      <c r="AC50" s="147"/>
      <c r="AD50" s="147"/>
      <c r="AE50" s="147"/>
      <c r="AF50" s="147" t="s">
        <v>239</v>
      </c>
      <c r="AG50" s="147">
        <v>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20.399999999999999" outlineLevel="1" x14ac:dyDescent="0.25">
      <c r="A51" s="163">
        <v>10</v>
      </c>
      <c r="B51" s="164" t="s">
        <v>1193</v>
      </c>
      <c r="C51" s="178" t="s">
        <v>1194</v>
      </c>
      <c r="D51" s="165" t="s">
        <v>278</v>
      </c>
      <c r="E51" s="166">
        <v>251.5</v>
      </c>
      <c r="F51" s="167">
        <v>0</v>
      </c>
      <c r="G51" s="168">
        <f>ROUND(E51*F51,2)</f>
        <v>0</v>
      </c>
      <c r="H51" s="167">
        <v>0</v>
      </c>
      <c r="I51" s="168">
        <f>ROUND(E51*H51,2)</f>
        <v>0</v>
      </c>
      <c r="J51" s="167">
        <v>0</v>
      </c>
      <c r="K51" s="168">
        <f>ROUND(E51*J51,2)</f>
        <v>0</v>
      </c>
      <c r="L51" s="168">
        <v>15</v>
      </c>
      <c r="M51" s="168">
        <f>G51*(1+L51/100)</f>
        <v>0</v>
      </c>
      <c r="N51" s="168">
        <v>0</v>
      </c>
      <c r="O51" s="168">
        <f>ROUND(E51*N51,2)</f>
        <v>0</v>
      </c>
      <c r="P51" s="168">
        <v>0</v>
      </c>
      <c r="Q51" s="168">
        <f>ROUND(E51*P51,2)</f>
        <v>0</v>
      </c>
      <c r="R51" s="168" t="s">
        <v>234</v>
      </c>
      <c r="S51" s="168" t="s">
        <v>214</v>
      </c>
      <c r="T51" s="156">
        <v>1.7999999999999999E-2</v>
      </c>
      <c r="U51" s="156">
        <f>ROUND(E51*T51,2)</f>
        <v>4.53</v>
      </c>
      <c r="V51" s="156"/>
      <c r="W51" s="147"/>
      <c r="X51" s="147"/>
      <c r="Y51" s="147"/>
      <c r="Z51" s="147"/>
      <c r="AA51" s="147"/>
      <c r="AB51" s="147"/>
      <c r="AC51" s="147"/>
      <c r="AD51" s="147"/>
      <c r="AE51" s="147"/>
      <c r="AF51" s="147" t="s">
        <v>242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 x14ac:dyDescent="0.25">
      <c r="A52" s="154"/>
      <c r="B52" s="155"/>
      <c r="C52" s="251" t="s">
        <v>1195</v>
      </c>
      <c r="D52" s="252"/>
      <c r="E52" s="252"/>
      <c r="F52" s="252"/>
      <c r="G52" s="252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47"/>
      <c r="X52" s="147"/>
      <c r="Y52" s="147"/>
      <c r="Z52" s="147"/>
      <c r="AA52" s="147"/>
      <c r="AB52" s="147"/>
      <c r="AC52" s="147"/>
      <c r="AD52" s="147"/>
      <c r="AE52" s="147"/>
      <c r="AF52" s="147" t="s">
        <v>237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54"/>
      <c r="B53" s="155"/>
      <c r="C53" s="189" t="s">
        <v>1196</v>
      </c>
      <c r="D53" s="183"/>
      <c r="E53" s="184">
        <v>149.5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47"/>
      <c r="X53" s="147"/>
      <c r="Y53" s="147"/>
      <c r="Z53" s="147"/>
      <c r="AA53" s="147"/>
      <c r="AB53" s="147"/>
      <c r="AC53" s="147"/>
      <c r="AD53" s="147"/>
      <c r="AE53" s="147"/>
      <c r="AF53" s="147" t="s">
        <v>239</v>
      </c>
      <c r="AG53" s="147">
        <v>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5">
      <c r="A54" s="154"/>
      <c r="B54" s="155"/>
      <c r="C54" s="189" t="s">
        <v>1197</v>
      </c>
      <c r="D54" s="183"/>
      <c r="E54" s="184">
        <v>102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47"/>
      <c r="X54" s="147"/>
      <c r="Y54" s="147"/>
      <c r="Z54" s="147"/>
      <c r="AA54" s="147"/>
      <c r="AB54" s="147"/>
      <c r="AC54" s="147"/>
      <c r="AD54" s="147"/>
      <c r="AE54" s="147"/>
      <c r="AF54" s="147" t="s">
        <v>239</v>
      </c>
      <c r="AG54" s="147">
        <v>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5">
      <c r="A55" s="163">
        <v>11</v>
      </c>
      <c r="B55" s="164" t="s">
        <v>1198</v>
      </c>
      <c r="C55" s="178" t="s">
        <v>1199</v>
      </c>
      <c r="D55" s="165" t="s">
        <v>1200</v>
      </c>
      <c r="E55" s="166">
        <v>5.3955000000000002</v>
      </c>
      <c r="F55" s="167">
        <v>0</v>
      </c>
      <c r="G55" s="168">
        <f>ROUND(E55*F55,2)</f>
        <v>0</v>
      </c>
      <c r="H55" s="167">
        <v>0</v>
      </c>
      <c r="I55" s="168">
        <f>ROUND(E55*H55,2)</f>
        <v>0</v>
      </c>
      <c r="J55" s="167">
        <v>0</v>
      </c>
      <c r="K55" s="168">
        <f>ROUND(E55*J55,2)</f>
        <v>0</v>
      </c>
      <c r="L55" s="168">
        <v>15</v>
      </c>
      <c r="M55" s="168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68"/>
      <c r="S55" s="168" t="s">
        <v>214</v>
      </c>
      <c r="T55" s="156">
        <v>0</v>
      </c>
      <c r="U55" s="156">
        <f>ROUND(E55*T55,2)</f>
        <v>0</v>
      </c>
      <c r="V55" s="156"/>
      <c r="W55" s="147"/>
      <c r="X55" s="147"/>
      <c r="Y55" s="147"/>
      <c r="Z55" s="147"/>
      <c r="AA55" s="147"/>
      <c r="AB55" s="147"/>
      <c r="AC55" s="147"/>
      <c r="AD55" s="147"/>
      <c r="AE55" s="147"/>
      <c r="AF55" s="147" t="s">
        <v>235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5">
      <c r="A56" s="154"/>
      <c r="B56" s="155"/>
      <c r="C56" s="189" t="s">
        <v>1181</v>
      </c>
      <c r="D56" s="183"/>
      <c r="E56" s="184">
        <v>5.3955000000000002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47"/>
      <c r="X56" s="147"/>
      <c r="Y56" s="147"/>
      <c r="Z56" s="147"/>
      <c r="AA56" s="147"/>
      <c r="AB56" s="147"/>
      <c r="AC56" s="147"/>
      <c r="AD56" s="147"/>
      <c r="AE56" s="147"/>
      <c r="AF56" s="147" t="s">
        <v>239</v>
      </c>
      <c r="AG56" s="147">
        <v>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 x14ac:dyDescent="0.25">
      <c r="A57" s="163">
        <v>12</v>
      </c>
      <c r="B57" s="164" t="s">
        <v>257</v>
      </c>
      <c r="C57" s="178" t="s">
        <v>258</v>
      </c>
      <c r="D57" s="165" t="s">
        <v>233</v>
      </c>
      <c r="E57" s="166">
        <v>34.847999999999999</v>
      </c>
      <c r="F57" s="167">
        <v>0</v>
      </c>
      <c r="G57" s="168">
        <f>ROUND(E57*F57,2)</f>
        <v>0</v>
      </c>
      <c r="H57" s="167">
        <v>0</v>
      </c>
      <c r="I57" s="168">
        <f>ROUND(E57*H57,2)</f>
        <v>0</v>
      </c>
      <c r="J57" s="167">
        <v>0</v>
      </c>
      <c r="K57" s="168">
        <f>ROUND(E57*J57,2)</f>
        <v>0</v>
      </c>
      <c r="L57" s="168">
        <v>15</v>
      </c>
      <c r="M57" s="168">
        <f>G57*(1+L57/100)</f>
        <v>0</v>
      </c>
      <c r="N57" s="168">
        <v>0</v>
      </c>
      <c r="O57" s="168">
        <f>ROUND(E57*N57,2)</f>
        <v>0</v>
      </c>
      <c r="P57" s="168">
        <v>0</v>
      </c>
      <c r="Q57" s="168">
        <f>ROUND(E57*P57,2)</f>
        <v>0</v>
      </c>
      <c r="R57" s="168" t="s">
        <v>234</v>
      </c>
      <c r="S57" s="168" t="s">
        <v>170</v>
      </c>
      <c r="T57" s="156">
        <v>0</v>
      </c>
      <c r="U57" s="156">
        <f>ROUND(E57*T57,2)</f>
        <v>0</v>
      </c>
      <c r="V57" s="156"/>
      <c r="W57" s="147"/>
      <c r="X57" s="147"/>
      <c r="Y57" s="147"/>
      <c r="Z57" s="147"/>
      <c r="AA57" s="147"/>
      <c r="AB57" s="147"/>
      <c r="AC57" s="147"/>
      <c r="AD57" s="147"/>
      <c r="AE57" s="147"/>
      <c r="AF57" s="147" t="s">
        <v>242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 x14ac:dyDescent="0.25">
      <c r="A58" s="154"/>
      <c r="B58" s="155"/>
      <c r="C58" s="189" t="s">
        <v>1182</v>
      </c>
      <c r="D58" s="183"/>
      <c r="E58" s="184">
        <v>30.51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47"/>
      <c r="X58" s="147"/>
      <c r="Y58" s="147"/>
      <c r="Z58" s="147"/>
      <c r="AA58" s="147"/>
      <c r="AB58" s="147"/>
      <c r="AC58" s="147"/>
      <c r="AD58" s="147"/>
      <c r="AE58" s="147"/>
      <c r="AF58" s="147" t="s">
        <v>239</v>
      </c>
      <c r="AG58" s="147">
        <v>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 x14ac:dyDescent="0.25">
      <c r="A59" s="154"/>
      <c r="B59" s="155"/>
      <c r="C59" s="189" t="s">
        <v>1171</v>
      </c>
      <c r="D59" s="183"/>
      <c r="E59" s="184">
        <v>-4.851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47"/>
      <c r="X59" s="147"/>
      <c r="Y59" s="147"/>
      <c r="Z59" s="147"/>
      <c r="AA59" s="147"/>
      <c r="AB59" s="147"/>
      <c r="AC59" s="147"/>
      <c r="AD59" s="147"/>
      <c r="AE59" s="147"/>
      <c r="AF59" s="147" t="s">
        <v>239</v>
      </c>
      <c r="AG59" s="147">
        <v>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 x14ac:dyDescent="0.25">
      <c r="A60" s="154"/>
      <c r="B60" s="155"/>
      <c r="C60" s="189" t="s">
        <v>1172</v>
      </c>
      <c r="D60" s="183"/>
      <c r="E60" s="184">
        <v>4.68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47"/>
      <c r="X60" s="147"/>
      <c r="Y60" s="147"/>
      <c r="Z60" s="147"/>
      <c r="AA60" s="147"/>
      <c r="AB60" s="147"/>
      <c r="AC60" s="147"/>
      <c r="AD60" s="147"/>
      <c r="AE60" s="147"/>
      <c r="AF60" s="147" t="s">
        <v>239</v>
      </c>
      <c r="AG60" s="147">
        <v>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5">
      <c r="A61" s="154"/>
      <c r="B61" s="155"/>
      <c r="C61" s="189" t="s">
        <v>1178</v>
      </c>
      <c r="D61" s="183"/>
      <c r="E61" s="184">
        <v>4.5090000000000003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47"/>
      <c r="X61" s="147"/>
      <c r="Y61" s="147"/>
      <c r="Z61" s="147"/>
      <c r="AA61" s="147"/>
      <c r="AB61" s="147"/>
      <c r="AC61" s="147"/>
      <c r="AD61" s="147"/>
      <c r="AE61" s="147"/>
      <c r="AF61" s="147" t="s">
        <v>239</v>
      </c>
      <c r="AG61" s="147">
        <v>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x14ac:dyDescent="0.25">
      <c r="A62" s="158" t="s">
        <v>165</v>
      </c>
      <c r="B62" s="159" t="s">
        <v>70</v>
      </c>
      <c r="C62" s="177" t="s">
        <v>71</v>
      </c>
      <c r="D62" s="160"/>
      <c r="E62" s="161"/>
      <c r="F62" s="162"/>
      <c r="G62" s="162">
        <f>SUMIF(AF63:AF73,"&lt;&gt;NOR",G63:G73)</f>
        <v>0</v>
      </c>
      <c r="H62" s="162"/>
      <c r="I62" s="162">
        <f>SUM(I63:I73)</f>
        <v>0</v>
      </c>
      <c r="J62" s="162"/>
      <c r="K62" s="162">
        <f>SUM(K63:K73)</f>
        <v>0</v>
      </c>
      <c r="L62" s="162"/>
      <c r="M62" s="162">
        <f>SUM(M63:M73)</f>
        <v>0</v>
      </c>
      <c r="N62" s="162"/>
      <c r="O62" s="162">
        <f>SUM(O63:O73)</f>
        <v>0.03</v>
      </c>
      <c r="P62" s="162"/>
      <c r="Q62" s="162">
        <f>SUM(Q63:Q73)</f>
        <v>0</v>
      </c>
      <c r="R62" s="162"/>
      <c r="S62" s="162"/>
      <c r="T62" s="157"/>
      <c r="U62" s="157">
        <f>SUM(U63:U73)</f>
        <v>22.599999999999998</v>
      </c>
      <c r="V62" s="157"/>
      <c r="AF62" t="s">
        <v>166</v>
      </c>
    </row>
    <row r="63" spans="1:59" outlineLevel="1" x14ac:dyDescent="0.25">
      <c r="A63" s="163">
        <v>13</v>
      </c>
      <c r="B63" s="164" t="s">
        <v>1201</v>
      </c>
      <c r="C63" s="178" t="s">
        <v>1202</v>
      </c>
      <c r="D63" s="165" t="s">
        <v>266</v>
      </c>
      <c r="E63" s="166">
        <v>6</v>
      </c>
      <c r="F63" s="167">
        <v>0</v>
      </c>
      <c r="G63" s="168">
        <f>ROUND(E63*F63,2)</f>
        <v>0</v>
      </c>
      <c r="H63" s="167">
        <v>0</v>
      </c>
      <c r="I63" s="168">
        <f>ROUND(E63*H63,2)</f>
        <v>0</v>
      </c>
      <c r="J63" s="167">
        <v>0</v>
      </c>
      <c r="K63" s="168">
        <f>ROUND(E63*J63,2)</f>
        <v>0</v>
      </c>
      <c r="L63" s="168">
        <v>15</v>
      </c>
      <c r="M63" s="168">
        <f>G63*(1+L63/100)</f>
        <v>0</v>
      </c>
      <c r="N63" s="168">
        <v>0</v>
      </c>
      <c r="O63" s="168">
        <f>ROUND(E63*N63,2)</f>
        <v>0</v>
      </c>
      <c r="P63" s="168">
        <v>0</v>
      </c>
      <c r="Q63" s="168">
        <f>ROUND(E63*P63,2)</f>
        <v>0</v>
      </c>
      <c r="R63" s="168"/>
      <c r="S63" s="168" t="s">
        <v>170</v>
      </c>
      <c r="T63" s="156">
        <v>0.16200000000000001</v>
      </c>
      <c r="U63" s="156">
        <f>ROUND(E63*T63,2)</f>
        <v>0.97</v>
      </c>
      <c r="V63" s="156"/>
      <c r="W63" s="147"/>
      <c r="X63" s="147"/>
      <c r="Y63" s="147"/>
      <c r="Z63" s="147"/>
      <c r="AA63" s="147"/>
      <c r="AB63" s="147"/>
      <c r="AC63" s="147"/>
      <c r="AD63" s="147"/>
      <c r="AE63" s="147"/>
      <c r="AF63" s="147" t="s">
        <v>235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5">
      <c r="A64" s="154"/>
      <c r="B64" s="155"/>
      <c r="C64" s="189" t="s">
        <v>1203</v>
      </c>
      <c r="D64" s="183"/>
      <c r="E64" s="184">
        <v>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47"/>
      <c r="X64" s="147"/>
      <c r="Y64" s="147"/>
      <c r="Z64" s="147"/>
      <c r="AA64" s="147"/>
      <c r="AB64" s="147"/>
      <c r="AC64" s="147"/>
      <c r="AD64" s="147"/>
      <c r="AE64" s="147"/>
      <c r="AF64" s="147" t="s">
        <v>239</v>
      </c>
      <c r="AG64" s="147">
        <v>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 x14ac:dyDescent="0.25">
      <c r="A65" s="163">
        <v>14</v>
      </c>
      <c r="B65" s="164" t="s">
        <v>1204</v>
      </c>
      <c r="C65" s="178" t="s">
        <v>1205</v>
      </c>
      <c r="D65" s="165" t="s">
        <v>266</v>
      </c>
      <c r="E65" s="166">
        <v>23</v>
      </c>
      <c r="F65" s="167">
        <v>0</v>
      </c>
      <c r="G65" s="168">
        <f>ROUND(E65*F65,2)</f>
        <v>0</v>
      </c>
      <c r="H65" s="167">
        <v>0</v>
      </c>
      <c r="I65" s="168">
        <f>ROUND(E65*H65,2)</f>
        <v>0</v>
      </c>
      <c r="J65" s="167">
        <v>0</v>
      </c>
      <c r="K65" s="168">
        <f>ROUND(E65*J65,2)</f>
        <v>0</v>
      </c>
      <c r="L65" s="168">
        <v>15</v>
      </c>
      <c r="M65" s="168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68"/>
      <c r="S65" s="168" t="s">
        <v>170</v>
      </c>
      <c r="T65" s="156">
        <v>0.187</v>
      </c>
      <c r="U65" s="156">
        <f>ROUND(E65*T65,2)</f>
        <v>4.3</v>
      </c>
      <c r="V65" s="156"/>
      <c r="W65" s="147"/>
      <c r="X65" s="147"/>
      <c r="Y65" s="147"/>
      <c r="Z65" s="147"/>
      <c r="AA65" s="147"/>
      <c r="AB65" s="147"/>
      <c r="AC65" s="147"/>
      <c r="AD65" s="147"/>
      <c r="AE65" s="147"/>
      <c r="AF65" s="147" t="s">
        <v>235</v>
      </c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5">
      <c r="A66" s="154"/>
      <c r="B66" s="155"/>
      <c r="C66" s="189" t="s">
        <v>1206</v>
      </c>
      <c r="D66" s="183"/>
      <c r="E66" s="184">
        <v>23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47"/>
      <c r="X66" s="147"/>
      <c r="Y66" s="147"/>
      <c r="Z66" s="147"/>
      <c r="AA66" s="147"/>
      <c r="AB66" s="147"/>
      <c r="AC66" s="147"/>
      <c r="AD66" s="147"/>
      <c r="AE66" s="147"/>
      <c r="AF66" s="147" t="s">
        <v>239</v>
      </c>
      <c r="AG66" s="147">
        <v>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5">
      <c r="A67" s="163">
        <v>15</v>
      </c>
      <c r="B67" s="164" t="s">
        <v>1207</v>
      </c>
      <c r="C67" s="178" t="s">
        <v>1208</v>
      </c>
      <c r="D67" s="165" t="s">
        <v>233</v>
      </c>
      <c r="E67" s="166">
        <v>14.5</v>
      </c>
      <c r="F67" s="167">
        <v>0</v>
      </c>
      <c r="G67" s="168">
        <f>ROUND(E67*F67,2)</f>
        <v>0</v>
      </c>
      <c r="H67" s="167">
        <v>0</v>
      </c>
      <c r="I67" s="168">
        <f>ROUND(E67*H67,2)</f>
        <v>0</v>
      </c>
      <c r="J67" s="167">
        <v>0</v>
      </c>
      <c r="K67" s="168">
        <f>ROUND(E67*J67,2)</f>
        <v>0</v>
      </c>
      <c r="L67" s="168">
        <v>15</v>
      </c>
      <c r="M67" s="168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68"/>
      <c r="S67" s="168" t="s">
        <v>170</v>
      </c>
      <c r="T67" s="156">
        <v>1.1950000000000001</v>
      </c>
      <c r="U67" s="156">
        <f>ROUND(E67*T67,2)</f>
        <v>17.329999999999998</v>
      </c>
      <c r="V67" s="156"/>
      <c r="W67" s="147"/>
      <c r="X67" s="147"/>
      <c r="Y67" s="147"/>
      <c r="Z67" s="147"/>
      <c r="AA67" s="147"/>
      <c r="AB67" s="147"/>
      <c r="AC67" s="147"/>
      <c r="AD67" s="147"/>
      <c r="AE67" s="147"/>
      <c r="AF67" s="147" t="s">
        <v>235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 x14ac:dyDescent="0.25">
      <c r="A68" s="154"/>
      <c r="B68" s="155"/>
      <c r="C68" s="189" t="s">
        <v>1209</v>
      </c>
      <c r="D68" s="183"/>
      <c r="E68" s="184">
        <v>3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47"/>
      <c r="X68" s="147"/>
      <c r="Y68" s="147"/>
      <c r="Z68" s="147"/>
      <c r="AA68" s="147"/>
      <c r="AB68" s="147"/>
      <c r="AC68" s="147"/>
      <c r="AD68" s="147"/>
      <c r="AE68" s="147"/>
      <c r="AF68" s="147" t="s">
        <v>239</v>
      </c>
      <c r="AG68" s="147">
        <v>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5">
      <c r="A69" s="154"/>
      <c r="B69" s="155"/>
      <c r="C69" s="189" t="s">
        <v>1210</v>
      </c>
      <c r="D69" s="183"/>
      <c r="E69" s="184">
        <v>11.5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47"/>
      <c r="X69" s="147"/>
      <c r="Y69" s="147"/>
      <c r="Z69" s="147"/>
      <c r="AA69" s="147"/>
      <c r="AB69" s="147"/>
      <c r="AC69" s="147"/>
      <c r="AD69" s="147"/>
      <c r="AE69" s="147"/>
      <c r="AF69" s="147" t="s">
        <v>239</v>
      </c>
      <c r="AG69" s="147">
        <v>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 x14ac:dyDescent="0.25">
      <c r="A70" s="163">
        <v>16</v>
      </c>
      <c r="B70" s="164" t="s">
        <v>1211</v>
      </c>
      <c r="C70" s="178" t="s">
        <v>1212</v>
      </c>
      <c r="D70" s="165" t="s">
        <v>169</v>
      </c>
      <c r="E70" s="166">
        <v>6</v>
      </c>
      <c r="F70" s="167">
        <v>0</v>
      </c>
      <c r="G70" s="168">
        <f>ROUND(E70*F70,2)</f>
        <v>0</v>
      </c>
      <c r="H70" s="167">
        <v>0</v>
      </c>
      <c r="I70" s="168">
        <f>ROUND(E70*H70,2)</f>
        <v>0</v>
      </c>
      <c r="J70" s="167">
        <v>0</v>
      </c>
      <c r="K70" s="168">
        <f>ROUND(E70*J70,2)</f>
        <v>0</v>
      </c>
      <c r="L70" s="168">
        <v>15</v>
      </c>
      <c r="M70" s="168">
        <f>G70*(1+L70/100)</f>
        <v>0</v>
      </c>
      <c r="N70" s="168">
        <v>0</v>
      </c>
      <c r="O70" s="168">
        <f>ROUND(E70*N70,2)</f>
        <v>0</v>
      </c>
      <c r="P70" s="168">
        <v>0</v>
      </c>
      <c r="Q70" s="168">
        <f>ROUND(E70*P70,2)</f>
        <v>0</v>
      </c>
      <c r="R70" s="168"/>
      <c r="S70" s="168" t="s">
        <v>214</v>
      </c>
      <c r="T70" s="156">
        <v>0</v>
      </c>
      <c r="U70" s="156">
        <f>ROUND(E70*T70,2)</f>
        <v>0</v>
      </c>
      <c r="V70" s="156"/>
      <c r="W70" s="147"/>
      <c r="X70" s="147"/>
      <c r="Y70" s="147"/>
      <c r="Z70" s="147"/>
      <c r="AA70" s="147"/>
      <c r="AB70" s="147"/>
      <c r="AC70" s="147"/>
      <c r="AD70" s="147"/>
      <c r="AE70" s="147"/>
      <c r="AF70" s="147" t="s">
        <v>295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 x14ac:dyDescent="0.25">
      <c r="A71" s="154"/>
      <c r="B71" s="155"/>
      <c r="C71" s="189" t="s">
        <v>1213</v>
      </c>
      <c r="D71" s="183"/>
      <c r="E71" s="184">
        <v>6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47"/>
      <c r="X71" s="147"/>
      <c r="Y71" s="147"/>
      <c r="Z71" s="147"/>
      <c r="AA71" s="147"/>
      <c r="AB71" s="147"/>
      <c r="AC71" s="147"/>
      <c r="AD71" s="147"/>
      <c r="AE71" s="147"/>
      <c r="AF71" s="147" t="s">
        <v>239</v>
      </c>
      <c r="AG71" s="147">
        <v>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30.6" outlineLevel="1" x14ac:dyDescent="0.25">
      <c r="A72" s="163">
        <v>17</v>
      </c>
      <c r="B72" s="164" t="s">
        <v>1214</v>
      </c>
      <c r="C72" s="178" t="s">
        <v>1215</v>
      </c>
      <c r="D72" s="165" t="s">
        <v>266</v>
      </c>
      <c r="E72" s="166">
        <v>23</v>
      </c>
      <c r="F72" s="167">
        <v>0</v>
      </c>
      <c r="G72" s="168">
        <f>ROUND(E72*F72,2)</f>
        <v>0</v>
      </c>
      <c r="H72" s="167">
        <v>0</v>
      </c>
      <c r="I72" s="168">
        <f>ROUND(E72*H72,2)</f>
        <v>0</v>
      </c>
      <c r="J72" s="167">
        <v>0</v>
      </c>
      <c r="K72" s="168">
        <f>ROUND(E72*J72,2)</f>
        <v>0</v>
      </c>
      <c r="L72" s="168">
        <v>15</v>
      </c>
      <c r="M72" s="168">
        <f>G72*(1+L72/100)</f>
        <v>0</v>
      </c>
      <c r="N72" s="168">
        <v>1.1000000000000001E-3</v>
      </c>
      <c r="O72" s="168">
        <f>ROUND(E72*N72,2)</f>
        <v>0.03</v>
      </c>
      <c r="P72" s="168">
        <v>0</v>
      </c>
      <c r="Q72" s="168">
        <f>ROUND(E72*P72,2)</f>
        <v>0</v>
      </c>
      <c r="R72" s="168" t="s">
        <v>294</v>
      </c>
      <c r="S72" s="168" t="s">
        <v>170</v>
      </c>
      <c r="T72" s="156">
        <v>0</v>
      </c>
      <c r="U72" s="156">
        <f>ROUND(E72*T72,2)</f>
        <v>0</v>
      </c>
      <c r="V72" s="156"/>
      <c r="W72" s="147"/>
      <c r="X72" s="147"/>
      <c r="Y72" s="147"/>
      <c r="Z72" s="147"/>
      <c r="AA72" s="147"/>
      <c r="AB72" s="147"/>
      <c r="AC72" s="147"/>
      <c r="AD72" s="147"/>
      <c r="AE72" s="147"/>
      <c r="AF72" s="147" t="s">
        <v>295</v>
      </c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 x14ac:dyDescent="0.25">
      <c r="A73" s="154"/>
      <c r="B73" s="155"/>
      <c r="C73" s="189" t="s">
        <v>1206</v>
      </c>
      <c r="D73" s="183"/>
      <c r="E73" s="184">
        <v>23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47"/>
      <c r="X73" s="147"/>
      <c r="Y73" s="147"/>
      <c r="Z73" s="147"/>
      <c r="AA73" s="147"/>
      <c r="AB73" s="147"/>
      <c r="AC73" s="147"/>
      <c r="AD73" s="147"/>
      <c r="AE73" s="147"/>
      <c r="AF73" s="147" t="s">
        <v>239</v>
      </c>
      <c r="AG73" s="147">
        <v>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x14ac:dyDescent="0.25">
      <c r="A74" s="158" t="s">
        <v>165</v>
      </c>
      <c r="B74" s="159" t="s">
        <v>76</v>
      </c>
      <c r="C74" s="177" t="s">
        <v>77</v>
      </c>
      <c r="D74" s="160"/>
      <c r="E74" s="161"/>
      <c r="F74" s="162"/>
      <c r="G74" s="162">
        <f>SUMIF(AF75:AF84,"&lt;&gt;NOR",G75:G84)</f>
        <v>0</v>
      </c>
      <c r="H74" s="162"/>
      <c r="I74" s="162">
        <f>SUM(I75:I84)</f>
        <v>0</v>
      </c>
      <c r="J74" s="162"/>
      <c r="K74" s="162">
        <f>SUM(K75:K84)</f>
        <v>0</v>
      </c>
      <c r="L74" s="162"/>
      <c r="M74" s="162">
        <f>SUM(M75:M84)</f>
        <v>0</v>
      </c>
      <c r="N74" s="162"/>
      <c r="O74" s="162">
        <f>SUM(O75:O84)</f>
        <v>3.28</v>
      </c>
      <c r="P74" s="162"/>
      <c r="Q74" s="162">
        <f>SUM(Q75:Q84)</f>
        <v>0</v>
      </c>
      <c r="R74" s="162"/>
      <c r="S74" s="162"/>
      <c r="T74" s="157"/>
      <c r="U74" s="157">
        <f>SUM(U75:U84)</f>
        <v>25.79</v>
      </c>
      <c r="V74" s="157"/>
      <c r="AF74" t="s">
        <v>166</v>
      </c>
    </row>
    <row r="75" spans="1:59" outlineLevel="1" x14ac:dyDescent="0.25">
      <c r="A75" s="163">
        <v>18</v>
      </c>
      <c r="B75" s="164" t="s">
        <v>1216</v>
      </c>
      <c r="C75" s="178" t="s">
        <v>1217</v>
      </c>
      <c r="D75" s="165" t="s">
        <v>448</v>
      </c>
      <c r="E75" s="166">
        <v>3.7949999999999999</v>
      </c>
      <c r="F75" s="167">
        <v>0</v>
      </c>
      <c r="G75" s="168">
        <f>ROUND(E75*F75,2)</f>
        <v>0</v>
      </c>
      <c r="H75" s="167">
        <v>0</v>
      </c>
      <c r="I75" s="168">
        <f>ROUND(E75*H75,2)</f>
        <v>0</v>
      </c>
      <c r="J75" s="167">
        <v>0</v>
      </c>
      <c r="K75" s="168">
        <f>ROUND(E75*J75,2)</f>
        <v>0</v>
      </c>
      <c r="L75" s="168">
        <v>15</v>
      </c>
      <c r="M75" s="168">
        <f>G75*(1+L75/100)</f>
        <v>0</v>
      </c>
      <c r="N75" s="168">
        <v>0.22</v>
      </c>
      <c r="O75" s="168">
        <f>ROUND(E75*N75,2)</f>
        <v>0.83</v>
      </c>
      <c r="P75" s="168">
        <v>0</v>
      </c>
      <c r="Q75" s="168">
        <f>ROUND(E75*P75,2)</f>
        <v>0</v>
      </c>
      <c r="R75" s="168"/>
      <c r="S75" s="168" t="s">
        <v>170</v>
      </c>
      <c r="T75" s="156">
        <v>3.0640999999999998</v>
      </c>
      <c r="U75" s="156">
        <f>ROUND(E75*T75,2)</f>
        <v>11.63</v>
      </c>
      <c r="V75" s="156"/>
      <c r="W75" s="147"/>
      <c r="X75" s="147"/>
      <c r="Y75" s="147"/>
      <c r="Z75" s="147"/>
      <c r="AA75" s="147"/>
      <c r="AB75" s="147"/>
      <c r="AC75" s="147"/>
      <c r="AD75" s="147"/>
      <c r="AE75" s="147"/>
      <c r="AF75" s="147" t="s">
        <v>235</v>
      </c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outlineLevel="1" x14ac:dyDescent="0.25">
      <c r="A76" s="154"/>
      <c r="B76" s="155"/>
      <c r="C76" s="189" t="s">
        <v>1218</v>
      </c>
      <c r="D76" s="183"/>
      <c r="E76" s="184">
        <v>3.7949999999999999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47"/>
      <c r="X76" s="147"/>
      <c r="Y76" s="147"/>
      <c r="Z76" s="147"/>
      <c r="AA76" s="147"/>
      <c r="AB76" s="147"/>
      <c r="AC76" s="147"/>
      <c r="AD76" s="147"/>
      <c r="AE76" s="147"/>
      <c r="AF76" s="147" t="s">
        <v>239</v>
      </c>
      <c r="AG76" s="147">
        <v>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outlineLevel="1" x14ac:dyDescent="0.25">
      <c r="A77" s="163">
        <v>19</v>
      </c>
      <c r="B77" s="164" t="s">
        <v>1216</v>
      </c>
      <c r="C77" s="178" t="s">
        <v>1217</v>
      </c>
      <c r="D77" s="165" t="s">
        <v>448</v>
      </c>
      <c r="E77" s="166">
        <v>4.62</v>
      </c>
      <c r="F77" s="167">
        <v>0</v>
      </c>
      <c r="G77" s="168">
        <f>ROUND(E77*F77,2)</f>
        <v>0</v>
      </c>
      <c r="H77" s="167">
        <v>0</v>
      </c>
      <c r="I77" s="168">
        <f>ROUND(E77*H77,2)</f>
        <v>0</v>
      </c>
      <c r="J77" s="167">
        <v>0</v>
      </c>
      <c r="K77" s="168">
        <f>ROUND(E77*J77,2)</f>
        <v>0</v>
      </c>
      <c r="L77" s="168">
        <v>15</v>
      </c>
      <c r="M77" s="168">
        <f>G77*(1+L77/100)</f>
        <v>0</v>
      </c>
      <c r="N77" s="168">
        <v>0.22</v>
      </c>
      <c r="O77" s="168">
        <f>ROUND(E77*N77,2)</f>
        <v>1.02</v>
      </c>
      <c r="P77" s="168">
        <v>0</v>
      </c>
      <c r="Q77" s="168">
        <f>ROUND(E77*P77,2)</f>
        <v>0</v>
      </c>
      <c r="R77" s="168"/>
      <c r="S77" s="168" t="s">
        <v>170</v>
      </c>
      <c r="T77" s="156">
        <v>3.0640999999999998</v>
      </c>
      <c r="U77" s="156">
        <f>ROUND(E77*T77,2)</f>
        <v>14.16</v>
      </c>
      <c r="V77" s="156"/>
      <c r="W77" s="147"/>
      <c r="X77" s="147"/>
      <c r="Y77" s="147"/>
      <c r="Z77" s="147"/>
      <c r="AA77" s="147"/>
      <c r="AB77" s="147"/>
      <c r="AC77" s="147"/>
      <c r="AD77" s="147"/>
      <c r="AE77" s="147"/>
      <c r="AF77" s="147" t="s">
        <v>235</v>
      </c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outlineLevel="1" x14ac:dyDescent="0.25">
      <c r="A78" s="154"/>
      <c r="B78" s="155"/>
      <c r="C78" s="189" t="s">
        <v>1219</v>
      </c>
      <c r="D78" s="183"/>
      <c r="E78" s="184">
        <v>4.62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47"/>
      <c r="X78" s="147"/>
      <c r="Y78" s="147"/>
      <c r="Z78" s="147"/>
      <c r="AA78" s="147"/>
      <c r="AB78" s="147"/>
      <c r="AC78" s="147"/>
      <c r="AD78" s="147"/>
      <c r="AE78" s="147"/>
      <c r="AF78" s="147" t="s">
        <v>239</v>
      </c>
      <c r="AG78" s="147">
        <v>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 x14ac:dyDescent="0.25">
      <c r="A79" s="163">
        <v>20</v>
      </c>
      <c r="B79" s="164" t="s">
        <v>1220</v>
      </c>
      <c r="C79" s="178" t="s">
        <v>1221</v>
      </c>
      <c r="D79" s="165" t="s">
        <v>266</v>
      </c>
      <c r="E79" s="166">
        <v>14</v>
      </c>
      <c r="F79" s="167">
        <v>0</v>
      </c>
      <c r="G79" s="168">
        <f>ROUND(E79*F79,2)</f>
        <v>0</v>
      </c>
      <c r="H79" s="167">
        <v>0</v>
      </c>
      <c r="I79" s="168">
        <f>ROUND(E79*H79,2)</f>
        <v>0</v>
      </c>
      <c r="J79" s="167">
        <v>0</v>
      </c>
      <c r="K79" s="168">
        <f>ROUND(E79*J79,2)</f>
        <v>0</v>
      </c>
      <c r="L79" s="168">
        <v>15</v>
      </c>
      <c r="M79" s="168">
        <f>G79*(1+L79/100)</f>
        <v>0</v>
      </c>
      <c r="N79" s="168">
        <v>1.7000000000000001E-2</v>
      </c>
      <c r="O79" s="168">
        <f>ROUND(E79*N79,2)</f>
        <v>0.24</v>
      </c>
      <c r="P79" s="168">
        <v>0</v>
      </c>
      <c r="Q79" s="168">
        <f>ROUND(E79*P79,2)</f>
        <v>0</v>
      </c>
      <c r="R79" s="168" t="s">
        <v>294</v>
      </c>
      <c r="S79" s="168" t="s">
        <v>170</v>
      </c>
      <c r="T79" s="156">
        <v>0</v>
      </c>
      <c r="U79" s="156">
        <f>ROUND(E79*T79,2)</f>
        <v>0</v>
      </c>
      <c r="V79" s="156"/>
      <c r="W79" s="147"/>
      <c r="X79" s="147"/>
      <c r="Y79" s="147"/>
      <c r="Z79" s="147"/>
      <c r="AA79" s="147"/>
      <c r="AB79" s="147"/>
      <c r="AC79" s="147"/>
      <c r="AD79" s="147"/>
      <c r="AE79" s="147"/>
      <c r="AF79" s="147" t="s">
        <v>295</v>
      </c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outlineLevel="1" x14ac:dyDescent="0.25">
      <c r="A80" s="154"/>
      <c r="B80" s="155"/>
      <c r="C80" s="189" t="s">
        <v>1222</v>
      </c>
      <c r="D80" s="183"/>
      <c r="E80" s="184">
        <v>14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47"/>
      <c r="X80" s="147"/>
      <c r="Y80" s="147"/>
      <c r="Z80" s="147"/>
      <c r="AA80" s="147"/>
      <c r="AB80" s="147"/>
      <c r="AC80" s="147"/>
      <c r="AD80" s="147"/>
      <c r="AE80" s="147"/>
      <c r="AF80" s="147" t="s">
        <v>239</v>
      </c>
      <c r="AG80" s="147">
        <v>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5">
      <c r="A81" s="163">
        <v>21</v>
      </c>
      <c r="B81" s="164" t="s">
        <v>1223</v>
      </c>
      <c r="C81" s="178" t="s">
        <v>1224</v>
      </c>
      <c r="D81" s="165" t="s">
        <v>266</v>
      </c>
      <c r="E81" s="166">
        <v>14</v>
      </c>
      <c r="F81" s="167">
        <v>0</v>
      </c>
      <c r="G81" s="168">
        <f>ROUND(E81*F81,2)</f>
        <v>0</v>
      </c>
      <c r="H81" s="167">
        <v>0</v>
      </c>
      <c r="I81" s="168">
        <f>ROUND(E81*H81,2)</f>
        <v>0</v>
      </c>
      <c r="J81" s="167">
        <v>0</v>
      </c>
      <c r="K81" s="168">
        <f>ROUND(E81*J81,2)</f>
        <v>0</v>
      </c>
      <c r="L81" s="168">
        <v>15</v>
      </c>
      <c r="M81" s="168">
        <f>G81*(1+L81/100)</f>
        <v>0</v>
      </c>
      <c r="N81" s="168">
        <v>2.7E-2</v>
      </c>
      <c r="O81" s="168">
        <f>ROUND(E81*N81,2)</f>
        <v>0.38</v>
      </c>
      <c r="P81" s="168">
        <v>0</v>
      </c>
      <c r="Q81" s="168">
        <f>ROUND(E81*P81,2)</f>
        <v>0</v>
      </c>
      <c r="R81" s="168" t="s">
        <v>294</v>
      </c>
      <c r="S81" s="168" t="s">
        <v>170</v>
      </c>
      <c r="T81" s="156">
        <v>0</v>
      </c>
      <c r="U81" s="156">
        <f>ROUND(E81*T81,2)</f>
        <v>0</v>
      </c>
      <c r="V81" s="156"/>
      <c r="W81" s="147"/>
      <c r="X81" s="147"/>
      <c r="Y81" s="147"/>
      <c r="Z81" s="147"/>
      <c r="AA81" s="147"/>
      <c r="AB81" s="147"/>
      <c r="AC81" s="147"/>
      <c r="AD81" s="147"/>
      <c r="AE81" s="147"/>
      <c r="AF81" s="147" t="s">
        <v>295</v>
      </c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outlineLevel="1" x14ac:dyDescent="0.25">
      <c r="A82" s="154"/>
      <c r="B82" s="155"/>
      <c r="C82" s="189" t="s">
        <v>1222</v>
      </c>
      <c r="D82" s="183"/>
      <c r="E82" s="184">
        <v>14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47"/>
      <c r="X82" s="147"/>
      <c r="Y82" s="147"/>
      <c r="Z82" s="147"/>
      <c r="AA82" s="147"/>
      <c r="AB82" s="147"/>
      <c r="AC82" s="147"/>
      <c r="AD82" s="147"/>
      <c r="AE82" s="147"/>
      <c r="AF82" s="147" t="s">
        <v>239</v>
      </c>
      <c r="AG82" s="147">
        <v>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5">
      <c r="A83" s="163">
        <v>22</v>
      </c>
      <c r="B83" s="164" t="s">
        <v>1225</v>
      </c>
      <c r="C83" s="178" t="s">
        <v>1226</v>
      </c>
      <c r="D83" s="165" t="s">
        <v>266</v>
      </c>
      <c r="E83" s="166">
        <v>23</v>
      </c>
      <c r="F83" s="167">
        <v>0</v>
      </c>
      <c r="G83" s="168">
        <f>ROUND(E83*F83,2)</f>
        <v>0</v>
      </c>
      <c r="H83" s="167">
        <v>0</v>
      </c>
      <c r="I83" s="168">
        <f>ROUND(E83*H83,2)</f>
        <v>0</v>
      </c>
      <c r="J83" s="167">
        <v>0</v>
      </c>
      <c r="K83" s="168">
        <f>ROUND(E83*J83,2)</f>
        <v>0</v>
      </c>
      <c r="L83" s="168">
        <v>15</v>
      </c>
      <c r="M83" s="168">
        <f>G83*(1+L83/100)</f>
        <v>0</v>
      </c>
      <c r="N83" s="168">
        <v>3.5000000000000003E-2</v>
      </c>
      <c r="O83" s="168">
        <f>ROUND(E83*N83,2)</f>
        <v>0.81</v>
      </c>
      <c r="P83" s="168">
        <v>0</v>
      </c>
      <c r="Q83" s="168">
        <f>ROUND(E83*P83,2)</f>
        <v>0</v>
      </c>
      <c r="R83" s="168" t="s">
        <v>294</v>
      </c>
      <c r="S83" s="168" t="s">
        <v>170</v>
      </c>
      <c r="T83" s="156">
        <v>0</v>
      </c>
      <c r="U83" s="156">
        <f>ROUND(E83*T83,2)</f>
        <v>0</v>
      </c>
      <c r="V83" s="156"/>
      <c r="W83" s="147"/>
      <c r="X83" s="147"/>
      <c r="Y83" s="147"/>
      <c r="Z83" s="147"/>
      <c r="AA83" s="147"/>
      <c r="AB83" s="147"/>
      <c r="AC83" s="147"/>
      <c r="AD83" s="147"/>
      <c r="AE83" s="147"/>
      <c r="AF83" s="147" t="s">
        <v>295</v>
      </c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outlineLevel="1" x14ac:dyDescent="0.25">
      <c r="A84" s="154"/>
      <c r="B84" s="155"/>
      <c r="C84" s="189" t="s">
        <v>1227</v>
      </c>
      <c r="D84" s="183"/>
      <c r="E84" s="184">
        <v>23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47"/>
      <c r="X84" s="147"/>
      <c r="Y84" s="147"/>
      <c r="Z84" s="147"/>
      <c r="AA84" s="147"/>
      <c r="AB84" s="147"/>
      <c r="AC84" s="147"/>
      <c r="AD84" s="147"/>
      <c r="AE84" s="147"/>
      <c r="AF84" s="147" t="s">
        <v>239</v>
      </c>
      <c r="AG84" s="147">
        <v>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x14ac:dyDescent="0.25">
      <c r="A85" s="158" t="s">
        <v>165</v>
      </c>
      <c r="B85" s="159" t="s">
        <v>78</v>
      </c>
      <c r="C85" s="177" t="s">
        <v>79</v>
      </c>
      <c r="D85" s="160"/>
      <c r="E85" s="161"/>
      <c r="F85" s="162"/>
      <c r="G85" s="162">
        <f>SUMIF(AF86:AF122,"&lt;&gt;NOR",G86:G122)</f>
        <v>0</v>
      </c>
      <c r="H85" s="162"/>
      <c r="I85" s="162">
        <f>SUM(I86:I122)</f>
        <v>0</v>
      </c>
      <c r="J85" s="162"/>
      <c r="K85" s="162">
        <f>SUM(K86:K122)</f>
        <v>0</v>
      </c>
      <c r="L85" s="162"/>
      <c r="M85" s="162">
        <f>SUM(M86:M122)</f>
        <v>0</v>
      </c>
      <c r="N85" s="162"/>
      <c r="O85" s="162">
        <f>SUM(O86:O122)</f>
        <v>135.32000000000002</v>
      </c>
      <c r="P85" s="162"/>
      <c r="Q85" s="162">
        <f>SUM(Q86:Q122)</f>
        <v>0</v>
      </c>
      <c r="R85" s="162"/>
      <c r="S85" s="162"/>
      <c r="T85" s="157"/>
      <c r="U85" s="157">
        <f>SUM(U86:U122)</f>
        <v>178.47</v>
      </c>
      <c r="V85" s="157"/>
      <c r="AF85" t="s">
        <v>166</v>
      </c>
    </row>
    <row r="86" spans="1:59" outlineLevel="1" x14ac:dyDescent="0.25">
      <c r="A86" s="163">
        <v>23</v>
      </c>
      <c r="B86" s="164" t="s">
        <v>1228</v>
      </c>
      <c r="C86" s="178" t="s">
        <v>1229</v>
      </c>
      <c r="D86" s="165" t="s">
        <v>448</v>
      </c>
      <c r="E86" s="166">
        <v>4.45</v>
      </c>
      <c r="F86" s="167">
        <v>0</v>
      </c>
      <c r="G86" s="168">
        <f>ROUND(E86*F86,2)</f>
        <v>0</v>
      </c>
      <c r="H86" s="167">
        <v>0</v>
      </c>
      <c r="I86" s="168">
        <f>ROUND(E86*H86,2)</f>
        <v>0</v>
      </c>
      <c r="J86" s="167">
        <v>0</v>
      </c>
      <c r="K86" s="168">
        <f>ROUND(E86*J86,2)</f>
        <v>0</v>
      </c>
      <c r="L86" s="168">
        <v>15</v>
      </c>
      <c r="M86" s="168">
        <f>G86*(1+L86/100)</f>
        <v>0</v>
      </c>
      <c r="N86" s="168">
        <v>0.11369</v>
      </c>
      <c r="O86" s="168">
        <f>ROUND(E86*N86,2)</f>
        <v>0.51</v>
      </c>
      <c r="P86" s="168">
        <v>0</v>
      </c>
      <c r="Q86" s="168">
        <f>ROUND(E86*P86,2)</f>
        <v>0</v>
      </c>
      <c r="R86" s="168" t="s">
        <v>274</v>
      </c>
      <c r="S86" s="168" t="s">
        <v>170</v>
      </c>
      <c r="T86" s="156">
        <v>0.56850000000000001</v>
      </c>
      <c r="U86" s="156">
        <f>ROUND(E86*T86,2)</f>
        <v>2.5299999999999998</v>
      </c>
      <c r="V86" s="156"/>
      <c r="W86" s="147"/>
      <c r="X86" s="147"/>
      <c r="Y86" s="147"/>
      <c r="Z86" s="147"/>
      <c r="AA86" s="147"/>
      <c r="AB86" s="147"/>
      <c r="AC86" s="147"/>
      <c r="AD86" s="147"/>
      <c r="AE86" s="147"/>
      <c r="AF86" s="147" t="s">
        <v>235</v>
      </c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5">
      <c r="A87" s="154"/>
      <c r="B87" s="155"/>
      <c r="C87" s="251" t="s">
        <v>1230</v>
      </c>
      <c r="D87" s="252"/>
      <c r="E87" s="252"/>
      <c r="F87" s="252"/>
      <c r="G87" s="252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47"/>
      <c r="X87" s="147"/>
      <c r="Y87" s="147"/>
      <c r="Z87" s="147"/>
      <c r="AA87" s="147"/>
      <c r="AB87" s="147"/>
      <c r="AC87" s="147"/>
      <c r="AD87" s="147"/>
      <c r="AE87" s="147"/>
      <c r="AF87" s="147" t="s">
        <v>237</v>
      </c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outlineLevel="1" x14ac:dyDescent="0.25">
      <c r="A88" s="154"/>
      <c r="B88" s="155"/>
      <c r="C88" s="189" t="s">
        <v>1231</v>
      </c>
      <c r="D88" s="183"/>
      <c r="E88" s="184">
        <v>4.45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47"/>
      <c r="X88" s="147"/>
      <c r="Y88" s="147"/>
      <c r="Z88" s="147"/>
      <c r="AA88" s="147"/>
      <c r="AB88" s="147"/>
      <c r="AC88" s="147"/>
      <c r="AD88" s="147"/>
      <c r="AE88" s="147"/>
      <c r="AF88" s="147" t="s">
        <v>239</v>
      </c>
      <c r="AG88" s="147">
        <v>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outlineLevel="1" x14ac:dyDescent="0.25">
      <c r="A89" s="163">
        <v>24</v>
      </c>
      <c r="B89" s="164" t="s">
        <v>1232</v>
      </c>
      <c r="C89" s="178" t="s">
        <v>1233</v>
      </c>
      <c r="D89" s="165" t="s">
        <v>278</v>
      </c>
      <c r="E89" s="166">
        <v>0.66749999999999998</v>
      </c>
      <c r="F89" s="167">
        <v>0</v>
      </c>
      <c r="G89" s="168">
        <f>ROUND(E89*F89,2)</f>
        <v>0</v>
      </c>
      <c r="H89" s="167">
        <v>0</v>
      </c>
      <c r="I89" s="168">
        <f>ROUND(E89*H89,2)</f>
        <v>0</v>
      </c>
      <c r="J89" s="167">
        <v>0</v>
      </c>
      <c r="K89" s="168">
        <f>ROUND(E89*J89,2)</f>
        <v>0</v>
      </c>
      <c r="L89" s="168">
        <v>15</v>
      </c>
      <c r="M89" s="168">
        <f>G89*(1+L89/100)</f>
        <v>0</v>
      </c>
      <c r="N89" s="168">
        <v>1.6930000000000001E-2</v>
      </c>
      <c r="O89" s="168">
        <f>ROUND(E89*N89,2)</f>
        <v>0.01</v>
      </c>
      <c r="P89" s="168">
        <v>0</v>
      </c>
      <c r="Q89" s="168">
        <f>ROUND(E89*P89,2)</f>
        <v>0</v>
      </c>
      <c r="R89" s="168" t="s">
        <v>274</v>
      </c>
      <c r="S89" s="168" t="s">
        <v>170</v>
      </c>
      <c r="T89" s="156">
        <v>1.5396000000000001</v>
      </c>
      <c r="U89" s="156">
        <f>ROUND(E89*T89,2)</f>
        <v>1.03</v>
      </c>
      <c r="V89" s="156"/>
      <c r="W89" s="147"/>
      <c r="X89" s="147"/>
      <c r="Y89" s="147"/>
      <c r="Z89" s="147"/>
      <c r="AA89" s="147"/>
      <c r="AB89" s="147"/>
      <c r="AC89" s="147"/>
      <c r="AD89" s="147"/>
      <c r="AE89" s="147"/>
      <c r="AF89" s="147" t="s">
        <v>235</v>
      </c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outlineLevel="1" x14ac:dyDescent="0.25">
      <c r="A90" s="154"/>
      <c r="B90" s="155"/>
      <c r="C90" s="189" t="s">
        <v>1234</v>
      </c>
      <c r="D90" s="183"/>
      <c r="E90" s="184">
        <v>0.66749999999999998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47"/>
      <c r="X90" s="147"/>
      <c r="Y90" s="147"/>
      <c r="Z90" s="147"/>
      <c r="AA90" s="147"/>
      <c r="AB90" s="147"/>
      <c r="AC90" s="147"/>
      <c r="AD90" s="147"/>
      <c r="AE90" s="147"/>
      <c r="AF90" s="147" t="s">
        <v>239</v>
      </c>
      <c r="AG90" s="147">
        <v>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outlineLevel="1" x14ac:dyDescent="0.25">
      <c r="A91" s="163">
        <v>25</v>
      </c>
      <c r="B91" s="164" t="s">
        <v>1235</v>
      </c>
      <c r="C91" s="178" t="s">
        <v>1236</v>
      </c>
      <c r="D91" s="165" t="s">
        <v>278</v>
      </c>
      <c r="E91" s="166">
        <v>0.66749999999999998</v>
      </c>
      <c r="F91" s="167">
        <v>0</v>
      </c>
      <c r="G91" s="168">
        <f>ROUND(E91*F91,2)</f>
        <v>0</v>
      </c>
      <c r="H91" s="167">
        <v>0</v>
      </c>
      <c r="I91" s="168">
        <f>ROUND(E91*H91,2)</f>
        <v>0</v>
      </c>
      <c r="J91" s="167">
        <v>0</v>
      </c>
      <c r="K91" s="168">
        <f>ROUND(E91*J91,2)</f>
        <v>0</v>
      </c>
      <c r="L91" s="168">
        <v>15</v>
      </c>
      <c r="M91" s="168">
        <f>G91*(1+L91/100)</f>
        <v>0</v>
      </c>
      <c r="N91" s="168">
        <v>0</v>
      </c>
      <c r="O91" s="168">
        <f>ROUND(E91*N91,2)</f>
        <v>0</v>
      </c>
      <c r="P91" s="168">
        <v>0</v>
      </c>
      <c r="Q91" s="168">
        <f>ROUND(E91*P91,2)</f>
        <v>0</v>
      </c>
      <c r="R91" s="168" t="s">
        <v>274</v>
      </c>
      <c r="S91" s="168" t="s">
        <v>170</v>
      </c>
      <c r="T91" s="156">
        <v>0.26</v>
      </c>
      <c r="U91" s="156">
        <f>ROUND(E91*T91,2)</f>
        <v>0.17</v>
      </c>
      <c r="V91" s="156"/>
      <c r="W91" s="147"/>
      <c r="X91" s="147"/>
      <c r="Y91" s="147"/>
      <c r="Z91" s="147"/>
      <c r="AA91" s="147"/>
      <c r="AB91" s="147"/>
      <c r="AC91" s="147"/>
      <c r="AD91" s="147"/>
      <c r="AE91" s="147"/>
      <c r="AF91" s="147" t="s">
        <v>235</v>
      </c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5">
      <c r="A92" s="154"/>
      <c r="B92" s="155"/>
      <c r="C92" s="189" t="s">
        <v>1234</v>
      </c>
      <c r="D92" s="183"/>
      <c r="E92" s="184">
        <v>0.66749999999999998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47"/>
      <c r="X92" s="147"/>
      <c r="Y92" s="147"/>
      <c r="Z92" s="147"/>
      <c r="AA92" s="147"/>
      <c r="AB92" s="147"/>
      <c r="AC92" s="147"/>
      <c r="AD92" s="147"/>
      <c r="AE92" s="147"/>
      <c r="AF92" s="147" t="s">
        <v>239</v>
      </c>
      <c r="AG92" s="147">
        <v>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outlineLevel="1" x14ac:dyDescent="0.25">
      <c r="A93" s="163">
        <v>26</v>
      </c>
      <c r="B93" s="164" t="s">
        <v>1237</v>
      </c>
      <c r="C93" s="178" t="s">
        <v>1238</v>
      </c>
      <c r="D93" s="165" t="s">
        <v>278</v>
      </c>
      <c r="E93" s="166">
        <v>149.5</v>
      </c>
      <c r="F93" s="167">
        <v>0</v>
      </c>
      <c r="G93" s="168">
        <f>ROUND(E93*F93,2)</f>
        <v>0</v>
      </c>
      <c r="H93" s="167">
        <v>0</v>
      </c>
      <c r="I93" s="168">
        <f>ROUND(E93*H93,2)</f>
        <v>0</v>
      </c>
      <c r="J93" s="167">
        <v>0</v>
      </c>
      <c r="K93" s="168">
        <f>ROUND(E93*J93,2)</f>
        <v>0</v>
      </c>
      <c r="L93" s="168">
        <v>15</v>
      </c>
      <c r="M93" s="168">
        <f>G93*(1+L93/100)</f>
        <v>0</v>
      </c>
      <c r="N93" s="168">
        <v>0.11025</v>
      </c>
      <c r="O93" s="168">
        <f>ROUND(E93*N93,2)</f>
        <v>16.48</v>
      </c>
      <c r="P93" s="168">
        <v>0</v>
      </c>
      <c r="Q93" s="168">
        <f>ROUND(E93*P93,2)</f>
        <v>0</v>
      </c>
      <c r="R93" s="168" t="s">
        <v>1239</v>
      </c>
      <c r="S93" s="168" t="s">
        <v>170</v>
      </c>
      <c r="T93" s="156">
        <v>2.1000000000000001E-2</v>
      </c>
      <c r="U93" s="156">
        <f>ROUND(E93*T93,2)</f>
        <v>3.14</v>
      </c>
      <c r="V93" s="156"/>
      <c r="W93" s="147"/>
      <c r="X93" s="147"/>
      <c r="Y93" s="147"/>
      <c r="Z93" s="147"/>
      <c r="AA93" s="147"/>
      <c r="AB93" s="147"/>
      <c r="AC93" s="147"/>
      <c r="AD93" s="147"/>
      <c r="AE93" s="147"/>
      <c r="AF93" s="147" t="s">
        <v>235</v>
      </c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outlineLevel="1" x14ac:dyDescent="0.25">
      <c r="A94" s="154"/>
      <c r="B94" s="155"/>
      <c r="C94" s="189" t="s">
        <v>1196</v>
      </c>
      <c r="D94" s="183"/>
      <c r="E94" s="184">
        <v>149.5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47"/>
      <c r="X94" s="147"/>
      <c r="Y94" s="147"/>
      <c r="Z94" s="147"/>
      <c r="AA94" s="147"/>
      <c r="AB94" s="147"/>
      <c r="AC94" s="147"/>
      <c r="AD94" s="147"/>
      <c r="AE94" s="147"/>
      <c r="AF94" s="147" t="s">
        <v>239</v>
      </c>
      <c r="AG94" s="147">
        <v>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outlineLevel="1" x14ac:dyDescent="0.25">
      <c r="A95" s="163">
        <v>27</v>
      </c>
      <c r="B95" s="164" t="s">
        <v>1240</v>
      </c>
      <c r="C95" s="178" t="s">
        <v>1241</v>
      </c>
      <c r="D95" s="165" t="s">
        <v>278</v>
      </c>
      <c r="E95" s="166">
        <v>149.5</v>
      </c>
      <c r="F95" s="167">
        <v>0</v>
      </c>
      <c r="G95" s="168">
        <f>ROUND(E95*F95,2)</f>
        <v>0</v>
      </c>
      <c r="H95" s="167">
        <v>0</v>
      </c>
      <c r="I95" s="168">
        <f>ROUND(E95*H95,2)</f>
        <v>0</v>
      </c>
      <c r="J95" s="167">
        <v>0</v>
      </c>
      <c r="K95" s="168">
        <f>ROUND(E95*J95,2)</f>
        <v>0</v>
      </c>
      <c r="L95" s="168">
        <v>15</v>
      </c>
      <c r="M95" s="168">
        <f>G95*(1+L95/100)</f>
        <v>0</v>
      </c>
      <c r="N95" s="168">
        <v>0.2205</v>
      </c>
      <c r="O95" s="168">
        <f>ROUND(E95*N95,2)</f>
        <v>32.96</v>
      </c>
      <c r="P95" s="168">
        <v>0</v>
      </c>
      <c r="Q95" s="168">
        <f>ROUND(E95*P95,2)</f>
        <v>0</v>
      </c>
      <c r="R95" s="168" t="s">
        <v>1239</v>
      </c>
      <c r="S95" s="168" t="s">
        <v>170</v>
      </c>
      <c r="T95" s="156">
        <v>2.3E-2</v>
      </c>
      <c r="U95" s="156">
        <f>ROUND(E95*T95,2)</f>
        <v>3.44</v>
      </c>
      <c r="V95" s="156"/>
      <c r="W95" s="147"/>
      <c r="X95" s="147"/>
      <c r="Y95" s="147"/>
      <c r="Z95" s="147"/>
      <c r="AA95" s="147"/>
      <c r="AB95" s="147"/>
      <c r="AC95" s="147"/>
      <c r="AD95" s="147"/>
      <c r="AE95" s="147"/>
      <c r="AF95" s="147" t="s">
        <v>235</v>
      </c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outlineLevel="1" x14ac:dyDescent="0.25">
      <c r="A96" s="154"/>
      <c r="B96" s="155"/>
      <c r="C96" s="189" t="s">
        <v>1196</v>
      </c>
      <c r="D96" s="183"/>
      <c r="E96" s="184">
        <v>149.5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47"/>
      <c r="X96" s="147"/>
      <c r="Y96" s="147"/>
      <c r="Z96" s="147"/>
      <c r="AA96" s="147"/>
      <c r="AB96" s="147"/>
      <c r="AC96" s="147"/>
      <c r="AD96" s="147"/>
      <c r="AE96" s="147"/>
      <c r="AF96" s="147" t="s">
        <v>239</v>
      </c>
      <c r="AG96" s="147">
        <v>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outlineLevel="1" x14ac:dyDescent="0.25">
      <c r="A97" s="163">
        <v>28</v>
      </c>
      <c r="B97" s="164" t="s">
        <v>1242</v>
      </c>
      <c r="C97" s="178" t="s">
        <v>1243</v>
      </c>
      <c r="D97" s="165" t="s">
        <v>278</v>
      </c>
      <c r="E97" s="166">
        <v>102</v>
      </c>
      <c r="F97" s="167">
        <v>0</v>
      </c>
      <c r="G97" s="168">
        <f>ROUND(E97*F97,2)</f>
        <v>0</v>
      </c>
      <c r="H97" s="167">
        <v>0</v>
      </c>
      <c r="I97" s="168">
        <f>ROUND(E97*H97,2)</f>
        <v>0</v>
      </c>
      <c r="J97" s="167">
        <v>0</v>
      </c>
      <c r="K97" s="168">
        <f>ROUND(E97*J97,2)</f>
        <v>0</v>
      </c>
      <c r="L97" s="168">
        <v>15</v>
      </c>
      <c r="M97" s="168">
        <f>G97*(1+L97/100)</f>
        <v>0</v>
      </c>
      <c r="N97" s="168">
        <v>0.30651</v>
      </c>
      <c r="O97" s="168">
        <f>ROUND(E97*N97,2)</f>
        <v>31.26</v>
      </c>
      <c r="P97" s="168">
        <v>0</v>
      </c>
      <c r="Q97" s="168">
        <f>ROUND(E97*P97,2)</f>
        <v>0</v>
      </c>
      <c r="R97" s="168" t="s">
        <v>1239</v>
      </c>
      <c r="S97" s="168" t="s">
        <v>170</v>
      </c>
      <c r="T97" s="156">
        <v>2.5000000000000001E-2</v>
      </c>
      <c r="U97" s="156">
        <f>ROUND(E97*T97,2)</f>
        <v>2.5499999999999998</v>
      </c>
      <c r="V97" s="156"/>
      <c r="W97" s="147"/>
      <c r="X97" s="147"/>
      <c r="Y97" s="147"/>
      <c r="Z97" s="147"/>
      <c r="AA97" s="147"/>
      <c r="AB97" s="147"/>
      <c r="AC97" s="147"/>
      <c r="AD97" s="147"/>
      <c r="AE97" s="147"/>
      <c r="AF97" s="147" t="s">
        <v>242</v>
      </c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outlineLevel="1" x14ac:dyDescent="0.25">
      <c r="A98" s="154"/>
      <c r="B98" s="155"/>
      <c r="C98" s="251" t="s">
        <v>1244</v>
      </c>
      <c r="D98" s="252"/>
      <c r="E98" s="252"/>
      <c r="F98" s="252"/>
      <c r="G98" s="252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47"/>
      <c r="X98" s="147"/>
      <c r="Y98" s="147"/>
      <c r="Z98" s="147"/>
      <c r="AA98" s="147"/>
      <c r="AB98" s="147"/>
      <c r="AC98" s="147"/>
      <c r="AD98" s="147"/>
      <c r="AE98" s="147"/>
      <c r="AF98" s="147" t="s">
        <v>237</v>
      </c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5">
      <c r="A99" s="154"/>
      <c r="B99" s="155"/>
      <c r="C99" s="189" t="s">
        <v>1197</v>
      </c>
      <c r="D99" s="183"/>
      <c r="E99" s="184">
        <v>102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47"/>
      <c r="X99" s="147"/>
      <c r="Y99" s="147"/>
      <c r="Z99" s="147"/>
      <c r="AA99" s="147"/>
      <c r="AB99" s="147"/>
      <c r="AC99" s="147"/>
      <c r="AD99" s="147"/>
      <c r="AE99" s="147"/>
      <c r="AF99" s="147" t="s">
        <v>239</v>
      </c>
      <c r="AG99" s="147">
        <v>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outlineLevel="1" x14ac:dyDescent="0.25">
      <c r="A100" s="163">
        <v>29</v>
      </c>
      <c r="B100" s="164" t="s">
        <v>1245</v>
      </c>
      <c r="C100" s="178" t="s">
        <v>1246</v>
      </c>
      <c r="D100" s="165" t="s">
        <v>278</v>
      </c>
      <c r="E100" s="166">
        <v>149.5</v>
      </c>
      <c r="F100" s="167">
        <v>0</v>
      </c>
      <c r="G100" s="168">
        <f>ROUND(E100*F100,2)</f>
        <v>0</v>
      </c>
      <c r="H100" s="167">
        <v>0</v>
      </c>
      <c r="I100" s="168">
        <f>ROUND(E100*H100,2)</f>
        <v>0</v>
      </c>
      <c r="J100" s="167">
        <v>0</v>
      </c>
      <c r="K100" s="168">
        <f>ROUND(E100*J100,2)</f>
        <v>0</v>
      </c>
      <c r="L100" s="168">
        <v>15</v>
      </c>
      <c r="M100" s="168">
        <f>G100*(1+L100/100)</f>
        <v>0</v>
      </c>
      <c r="N100" s="168">
        <v>5.5449999999999999E-2</v>
      </c>
      <c r="O100" s="168">
        <f>ROUND(E100*N100,2)</f>
        <v>8.2899999999999991</v>
      </c>
      <c r="P100" s="168">
        <v>0</v>
      </c>
      <c r="Q100" s="168">
        <f>ROUND(E100*P100,2)</f>
        <v>0</v>
      </c>
      <c r="R100" s="168" t="s">
        <v>1239</v>
      </c>
      <c r="S100" s="168" t="s">
        <v>170</v>
      </c>
      <c r="T100" s="156">
        <v>0.442</v>
      </c>
      <c r="U100" s="156">
        <f>ROUND(E100*T100,2)</f>
        <v>66.08</v>
      </c>
      <c r="V100" s="156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 t="s">
        <v>242</v>
      </c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21" outlineLevel="1" x14ac:dyDescent="0.25">
      <c r="A101" s="154"/>
      <c r="B101" s="155"/>
      <c r="C101" s="251" t="s">
        <v>1247</v>
      </c>
      <c r="D101" s="252"/>
      <c r="E101" s="252"/>
      <c r="F101" s="252"/>
      <c r="G101" s="252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 t="s">
        <v>237</v>
      </c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69" t="str">
        <f>C101</f>
        <v>s provedením lože z kameniva drceného, s vyplněním spár, s dvojitým hutněním a se smetením přebytečného materiálu na krajnici. S dodáním hmot pro lože a výplň spár.</v>
      </c>
      <c r="BA101" s="147"/>
      <c r="BB101" s="147"/>
      <c r="BC101" s="147"/>
      <c r="BD101" s="147"/>
      <c r="BE101" s="147"/>
      <c r="BF101" s="147"/>
      <c r="BG101" s="147"/>
    </row>
    <row r="102" spans="1:59" outlineLevel="1" x14ac:dyDescent="0.25">
      <c r="A102" s="154"/>
      <c r="B102" s="155"/>
      <c r="C102" s="189" t="s">
        <v>1196</v>
      </c>
      <c r="D102" s="183"/>
      <c r="E102" s="184">
        <v>149.5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 t="s">
        <v>239</v>
      </c>
      <c r="AG102" s="147">
        <v>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outlineLevel="1" x14ac:dyDescent="0.25">
      <c r="A103" s="163">
        <v>30</v>
      </c>
      <c r="B103" s="164" t="s">
        <v>1248</v>
      </c>
      <c r="C103" s="178" t="s">
        <v>1249</v>
      </c>
      <c r="D103" s="165" t="s">
        <v>278</v>
      </c>
      <c r="E103" s="166">
        <v>102</v>
      </c>
      <c r="F103" s="167">
        <v>0</v>
      </c>
      <c r="G103" s="168">
        <f>ROUND(E103*F103,2)</f>
        <v>0</v>
      </c>
      <c r="H103" s="167">
        <v>0</v>
      </c>
      <c r="I103" s="168">
        <f>ROUND(E103*H103,2)</f>
        <v>0</v>
      </c>
      <c r="J103" s="167">
        <v>0</v>
      </c>
      <c r="K103" s="168">
        <f>ROUND(E103*J103,2)</f>
        <v>0</v>
      </c>
      <c r="L103" s="168">
        <v>15</v>
      </c>
      <c r="M103" s="168">
        <f>G103*(1+L103/100)</f>
        <v>0</v>
      </c>
      <c r="N103" s="168">
        <v>7.3899999999999993E-2</v>
      </c>
      <c r="O103" s="168">
        <f>ROUND(E103*N103,2)</f>
        <v>7.54</v>
      </c>
      <c r="P103" s="168">
        <v>0</v>
      </c>
      <c r="Q103" s="168">
        <f>ROUND(E103*P103,2)</f>
        <v>0</v>
      </c>
      <c r="R103" s="168" t="s">
        <v>1239</v>
      </c>
      <c r="S103" s="168" t="s">
        <v>170</v>
      </c>
      <c r="T103" s="156">
        <v>0.47799999999999998</v>
      </c>
      <c r="U103" s="156">
        <f>ROUND(E103*T103,2)</f>
        <v>48.76</v>
      </c>
      <c r="V103" s="156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 t="s">
        <v>235</v>
      </c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21" outlineLevel="1" x14ac:dyDescent="0.25">
      <c r="A104" s="154"/>
      <c r="B104" s="155"/>
      <c r="C104" s="251" t="s">
        <v>1247</v>
      </c>
      <c r="D104" s="252"/>
      <c r="E104" s="252"/>
      <c r="F104" s="252"/>
      <c r="G104" s="252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 t="s">
        <v>237</v>
      </c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69" t="str">
        <f>C104</f>
        <v>s provedením lože z kameniva drceného, s vyplněním spár, s dvojitým hutněním a se smetením přebytečného materiálu na krajnici. S dodáním hmot pro lože a výplň spár.</v>
      </c>
      <c r="BA104" s="147"/>
      <c r="BB104" s="147"/>
      <c r="BC104" s="147"/>
      <c r="BD104" s="147"/>
      <c r="BE104" s="147"/>
      <c r="BF104" s="147"/>
      <c r="BG104" s="147"/>
    </row>
    <row r="105" spans="1:59" outlineLevel="1" x14ac:dyDescent="0.25">
      <c r="A105" s="154"/>
      <c r="B105" s="155"/>
      <c r="C105" s="189" t="s">
        <v>1197</v>
      </c>
      <c r="D105" s="183"/>
      <c r="E105" s="184">
        <v>102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 t="s">
        <v>239</v>
      </c>
      <c r="AG105" s="147">
        <v>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outlineLevel="1" x14ac:dyDescent="0.25">
      <c r="A106" s="163">
        <v>31</v>
      </c>
      <c r="B106" s="164" t="s">
        <v>1250</v>
      </c>
      <c r="C106" s="178" t="s">
        <v>1251</v>
      </c>
      <c r="D106" s="165" t="s">
        <v>278</v>
      </c>
      <c r="E106" s="166">
        <v>102</v>
      </c>
      <c r="F106" s="167">
        <v>0</v>
      </c>
      <c r="G106" s="168">
        <f>ROUND(E106*F106,2)</f>
        <v>0</v>
      </c>
      <c r="H106" s="167">
        <v>0</v>
      </c>
      <c r="I106" s="168">
        <f>ROUND(E106*H106,2)</f>
        <v>0</v>
      </c>
      <c r="J106" s="167">
        <v>0</v>
      </c>
      <c r="K106" s="168">
        <f>ROUND(E106*J106,2)</f>
        <v>0</v>
      </c>
      <c r="L106" s="168">
        <v>15</v>
      </c>
      <c r="M106" s="168">
        <f>G106*(1+L106/100)</f>
        <v>0</v>
      </c>
      <c r="N106" s="168">
        <v>0</v>
      </c>
      <c r="O106" s="168">
        <f>ROUND(E106*N106,2)</f>
        <v>0</v>
      </c>
      <c r="P106" s="168">
        <v>0</v>
      </c>
      <c r="Q106" s="168">
        <f>ROUND(E106*P106,2)</f>
        <v>0</v>
      </c>
      <c r="R106" s="168" t="s">
        <v>1239</v>
      </c>
      <c r="S106" s="168" t="s">
        <v>170</v>
      </c>
      <c r="T106" s="156">
        <v>0.06</v>
      </c>
      <c r="U106" s="156">
        <f>ROUND(E106*T106,2)</f>
        <v>6.12</v>
      </c>
      <c r="V106" s="156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 t="s">
        <v>235</v>
      </c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21" outlineLevel="1" x14ac:dyDescent="0.25">
      <c r="A107" s="154"/>
      <c r="B107" s="155"/>
      <c r="C107" s="251" t="s">
        <v>1247</v>
      </c>
      <c r="D107" s="252"/>
      <c r="E107" s="252"/>
      <c r="F107" s="252"/>
      <c r="G107" s="252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 t="s">
        <v>237</v>
      </c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69" t="str">
        <f>C107</f>
        <v>s provedením lože z kameniva drceného, s vyplněním spár, s dvojitým hutněním a se smetením přebytečného materiálu na krajnici. S dodáním hmot pro lože a výplň spár.</v>
      </c>
      <c r="BA107" s="147"/>
      <c r="BB107" s="147"/>
      <c r="BC107" s="147"/>
      <c r="BD107" s="147"/>
      <c r="BE107" s="147"/>
      <c r="BF107" s="147"/>
      <c r="BG107" s="147"/>
    </row>
    <row r="108" spans="1:59" outlineLevel="1" x14ac:dyDescent="0.25">
      <c r="A108" s="154"/>
      <c r="B108" s="155"/>
      <c r="C108" s="189" t="s">
        <v>1252</v>
      </c>
      <c r="D108" s="183"/>
      <c r="E108" s="184">
        <v>102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 t="s">
        <v>239</v>
      </c>
      <c r="AG108" s="147">
        <v>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outlineLevel="1" x14ac:dyDescent="0.25">
      <c r="A109" s="163">
        <v>32</v>
      </c>
      <c r="B109" s="164" t="s">
        <v>1253</v>
      </c>
      <c r="C109" s="178" t="s">
        <v>1254</v>
      </c>
      <c r="D109" s="165" t="s">
        <v>448</v>
      </c>
      <c r="E109" s="166">
        <v>40</v>
      </c>
      <c r="F109" s="167">
        <v>0</v>
      </c>
      <c r="G109" s="168">
        <f>ROUND(E109*F109,2)</f>
        <v>0</v>
      </c>
      <c r="H109" s="167">
        <v>0</v>
      </c>
      <c r="I109" s="168">
        <f>ROUND(E109*H109,2)</f>
        <v>0</v>
      </c>
      <c r="J109" s="167">
        <v>0</v>
      </c>
      <c r="K109" s="168">
        <f>ROUND(E109*J109,2)</f>
        <v>0</v>
      </c>
      <c r="L109" s="168">
        <v>15</v>
      </c>
      <c r="M109" s="168">
        <f>G109*(1+L109/100)</f>
        <v>0</v>
      </c>
      <c r="N109" s="168">
        <v>3.3E-4</v>
      </c>
      <c r="O109" s="168">
        <f>ROUND(E109*N109,2)</f>
        <v>0.01</v>
      </c>
      <c r="P109" s="168">
        <v>0</v>
      </c>
      <c r="Q109" s="168">
        <f>ROUND(E109*P109,2)</f>
        <v>0</v>
      </c>
      <c r="R109" s="168" t="s">
        <v>1239</v>
      </c>
      <c r="S109" s="168" t="s">
        <v>170</v>
      </c>
      <c r="T109" s="156">
        <v>0.41</v>
      </c>
      <c r="U109" s="156">
        <f>ROUND(E109*T109,2)</f>
        <v>16.399999999999999</v>
      </c>
      <c r="V109" s="156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 t="s">
        <v>235</v>
      </c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outlineLevel="1" x14ac:dyDescent="0.25">
      <c r="A110" s="154"/>
      <c r="B110" s="155"/>
      <c r="C110" s="242" t="s">
        <v>1255</v>
      </c>
      <c r="D110" s="243"/>
      <c r="E110" s="243"/>
      <c r="F110" s="243"/>
      <c r="G110" s="243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 t="s">
        <v>173</v>
      </c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outlineLevel="1" x14ac:dyDescent="0.25">
      <c r="A111" s="163">
        <v>33</v>
      </c>
      <c r="B111" s="164" t="s">
        <v>1256</v>
      </c>
      <c r="C111" s="178" t="s">
        <v>1257</v>
      </c>
      <c r="D111" s="165" t="s">
        <v>448</v>
      </c>
      <c r="E111" s="166">
        <v>63</v>
      </c>
      <c r="F111" s="167">
        <v>0</v>
      </c>
      <c r="G111" s="168">
        <f>ROUND(E111*F111,2)</f>
        <v>0</v>
      </c>
      <c r="H111" s="167">
        <v>0</v>
      </c>
      <c r="I111" s="168">
        <f>ROUND(E111*H111,2)</f>
        <v>0</v>
      </c>
      <c r="J111" s="167">
        <v>0</v>
      </c>
      <c r="K111" s="168">
        <f>ROUND(E111*J111,2)</f>
        <v>0</v>
      </c>
      <c r="L111" s="168">
        <v>15</v>
      </c>
      <c r="M111" s="168">
        <f>G111*(1+L111/100)</f>
        <v>0</v>
      </c>
      <c r="N111" s="168">
        <v>3.6000000000000002E-4</v>
      </c>
      <c r="O111" s="168">
        <f>ROUND(E111*N111,2)</f>
        <v>0.02</v>
      </c>
      <c r="P111" s="168">
        <v>0</v>
      </c>
      <c r="Q111" s="168">
        <f>ROUND(E111*P111,2)</f>
        <v>0</v>
      </c>
      <c r="R111" s="168" t="s">
        <v>1239</v>
      </c>
      <c r="S111" s="168" t="s">
        <v>170</v>
      </c>
      <c r="T111" s="156">
        <v>0.43</v>
      </c>
      <c r="U111" s="156">
        <f>ROUND(E111*T111,2)</f>
        <v>27.09</v>
      </c>
      <c r="V111" s="156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 t="s">
        <v>235</v>
      </c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outlineLevel="1" x14ac:dyDescent="0.25">
      <c r="A112" s="154"/>
      <c r="B112" s="155"/>
      <c r="C112" s="242" t="s">
        <v>1255</v>
      </c>
      <c r="D112" s="243"/>
      <c r="E112" s="243"/>
      <c r="F112" s="243"/>
      <c r="G112" s="243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 t="s">
        <v>173</v>
      </c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outlineLevel="1" x14ac:dyDescent="0.25">
      <c r="A113" s="163">
        <v>34</v>
      </c>
      <c r="B113" s="164" t="s">
        <v>1258</v>
      </c>
      <c r="C113" s="178" t="s">
        <v>1259</v>
      </c>
      <c r="D113" s="165" t="s">
        <v>278</v>
      </c>
      <c r="E113" s="166">
        <v>3</v>
      </c>
      <c r="F113" s="167">
        <v>0</v>
      </c>
      <c r="G113" s="168">
        <f>ROUND(E113*F113,2)</f>
        <v>0</v>
      </c>
      <c r="H113" s="167">
        <v>0</v>
      </c>
      <c r="I113" s="168">
        <f>ROUND(E113*H113,2)</f>
        <v>0</v>
      </c>
      <c r="J113" s="167">
        <v>0</v>
      </c>
      <c r="K113" s="168">
        <f>ROUND(E113*J113,2)</f>
        <v>0</v>
      </c>
      <c r="L113" s="168">
        <v>15</v>
      </c>
      <c r="M113" s="168">
        <f>G113*(1+L113/100)</f>
        <v>0</v>
      </c>
      <c r="N113" s="168">
        <v>0.16847999999999999</v>
      </c>
      <c r="O113" s="168">
        <f>ROUND(E113*N113,2)</f>
        <v>0.51</v>
      </c>
      <c r="P113" s="168">
        <v>0</v>
      </c>
      <c r="Q113" s="168">
        <f>ROUND(E113*P113,2)</f>
        <v>0</v>
      </c>
      <c r="R113" s="168"/>
      <c r="S113" s="168" t="s">
        <v>214</v>
      </c>
      <c r="T113" s="156">
        <v>0.38800000000000001</v>
      </c>
      <c r="U113" s="156">
        <f>ROUND(E113*T113,2)</f>
        <v>1.1599999999999999</v>
      </c>
      <c r="V113" s="156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 t="s">
        <v>235</v>
      </c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outlineLevel="1" x14ac:dyDescent="0.25">
      <c r="A114" s="154"/>
      <c r="B114" s="155"/>
      <c r="C114" s="189" t="s">
        <v>1260</v>
      </c>
      <c r="D114" s="183"/>
      <c r="E114" s="184">
        <v>3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 t="s">
        <v>239</v>
      </c>
      <c r="AG114" s="147">
        <v>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outlineLevel="1" x14ac:dyDescent="0.25">
      <c r="A115" s="163">
        <v>35</v>
      </c>
      <c r="B115" s="164" t="s">
        <v>1261</v>
      </c>
      <c r="C115" s="178" t="s">
        <v>1262</v>
      </c>
      <c r="D115" s="165" t="s">
        <v>278</v>
      </c>
      <c r="E115" s="166">
        <v>140.89500000000001</v>
      </c>
      <c r="F115" s="167">
        <v>0</v>
      </c>
      <c r="G115" s="168">
        <f>ROUND(E115*F115,2)</f>
        <v>0</v>
      </c>
      <c r="H115" s="167">
        <v>0</v>
      </c>
      <c r="I115" s="168">
        <f>ROUND(E115*H115,2)</f>
        <v>0</v>
      </c>
      <c r="J115" s="167">
        <v>0</v>
      </c>
      <c r="K115" s="168">
        <f>ROUND(E115*J115,2)</f>
        <v>0</v>
      </c>
      <c r="L115" s="168">
        <v>15</v>
      </c>
      <c r="M115" s="168">
        <f>G115*(1+L115/100)</f>
        <v>0</v>
      </c>
      <c r="N115" s="168">
        <v>0.12959999999999999</v>
      </c>
      <c r="O115" s="168">
        <f>ROUND(E115*N115,2)</f>
        <v>18.260000000000002</v>
      </c>
      <c r="P115" s="168">
        <v>0</v>
      </c>
      <c r="Q115" s="168">
        <f>ROUND(E115*P115,2)</f>
        <v>0</v>
      </c>
      <c r="R115" s="168" t="s">
        <v>294</v>
      </c>
      <c r="S115" s="168" t="s">
        <v>170</v>
      </c>
      <c r="T115" s="156">
        <v>0</v>
      </c>
      <c r="U115" s="156">
        <f>ROUND(E115*T115,2)</f>
        <v>0</v>
      </c>
      <c r="V115" s="156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 t="s">
        <v>295</v>
      </c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outlineLevel="1" x14ac:dyDescent="0.25">
      <c r="A116" s="154"/>
      <c r="B116" s="155"/>
      <c r="C116" s="189" t="s">
        <v>1263</v>
      </c>
      <c r="D116" s="183"/>
      <c r="E116" s="184">
        <v>140.89500000000001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 t="s">
        <v>239</v>
      </c>
      <c r="AG116" s="147">
        <v>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outlineLevel="1" x14ac:dyDescent="0.25">
      <c r="A117" s="163">
        <v>36</v>
      </c>
      <c r="B117" s="164" t="s">
        <v>1264</v>
      </c>
      <c r="C117" s="178" t="s">
        <v>1265</v>
      </c>
      <c r="D117" s="165" t="s">
        <v>278</v>
      </c>
      <c r="E117" s="166">
        <v>10.1</v>
      </c>
      <c r="F117" s="167">
        <v>0</v>
      </c>
      <c r="G117" s="168">
        <f>ROUND(E117*F117,2)</f>
        <v>0</v>
      </c>
      <c r="H117" s="167">
        <v>0</v>
      </c>
      <c r="I117" s="168">
        <f>ROUND(E117*H117,2)</f>
        <v>0</v>
      </c>
      <c r="J117" s="167">
        <v>0</v>
      </c>
      <c r="K117" s="168">
        <f>ROUND(E117*J117,2)</f>
        <v>0</v>
      </c>
      <c r="L117" s="168">
        <v>15</v>
      </c>
      <c r="M117" s="168">
        <f>G117*(1+L117/100)</f>
        <v>0</v>
      </c>
      <c r="N117" s="168">
        <v>0.12959999999999999</v>
      </c>
      <c r="O117" s="168">
        <f>ROUND(E117*N117,2)</f>
        <v>1.31</v>
      </c>
      <c r="P117" s="168">
        <v>0</v>
      </c>
      <c r="Q117" s="168">
        <f>ROUND(E117*P117,2)</f>
        <v>0</v>
      </c>
      <c r="R117" s="168" t="s">
        <v>294</v>
      </c>
      <c r="S117" s="168" t="s">
        <v>170</v>
      </c>
      <c r="T117" s="156">
        <v>0</v>
      </c>
      <c r="U117" s="156">
        <f>ROUND(E117*T117,2)</f>
        <v>0</v>
      </c>
      <c r="V117" s="156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 t="s">
        <v>295</v>
      </c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outlineLevel="1" x14ac:dyDescent="0.25">
      <c r="A118" s="154"/>
      <c r="B118" s="155"/>
      <c r="C118" s="189" t="s">
        <v>1266</v>
      </c>
      <c r="D118" s="183"/>
      <c r="E118" s="184">
        <v>10.1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 t="s">
        <v>239</v>
      </c>
      <c r="AG118" s="147">
        <v>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outlineLevel="1" x14ac:dyDescent="0.25">
      <c r="A119" s="163">
        <v>37</v>
      </c>
      <c r="B119" s="164" t="s">
        <v>1267</v>
      </c>
      <c r="C119" s="178" t="s">
        <v>1268</v>
      </c>
      <c r="D119" s="165" t="s">
        <v>278</v>
      </c>
      <c r="E119" s="166">
        <v>103.02</v>
      </c>
      <c r="F119" s="167">
        <v>0</v>
      </c>
      <c r="G119" s="168">
        <f>ROUND(E119*F119,2)</f>
        <v>0</v>
      </c>
      <c r="H119" s="167">
        <v>0</v>
      </c>
      <c r="I119" s="168">
        <f>ROUND(E119*H119,2)</f>
        <v>0</v>
      </c>
      <c r="J119" s="167">
        <v>0</v>
      </c>
      <c r="K119" s="168">
        <f>ROUND(E119*J119,2)</f>
        <v>0</v>
      </c>
      <c r="L119" s="168">
        <v>15</v>
      </c>
      <c r="M119" s="168">
        <f>G119*(1+L119/100)</f>
        <v>0</v>
      </c>
      <c r="N119" s="168">
        <v>0.17280000000000001</v>
      </c>
      <c r="O119" s="168">
        <f>ROUND(E119*N119,2)</f>
        <v>17.8</v>
      </c>
      <c r="P119" s="168">
        <v>0</v>
      </c>
      <c r="Q119" s="168">
        <f>ROUND(E119*P119,2)</f>
        <v>0</v>
      </c>
      <c r="R119" s="168" t="s">
        <v>294</v>
      </c>
      <c r="S119" s="168" t="s">
        <v>170</v>
      </c>
      <c r="T119" s="156">
        <v>0</v>
      </c>
      <c r="U119" s="156">
        <f>ROUND(E119*T119,2)</f>
        <v>0</v>
      </c>
      <c r="V119" s="156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 t="s">
        <v>295</v>
      </c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outlineLevel="1" x14ac:dyDescent="0.25">
      <c r="A120" s="154"/>
      <c r="B120" s="155"/>
      <c r="C120" s="189" t="s">
        <v>1269</v>
      </c>
      <c r="D120" s="183"/>
      <c r="E120" s="184">
        <v>103.02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 t="s">
        <v>239</v>
      </c>
      <c r="AG120" s="147">
        <v>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20.399999999999999" outlineLevel="1" x14ac:dyDescent="0.25">
      <c r="A121" s="163">
        <v>38</v>
      </c>
      <c r="B121" s="164" t="s">
        <v>1270</v>
      </c>
      <c r="C121" s="178" t="s">
        <v>1271</v>
      </c>
      <c r="D121" s="165" t="s">
        <v>278</v>
      </c>
      <c r="E121" s="166">
        <v>3.03</v>
      </c>
      <c r="F121" s="167">
        <v>0</v>
      </c>
      <c r="G121" s="168">
        <f>ROUND(E121*F121,2)</f>
        <v>0</v>
      </c>
      <c r="H121" s="167">
        <v>0</v>
      </c>
      <c r="I121" s="168">
        <f>ROUND(E121*H121,2)</f>
        <v>0</v>
      </c>
      <c r="J121" s="167">
        <v>0</v>
      </c>
      <c r="K121" s="168">
        <f>ROUND(E121*J121,2)</f>
        <v>0</v>
      </c>
      <c r="L121" s="168">
        <v>15</v>
      </c>
      <c r="M121" s="168">
        <f>G121*(1+L121/100)</f>
        <v>0</v>
      </c>
      <c r="N121" s="168">
        <v>0.11799999999999999</v>
      </c>
      <c r="O121" s="168">
        <f>ROUND(E121*N121,2)</f>
        <v>0.36</v>
      </c>
      <c r="P121" s="168">
        <v>0</v>
      </c>
      <c r="Q121" s="168">
        <f>ROUND(E121*P121,2)</f>
        <v>0</v>
      </c>
      <c r="R121" s="168" t="s">
        <v>294</v>
      </c>
      <c r="S121" s="168" t="s">
        <v>170</v>
      </c>
      <c r="T121" s="156">
        <v>0</v>
      </c>
      <c r="U121" s="156">
        <f>ROUND(E121*T121,2)</f>
        <v>0</v>
      </c>
      <c r="V121" s="156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 t="s">
        <v>295</v>
      </c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outlineLevel="1" x14ac:dyDescent="0.25">
      <c r="A122" s="154"/>
      <c r="B122" s="155"/>
      <c r="C122" s="189" t="s">
        <v>1272</v>
      </c>
      <c r="D122" s="183"/>
      <c r="E122" s="184">
        <v>3.03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 t="s">
        <v>239</v>
      </c>
      <c r="AG122" s="147">
        <v>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x14ac:dyDescent="0.25">
      <c r="A123" s="158" t="s">
        <v>165</v>
      </c>
      <c r="B123" s="159" t="s">
        <v>86</v>
      </c>
      <c r="C123" s="177" t="s">
        <v>87</v>
      </c>
      <c r="D123" s="160"/>
      <c r="E123" s="161"/>
      <c r="F123" s="162"/>
      <c r="G123" s="162">
        <f>SUMIF(AF124:AF136,"&lt;&gt;NOR",G124:G136)</f>
        <v>0</v>
      </c>
      <c r="H123" s="162"/>
      <c r="I123" s="162">
        <f>SUM(I124:I136)</f>
        <v>0</v>
      </c>
      <c r="J123" s="162"/>
      <c r="K123" s="162">
        <f>SUM(K124:K136)</f>
        <v>0</v>
      </c>
      <c r="L123" s="162"/>
      <c r="M123" s="162">
        <f>SUM(M124:M136)</f>
        <v>0</v>
      </c>
      <c r="N123" s="162"/>
      <c r="O123" s="162">
        <f>SUM(O124:O136)</f>
        <v>21.35</v>
      </c>
      <c r="P123" s="162"/>
      <c r="Q123" s="162">
        <f>SUM(Q124:Q136)</f>
        <v>0</v>
      </c>
      <c r="R123" s="162"/>
      <c r="S123" s="162"/>
      <c r="T123" s="157"/>
      <c r="U123" s="157">
        <f>SUM(U124:U136)</f>
        <v>21.96</v>
      </c>
      <c r="V123" s="157"/>
      <c r="AF123" t="s">
        <v>166</v>
      </c>
    </row>
    <row r="124" spans="1:59" ht="20.399999999999999" outlineLevel="1" x14ac:dyDescent="0.25">
      <c r="A124" s="163">
        <v>39</v>
      </c>
      <c r="B124" s="164" t="s">
        <v>1273</v>
      </c>
      <c r="C124" s="178" t="s">
        <v>1274</v>
      </c>
      <c r="D124" s="165" t="s">
        <v>448</v>
      </c>
      <c r="E124" s="166">
        <v>37.6</v>
      </c>
      <c r="F124" s="167">
        <v>0</v>
      </c>
      <c r="G124" s="168">
        <f>ROUND(E124*F124,2)</f>
        <v>0</v>
      </c>
      <c r="H124" s="167">
        <v>0</v>
      </c>
      <c r="I124" s="168">
        <f>ROUND(E124*H124,2)</f>
        <v>0</v>
      </c>
      <c r="J124" s="167">
        <v>0</v>
      </c>
      <c r="K124" s="168">
        <f>ROUND(E124*J124,2)</f>
        <v>0</v>
      </c>
      <c r="L124" s="168">
        <v>15</v>
      </c>
      <c r="M124" s="168">
        <f>G124*(1+L124/100)</f>
        <v>0</v>
      </c>
      <c r="N124" s="168">
        <v>0.10249999999999999</v>
      </c>
      <c r="O124" s="168">
        <f>ROUND(E124*N124,2)</f>
        <v>3.85</v>
      </c>
      <c r="P124" s="168">
        <v>0</v>
      </c>
      <c r="Q124" s="168">
        <f>ROUND(E124*P124,2)</f>
        <v>0</v>
      </c>
      <c r="R124" s="168" t="s">
        <v>1239</v>
      </c>
      <c r="S124" s="168" t="s">
        <v>170</v>
      </c>
      <c r="T124" s="156">
        <v>0.14000000000000001</v>
      </c>
      <c r="U124" s="156">
        <f>ROUND(E124*T124,2)</f>
        <v>5.26</v>
      </c>
      <c r="V124" s="156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 t="s">
        <v>242</v>
      </c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outlineLevel="1" x14ac:dyDescent="0.25">
      <c r="A125" s="154"/>
      <c r="B125" s="155"/>
      <c r="C125" s="251" t="s">
        <v>1275</v>
      </c>
      <c r="D125" s="252"/>
      <c r="E125" s="252"/>
      <c r="F125" s="252"/>
      <c r="G125" s="252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 t="s">
        <v>237</v>
      </c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outlineLevel="1" x14ac:dyDescent="0.25">
      <c r="A126" s="154"/>
      <c r="B126" s="155"/>
      <c r="C126" s="189" t="s">
        <v>1276</v>
      </c>
      <c r="D126" s="183"/>
      <c r="E126" s="184">
        <v>37.6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 t="s">
        <v>239</v>
      </c>
      <c r="AG126" s="147">
        <v>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20.399999999999999" outlineLevel="1" x14ac:dyDescent="0.25">
      <c r="A127" s="163">
        <v>40</v>
      </c>
      <c r="B127" s="164" t="s">
        <v>1277</v>
      </c>
      <c r="C127" s="178" t="s">
        <v>1278</v>
      </c>
      <c r="D127" s="165" t="s">
        <v>448</v>
      </c>
      <c r="E127" s="166">
        <v>61.4</v>
      </c>
      <c r="F127" s="167">
        <v>0</v>
      </c>
      <c r="G127" s="168">
        <f>ROUND(E127*F127,2)</f>
        <v>0</v>
      </c>
      <c r="H127" s="167">
        <v>0</v>
      </c>
      <c r="I127" s="168">
        <f>ROUND(E127*H127,2)</f>
        <v>0</v>
      </c>
      <c r="J127" s="167">
        <v>0</v>
      </c>
      <c r="K127" s="168">
        <f>ROUND(E127*J127,2)</f>
        <v>0</v>
      </c>
      <c r="L127" s="168">
        <v>15</v>
      </c>
      <c r="M127" s="168">
        <f>G127*(1+L127/100)</f>
        <v>0</v>
      </c>
      <c r="N127" s="168">
        <v>0.188</v>
      </c>
      <c r="O127" s="168">
        <f>ROUND(E127*N127,2)</f>
        <v>11.54</v>
      </c>
      <c r="P127" s="168">
        <v>0</v>
      </c>
      <c r="Q127" s="168">
        <f>ROUND(E127*P127,2)</f>
        <v>0</v>
      </c>
      <c r="R127" s="168" t="s">
        <v>1239</v>
      </c>
      <c r="S127" s="168" t="s">
        <v>170</v>
      </c>
      <c r="T127" s="156">
        <v>0.27200000000000002</v>
      </c>
      <c r="U127" s="156">
        <f>ROUND(E127*T127,2)</f>
        <v>16.7</v>
      </c>
      <c r="V127" s="156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 t="s">
        <v>242</v>
      </c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outlineLevel="1" x14ac:dyDescent="0.25">
      <c r="A128" s="154"/>
      <c r="B128" s="155"/>
      <c r="C128" s="251" t="s">
        <v>1279</v>
      </c>
      <c r="D128" s="252"/>
      <c r="E128" s="252"/>
      <c r="F128" s="252"/>
      <c r="G128" s="252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 t="s">
        <v>237</v>
      </c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outlineLevel="1" x14ac:dyDescent="0.25">
      <c r="A129" s="154"/>
      <c r="B129" s="155"/>
      <c r="C129" s="189" t="s">
        <v>1280</v>
      </c>
      <c r="D129" s="183"/>
      <c r="E129" s="184">
        <v>41.1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 t="s">
        <v>239</v>
      </c>
      <c r="AG129" s="147">
        <v>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outlineLevel="1" x14ac:dyDescent="0.25">
      <c r="A130" s="154"/>
      <c r="B130" s="155"/>
      <c r="C130" s="189" t="s">
        <v>1281</v>
      </c>
      <c r="D130" s="183"/>
      <c r="E130" s="184">
        <v>20.3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 t="s">
        <v>239</v>
      </c>
      <c r="AG130" s="147">
        <v>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outlineLevel="1" x14ac:dyDescent="0.25">
      <c r="A131" s="163">
        <v>41</v>
      </c>
      <c r="B131" s="164" t="s">
        <v>1282</v>
      </c>
      <c r="C131" s="178" t="s">
        <v>1283</v>
      </c>
      <c r="D131" s="165" t="s">
        <v>266</v>
      </c>
      <c r="E131" s="166">
        <v>42</v>
      </c>
      <c r="F131" s="167">
        <v>0</v>
      </c>
      <c r="G131" s="168">
        <f>ROUND(E131*F131,2)</f>
        <v>0</v>
      </c>
      <c r="H131" s="167">
        <v>0</v>
      </c>
      <c r="I131" s="168">
        <f>ROUND(E131*H131,2)</f>
        <v>0</v>
      </c>
      <c r="J131" s="167">
        <v>0</v>
      </c>
      <c r="K131" s="168">
        <f>ROUND(E131*J131,2)</f>
        <v>0</v>
      </c>
      <c r="L131" s="168">
        <v>15</v>
      </c>
      <c r="M131" s="168">
        <f>G131*(1+L131/100)</f>
        <v>0</v>
      </c>
      <c r="N131" s="168">
        <v>9.3399999999999997E-2</v>
      </c>
      <c r="O131" s="168">
        <f>ROUND(E131*N131,2)</f>
        <v>3.92</v>
      </c>
      <c r="P131" s="168">
        <v>0</v>
      </c>
      <c r="Q131" s="168">
        <f>ROUND(E131*P131,2)</f>
        <v>0</v>
      </c>
      <c r="R131" s="168" t="s">
        <v>294</v>
      </c>
      <c r="S131" s="168" t="s">
        <v>170</v>
      </c>
      <c r="T131" s="156">
        <v>0</v>
      </c>
      <c r="U131" s="156">
        <f>ROUND(E131*T131,2)</f>
        <v>0</v>
      </c>
      <c r="V131" s="156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 t="s">
        <v>295</v>
      </c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outlineLevel="1" x14ac:dyDescent="0.25">
      <c r="A132" s="154"/>
      <c r="B132" s="155"/>
      <c r="C132" s="189" t="s">
        <v>1284</v>
      </c>
      <c r="D132" s="183"/>
      <c r="E132" s="184">
        <v>42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 t="s">
        <v>239</v>
      </c>
      <c r="AG132" s="147">
        <v>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outlineLevel="1" x14ac:dyDescent="0.25">
      <c r="A133" s="163">
        <v>42</v>
      </c>
      <c r="B133" s="164" t="s">
        <v>1285</v>
      </c>
      <c r="C133" s="178" t="s">
        <v>1286</v>
      </c>
      <c r="D133" s="165" t="s">
        <v>266</v>
      </c>
      <c r="E133" s="166">
        <v>37.975999999999999</v>
      </c>
      <c r="F133" s="167">
        <v>0</v>
      </c>
      <c r="G133" s="168">
        <f>ROUND(E133*F133,2)</f>
        <v>0</v>
      </c>
      <c r="H133" s="167">
        <v>0</v>
      </c>
      <c r="I133" s="168">
        <f>ROUND(E133*H133,2)</f>
        <v>0</v>
      </c>
      <c r="J133" s="167">
        <v>0</v>
      </c>
      <c r="K133" s="168">
        <f>ROUND(E133*J133,2)</f>
        <v>0</v>
      </c>
      <c r="L133" s="168">
        <v>15</v>
      </c>
      <c r="M133" s="168">
        <f>G133*(1+L133/100)</f>
        <v>0</v>
      </c>
      <c r="N133" s="168">
        <v>2.7E-2</v>
      </c>
      <c r="O133" s="168">
        <f>ROUND(E133*N133,2)</f>
        <v>1.03</v>
      </c>
      <c r="P133" s="168">
        <v>0</v>
      </c>
      <c r="Q133" s="168">
        <f>ROUND(E133*P133,2)</f>
        <v>0</v>
      </c>
      <c r="R133" s="168" t="s">
        <v>294</v>
      </c>
      <c r="S133" s="168" t="s">
        <v>170</v>
      </c>
      <c r="T133" s="156">
        <v>0</v>
      </c>
      <c r="U133" s="156">
        <f>ROUND(E133*T133,2)</f>
        <v>0</v>
      </c>
      <c r="V133" s="156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 t="s">
        <v>399</v>
      </c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outlineLevel="1" x14ac:dyDescent="0.25">
      <c r="A134" s="154"/>
      <c r="B134" s="155"/>
      <c r="C134" s="189" t="s">
        <v>1287</v>
      </c>
      <c r="D134" s="183"/>
      <c r="E134" s="184">
        <v>37.975999999999999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 t="s">
        <v>239</v>
      </c>
      <c r="AG134" s="147">
        <v>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20.399999999999999" outlineLevel="1" x14ac:dyDescent="0.25">
      <c r="A135" s="163">
        <v>43</v>
      </c>
      <c r="B135" s="164" t="s">
        <v>1288</v>
      </c>
      <c r="C135" s="178" t="s">
        <v>1289</v>
      </c>
      <c r="D135" s="165" t="s">
        <v>266</v>
      </c>
      <c r="E135" s="166">
        <v>21</v>
      </c>
      <c r="F135" s="167">
        <v>0</v>
      </c>
      <c r="G135" s="168">
        <f>ROUND(E135*F135,2)</f>
        <v>0</v>
      </c>
      <c r="H135" s="167">
        <v>0</v>
      </c>
      <c r="I135" s="168">
        <f>ROUND(E135*H135,2)</f>
        <v>0</v>
      </c>
      <c r="J135" s="167">
        <v>0</v>
      </c>
      <c r="K135" s="168">
        <f>ROUND(E135*J135,2)</f>
        <v>0</v>
      </c>
      <c r="L135" s="168">
        <v>15</v>
      </c>
      <c r="M135" s="168">
        <f>G135*(1+L135/100)</f>
        <v>0</v>
      </c>
      <c r="N135" s="168">
        <v>4.8300000000000003E-2</v>
      </c>
      <c r="O135" s="168">
        <f>ROUND(E135*N135,2)</f>
        <v>1.01</v>
      </c>
      <c r="P135" s="168">
        <v>0</v>
      </c>
      <c r="Q135" s="168">
        <f>ROUND(E135*P135,2)</f>
        <v>0</v>
      </c>
      <c r="R135" s="168" t="s">
        <v>294</v>
      </c>
      <c r="S135" s="168" t="s">
        <v>170</v>
      </c>
      <c r="T135" s="156">
        <v>0</v>
      </c>
      <c r="U135" s="156">
        <f>ROUND(E135*T135,2)</f>
        <v>0</v>
      </c>
      <c r="V135" s="156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 t="s">
        <v>399</v>
      </c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outlineLevel="1" x14ac:dyDescent="0.25">
      <c r="A136" s="154"/>
      <c r="B136" s="155"/>
      <c r="C136" s="189" t="s">
        <v>1290</v>
      </c>
      <c r="D136" s="183"/>
      <c r="E136" s="184">
        <v>21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 t="s">
        <v>239</v>
      </c>
      <c r="AG136" s="147">
        <v>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x14ac:dyDescent="0.25">
      <c r="A137" s="158" t="s">
        <v>165</v>
      </c>
      <c r="B137" s="159" t="s">
        <v>92</v>
      </c>
      <c r="C137" s="177" t="s">
        <v>93</v>
      </c>
      <c r="D137" s="160"/>
      <c r="E137" s="161"/>
      <c r="F137" s="162"/>
      <c r="G137" s="162">
        <f>SUMIF(AF138:AF164,"&lt;&gt;NOR",G138:G164)</f>
        <v>0</v>
      </c>
      <c r="H137" s="162"/>
      <c r="I137" s="162">
        <f>SUM(I138:I164)</f>
        <v>0</v>
      </c>
      <c r="J137" s="162"/>
      <c r="K137" s="162">
        <f>SUM(K138:K164)</f>
        <v>0</v>
      </c>
      <c r="L137" s="162"/>
      <c r="M137" s="162">
        <f>SUM(M138:M164)</f>
        <v>0</v>
      </c>
      <c r="N137" s="162"/>
      <c r="O137" s="162">
        <f>SUM(O138:O164)</f>
        <v>0</v>
      </c>
      <c r="P137" s="162"/>
      <c r="Q137" s="162">
        <f>SUM(Q138:Q164)</f>
        <v>112.83</v>
      </c>
      <c r="R137" s="162"/>
      <c r="S137" s="162"/>
      <c r="T137" s="157"/>
      <c r="U137" s="157">
        <f>SUM(U138:U164)</f>
        <v>303.17</v>
      </c>
      <c r="V137" s="157"/>
      <c r="AF137" t="s">
        <v>166</v>
      </c>
    </row>
    <row r="138" spans="1:59" ht="20.399999999999999" outlineLevel="1" x14ac:dyDescent="0.25">
      <c r="A138" s="163">
        <v>44</v>
      </c>
      <c r="B138" s="164" t="s">
        <v>1291</v>
      </c>
      <c r="C138" s="178" t="s">
        <v>1292</v>
      </c>
      <c r="D138" s="165" t="s">
        <v>278</v>
      </c>
      <c r="E138" s="166">
        <v>31.75</v>
      </c>
      <c r="F138" s="167">
        <v>0</v>
      </c>
      <c r="G138" s="168">
        <f>ROUND(E138*F138,2)</f>
        <v>0</v>
      </c>
      <c r="H138" s="167">
        <v>0</v>
      </c>
      <c r="I138" s="168">
        <f>ROUND(E138*H138,2)</f>
        <v>0</v>
      </c>
      <c r="J138" s="167">
        <v>0</v>
      </c>
      <c r="K138" s="168">
        <f>ROUND(E138*J138,2)</f>
        <v>0</v>
      </c>
      <c r="L138" s="168">
        <v>15</v>
      </c>
      <c r="M138" s="168">
        <f>G138*(1+L138/100)</f>
        <v>0</v>
      </c>
      <c r="N138" s="168">
        <v>0</v>
      </c>
      <c r="O138" s="168">
        <f>ROUND(E138*N138,2)</f>
        <v>0</v>
      </c>
      <c r="P138" s="168">
        <v>0.22500000000000001</v>
      </c>
      <c r="Q138" s="168">
        <f>ROUND(E138*P138,2)</f>
        <v>7.14</v>
      </c>
      <c r="R138" s="168" t="s">
        <v>1239</v>
      </c>
      <c r="S138" s="168" t="s">
        <v>170</v>
      </c>
      <c r="T138" s="156">
        <v>0.14199999999999999</v>
      </c>
      <c r="U138" s="156">
        <f>ROUND(E138*T138,2)</f>
        <v>4.51</v>
      </c>
      <c r="V138" s="156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 t="s">
        <v>235</v>
      </c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outlineLevel="1" x14ac:dyDescent="0.25">
      <c r="A139" s="154"/>
      <c r="B139" s="155"/>
      <c r="C139" s="251" t="s">
        <v>1293</v>
      </c>
      <c r="D139" s="252"/>
      <c r="E139" s="252"/>
      <c r="F139" s="252"/>
      <c r="G139" s="252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 t="s">
        <v>237</v>
      </c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outlineLevel="1" x14ac:dyDescent="0.25">
      <c r="A140" s="154"/>
      <c r="B140" s="155"/>
      <c r="C140" s="189" t="s">
        <v>1294</v>
      </c>
      <c r="D140" s="183"/>
      <c r="E140" s="184">
        <v>29.5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 t="s">
        <v>239</v>
      </c>
      <c r="AG140" s="147">
        <v>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outlineLevel="1" x14ac:dyDescent="0.25">
      <c r="A141" s="154"/>
      <c r="B141" s="155"/>
      <c r="C141" s="189" t="s">
        <v>1295</v>
      </c>
      <c r="D141" s="183"/>
      <c r="E141" s="184">
        <v>2.25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 t="s">
        <v>239</v>
      </c>
      <c r="AG141" s="147">
        <v>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20.399999999999999" outlineLevel="1" x14ac:dyDescent="0.25">
      <c r="A142" s="163">
        <v>45</v>
      </c>
      <c r="B142" s="164" t="s">
        <v>1296</v>
      </c>
      <c r="C142" s="178" t="s">
        <v>1297</v>
      </c>
      <c r="D142" s="165" t="s">
        <v>278</v>
      </c>
      <c r="E142" s="166">
        <v>31.75</v>
      </c>
      <c r="F142" s="167">
        <v>0</v>
      </c>
      <c r="G142" s="168">
        <f>ROUND(E142*F142,2)</f>
        <v>0</v>
      </c>
      <c r="H142" s="167">
        <v>0</v>
      </c>
      <c r="I142" s="168">
        <f>ROUND(E142*H142,2)</f>
        <v>0</v>
      </c>
      <c r="J142" s="167">
        <v>0</v>
      </c>
      <c r="K142" s="168">
        <f>ROUND(E142*J142,2)</f>
        <v>0</v>
      </c>
      <c r="L142" s="168">
        <v>15</v>
      </c>
      <c r="M142" s="168">
        <f>G142*(1+L142/100)</f>
        <v>0</v>
      </c>
      <c r="N142" s="168">
        <v>0</v>
      </c>
      <c r="O142" s="168">
        <f>ROUND(E142*N142,2)</f>
        <v>0</v>
      </c>
      <c r="P142" s="168">
        <v>0.33</v>
      </c>
      <c r="Q142" s="168">
        <f>ROUND(E142*P142,2)</f>
        <v>10.48</v>
      </c>
      <c r="R142" s="168" t="s">
        <v>1239</v>
      </c>
      <c r="S142" s="168" t="s">
        <v>170</v>
      </c>
      <c r="T142" s="156">
        <v>0.3135</v>
      </c>
      <c r="U142" s="156">
        <f>ROUND(E142*T142,2)</f>
        <v>9.9499999999999993</v>
      </c>
      <c r="V142" s="156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 t="s">
        <v>235</v>
      </c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outlineLevel="1" x14ac:dyDescent="0.25">
      <c r="A143" s="154"/>
      <c r="B143" s="155"/>
      <c r="C143" s="189" t="s">
        <v>1294</v>
      </c>
      <c r="D143" s="183"/>
      <c r="E143" s="184">
        <v>29.5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 t="s">
        <v>239</v>
      </c>
      <c r="AG143" s="147">
        <v>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outlineLevel="1" x14ac:dyDescent="0.25">
      <c r="A144" s="154"/>
      <c r="B144" s="155"/>
      <c r="C144" s="189" t="s">
        <v>1295</v>
      </c>
      <c r="D144" s="183"/>
      <c r="E144" s="184">
        <v>2.25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 t="s">
        <v>239</v>
      </c>
      <c r="AG144" s="147">
        <v>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outlineLevel="1" x14ac:dyDescent="0.25">
      <c r="A145" s="163">
        <v>46</v>
      </c>
      <c r="B145" s="164" t="s">
        <v>1298</v>
      </c>
      <c r="C145" s="178" t="s">
        <v>1299</v>
      </c>
      <c r="D145" s="165" t="s">
        <v>278</v>
      </c>
      <c r="E145" s="166">
        <v>107.455</v>
      </c>
      <c r="F145" s="167">
        <v>0</v>
      </c>
      <c r="G145" s="168">
        <f>ROUND(E145*F145,2)</f>
        <v>0</v>
      </c>
      <c r="H145" s="167">
        <v>0</v>
      </c>
      <c r="I145" s="168">
        <f>ROUND(E145*H145,2)</f>
        <v>0</v>
      </c>
      <c r="J145" s="167">
        <v>0</v>
      </c>
      <c r="K145" s="168">
        <f>ROUND(E145*J145,2)</f>
        <v>0</v>
      </c>
      <c r="L145" s="168">
        <v>15</v>
      </c>
      <c r="M145" s="168">
        <f>G145*(1+L145/100)</f>
        <v>0</v>
      </c>
      <c r="N145" s="168">
        <v>0</v>
      </c>
      <c r="O145" s="168">
        <f>ROUND(E145*N145,2)</f>
        <v>0</v>
      </c>
      <c r="P145" s="168">
        <v>0.55000000000000004</v>
      </c>
      <c r="Q145" s="168">
        <f>ROUND(E145*P145,2)</f>
        <v>59.1</v>
      </c>
      <c r="R145" s="168" t="s">
        <v>1239</v>
      </c>
      <c r="S145" s="168" t="s">
        <v>170</v>
      </c>
      <c r="T145" s="156">
        <v>1.125</v>
      </c>
      <c r="U145" s="156">
        <f>ROUND(E145*T145,2)</f>
        <v>120.89</v>
      </c>
      <c r="V145" s="156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 t="s">
        <v>242</v>
      </c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outlineLevel="1" x14ac:dyDescent="0.25">
      <c r="A146" s="154"/>
      <c r="B146" s="155"/>
      <c r="C146" s="189" t="s">
        <v>1300</v>
      </c>
      <c r="D146" s="183"/>
      <c r="E146" s="184">
        <v>84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 t="s">
        <v>239</v>
      </c>
      <c r="AG146" s="147">
        <v>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outlineLevel="1" x14ac:dyDescent="0.25">
      <c r="A147" s="154"/>
      <c r="B147" s="155"/>
      <c r="C147" s="189" t="s">
        <v>1301</v>
      </c>
      <c r="D147" s="183"/>
      <c r="E147" s="184">
        <v>8.4175000000000004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 t="s">
        <v>239</v>
      </c>
      <c r="AG147" s="147">
        <v>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outlineLevel="1" x14ac:dyDescent="0.25">
      <c r="A148" s="154"/>
      <c r="B148" s="155"/>
      <c r="C148" s="189" t="s">
        <v>1302</v>
      </c>
      <c r="D148" s="183"/>
      <c r="E148" s="184">
        <v>5.01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 t="s">
        <v>239</v>
      </c>
      <c r="AG148" s="147">
        <v>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outlineLevel="1" x14ac:dyDescent="0.25">
      <c r="A149" s="154"/>
      <c r="B149" s="155"/>
      <c r="C149" s="189" t="s">
        <v>1303</v>
      </c>
      <c r="D149" s="183"/>
      <c r="E149" s="184">
        <v>10.0275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 t="s">
        <v>239</v>
      </c>
      <c r="AG149" s="147">
        <v>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20.399999999999999" outlineLevel="1" x14ac:dyDescent="0.25">
      <c r="A150" s="163">
        <v>47</v>
      </c>
      <c r="B150" s="164" t="s">
        <v>1304</v>
      </c>
      <c r="C150" s="178" t="s">
        <v>1305</v>
      </c>
      <c r="D150" s="165" t="s">
        <v>278</v>
      </c>
      <c r="E150" s="166">
        <v>87.89</v>
      </c>
      <c r="F150" s="167">
        <v>0</v>
      </c>
      <c r="G150" s="168">
        <f>ROUND(E150*F150,2)</f>
        <v>0</v>
      </c>
      <c r="H150" s="167">
        <v>0</v>
      </c>
      <c r="I150" s="168">
        <f>ROUND(E150*H150,2)</f>
        <v>0</v>
      </c>
      <c r="J150" s="167">
        <v>0</v>
      </c>
      <c r="K150" s="168">
        <f>ROUND(E150*J150,2)</f>
        <v>0</v>
      </c>
      <c r="L150" s="168">
        <v>15</v>
      </c>
      <c r="M150" s="168">
        <f>G150*(1+L150/100)</f>
        <v>0</v>
      </c>
      <c r="N150" s="168">
        <v>0</v>
      </c>
      <c r="O150" s="168">
        <f>ROUND(E150*N150,2)</f>
        <v>0</v>
      </c>
      <c r="P150" s="168">
        <v>0.36</v>
      </c>
      <c r="Q150" s="168">
        <f>ROUND(E150*P150,2)</f>
        <v>31.64</v>
      </c>
      <c r="R150" s="168" t="s">
        <v>1239</v>
      </c>
      <c r="S150" s="168" t="s">
        <v>170</v>
      </c>
      <c r="T150" s="156">
        <v>1.2270000000000001</v>
      </c>
      <c r="U150" s="156">
        <f>ROUND(E150*T150,2)</f>
        <v>107.84</v>
      </c>
      <c r="V150" s="156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 t="s">
        <v>235</v>
      </c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outlineLevel="1" x14ac:dyDescent="0.25">
      <c r="A151" s="154"/>
      <c r="B151" s="155"/>
      <c r="C151" s="189" t="s">
        <v>1306</v>
      </c>
      <c r="D151" s="183"/>
      <c r="E151" s="184">
        <v>32.340000000000003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 t="s">
        <v>239</v>
      </c>
      <c r="AG151" s="147">
        <v>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outlineLevel="1" x14ac:dyDescent="0.25">
      <c r="A152" s="154"/>
      <c r="B152" s="155"/>
      <c r="C152" s="189" t="s">
        <v>1307</v>
      </c>
      <c r="D152" s="183"/>
      <c r="E152" s="184">
        <v>46.8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 t="s">
        <v>239</v>
      </c>
      <c r="AG152" s="147">
        <v>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outlineLevel="1" x14ac:dyDescent="0.25">
      <c r="A153" s="154"/>
      <c r="B153" s="155"/>
      <c r="C153" s="189" t="s">
        <v>1308</v>
      </c>
      <c r="D153" s="183"/>
      <c r="E153" s="184">
        <v>8.75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 t="s">
        <v>239</v>
      </c>
      <c r="AG153" s="147">
        <v>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outlineLevel="1" x14ac:dyDescent="0.25">
      <c r="A154" s="163">
        <v>48</v>
      </c>
      <c r="B154" s="164" t="s">
        <v>1309</v>
      </c>
      <c r="C154" s="178" t="s">
        <v>1310</v>
      </c>
      <c r="D154" s="165" t="s">
        <v>448</v>
      </c>
      <c r="E154" s="166">
        <v>15.4</v>
      </c>
      <c r="F154" s="167">
        <v>0</v>
      </c>
      <c r="G154" s="168">
        <f>ROUND(E154*F154,2)</f>
        <v>0</v>
      </c>
      <c r="H154" s="167">
        <v>0</v>
      </c>
      <c r="I154" s="168">
        <f>ROUND(E154*H154,2)</f>
        <v>0</v>
      </c>
      <c r="J154" s="167">
        <v>0</v>
      </c>
      <c r="K154" s="168">
        <f>ROUND(E154*J154,2)</f>
        <v>0</v>
      </c>
      <c r="L154" s="168">
        <v>15</v>
      </c>
      <c r="M154" s="168">
        <f>G154*(1+L154/100)</f>
        <v>0</v>
      </c>
      <c r="N154" s="168">
        <v>0</v>
      </c>
      <c r="O154" s="168">
        <f>ROUND(E154*N154,2)</f>
        <v>0</v>
      </c>
      <c r="P154" s="168">
        <v>0.27</v>
      </c>
      <c r="Q154" s="168">
        <f>ROUND(E154*P154,2)</f>
        <v>4.16</v>
      </c>
      <c r="R154" s="168" t="s">
        <v>1239</v>
      </c>
      <c r="S154" s="168" t="s">
        <v>170</v>
      </c>
      <c r="T154" s="156">
        <v>0.123</v>
      </c>
      <c r="U154" s="156">
        <f>ROUND(E154*T154,2)</f>
        <v>1.89</v>
      </c>
      <c r="V154" s="156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 t="s">
        <v>235</v>
      </c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outlineLevel="1" x14ac:dyDescent="0.25">
      <c r="A155" s="154"/>
      <c r="B155" s="155"/>
      <c r="C155" s="251" t="s">
        <v>1311</v>
      </c>
      <c r="D155" s="252"/>
      <c r="E155" s="252"/>
      <c r="F155" s="252"/>
      <c r="G155" s="252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 t="s">
        <v>237</v>
      </c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outlineLevel="1" x14ac:dyDescent="0.25">
      <c r="A156" s="154"/>
      <c r="B156" s="155"/>
      <c r="C156" s="189" t="s">
        <v>1312</v>
      </c>
      <c r="D156" s="183"/>
      <c r="E156" s="184">
        <v>15.4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 t="s">
        <v>239</v>
      </c>
      <c r="AG156" s="147">
        <v>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outlineLevel="1" x14ac:dyDescent="0.25">
      <c r="A157" s="163">
        <v>49</v>
      </c>
      <c r="B157" s="164" t="s">
        <v>1313</v>
      </c>
      <c r="C157" s="178" t="s">
        <v>1314</v>
      </c>
      <c r="D157" s="165" t="s">
        <v>278</v>
      </c>
      <c r="E157" s="166">
        <v>1.17</v>
      </c>
      <c r="F157" s="167">
        <v>0</v>
      </c>
      <c r="G157" s="168">
        <f>ROUND(E157*F157,2)</f>
        <v>0</v>
      </c>
      <c r="H157" s="167">
        <v>0</v>
      </c>
      <c r="I157" s="168">
        <f>ROUND(E157*H157,2)</f>
        <v>0</v>
      </c>
      <c r="J157" s="167">
        <v>0</v>
      </c>
      <c r="K157" s="168">
        <f>ROUND(E157*J157,2)</f>
        <v>0</v>
      </c>
      <c r="L157" s="168">
        <v>15</v>
      </c>
      <c r="M157" s="168">
        <f>G157*(1+L157/100)</f>
        <v>0</v>
      </c>
      <c r="N157" s="168">
        <v>0</v>
      </c>
      <c r="O157" s="168">
        <f>ROUND(E157*N157,2)</f>
        <v>0</v>
      </c>
      <c r="P157" s="168">
        <v>0.26400000000000001</v>
      </c>
      <c r="Q157" s="168">
        <f>ROUND(E157*P157,2)</f>
        <v>0.31</v>
      </c>
      <c r="R157" s="168"/>
      <c r="S157" s="168" t="s">
        <v>170</v>
      </c>
      <c r="T157" s="156">
        <v>1.8149999999999999</v>
      </c>
      <c r="U157" s="156">
        <f>ROUND(E157*T157,2)</f>
        <v>2.12</v>
      </c>
      <c r="V157" s="156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 t="s">
        <v>235</v>
      </c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outlineLevel="1" x14ac:dyDescent="0.25">
      <c r="A158" s="154"/>
      <c r="B158" s="155"/>
      <c r="C158" s="189" t="s">
        <v>1315</v>
      </c>
      <c r="D158" s="183"/>
      <c r="E158" s="184">
        <v>1.17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 t="s">
        <v>239</v>
      </c>
      <c r="AG158" s="147">
        <v>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outlineLevel="1" x14ac:dyDescent="0.25">
      <c r="A159" s="163">
        <v>50</v>
      </c>
      <c r="B159" s="164" t="s">
        <v>476</v>
      </c>
      <c r="C159" s="178" t="s">
        <v>477</v>
      </c>
      <c r="D159" s="165" t="s">
        <v>369</v>
      </c>
      <c r="E159" s="166">
        <v>112.82877999999999</v>
      </c>
      <c r="F159" s="167">
        <v>0</v>
      </c>
      <c r="G159" s="168">
        <f>ROUND(E159*F159,2)</f>
        <v>0</v>
      </c>
      <c r="H159" s="167">
        <v>0</v>
      </c>
      <c r="I159" s="168">
        <f>ROUND(E159*H159,2)</f>
        <v>0</v>
      </c>
      <c r="J159" s="167">
        <v>0</v>
      </c>
      <c r="K159" s="168">
        <f>ROUND(E159*J159,2)</f>
        <v>0</v>
      </c>
      <c r="L159" s="168">
        <v>15</v>
      </c>
      <c r="M159" s="168">
        <f>G159*(1+L159/100)</f>
        <v>0</v>
      </c>
      <c r="N159" s="168">
        <v>0</v>
      </c>
      <c r="O159" s="168">
        <f>ROUND(E159*N159,2)</f>
        <v>0</v>
      </c>
      <c r="P159" s="168">
        <v>0</v>
      </c>
      <c r="Q159" s="168">
        <f>ROUND(E159*P159,2)</f>
        <v>0</v>
      </c>
      <c r="R159" s="168" t="s">
        <v>402</v>
      </c>
      <c r="S159" s="168" t="s">
        <v>170</v>
      </c>
      <c r="T159" s="156">
        <v>0.49</v>
      </c>
      <c r="U159" s="156">
        <f>ROUND(E159*T159,2)</f>
        <v>55.29</v>
      </c>
      <c r="V159" s="156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 t="s">
        <v>478</v>
      </c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outlineLevel="1" x14ac:dyDescent="0.25">
      <c r="A160" s="154"/>
      <c r="B160" s="155"/>
      <c r="C160" s="242" t="s">
        <v>479</v>
      </c>
      <c r="D160" s="243"/>
      <c r="E160" s="243"/>
      <c r="F160" s="243"/>
      <c r="G160" s="243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 t="s">
        <v>173</v>
      </c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51.6" outlineLevel="1" x14ac:dyDescent="0.25">
      <c r="A161" s="154"/>
      <c r="B161" s="155"/>
      <c r="C161" s="240" t="s">
        <v>244</v>
      </c>
      <c r="D161" s="241"/>
      <c r="E161" s="241"/>
      <c r="F161" s="241"/>
      <c r="G161" s="241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 t="s">
        <v>173</v>
      </c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69" t="str">
        <f>C161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A161" s="147"/>
      <c r="BB161" s="147"/>
      <c r="BC161" s="147"/>
      <c r="BD161" s="147"/>
      <c r="BE161" s="147"/>
      <c r="BF161" s="147"/>
      <c r="BG161" s="147"/>
    </row>
    <row r="162" spans="1:59" outlineLevel="1" x14ac:dyDescent="0.25">
      <c r="A162" s="170">
        <v>51</v>
      </c>
      <c r="B162" s="171" t="s">
        <v>480</v>
      </c>
      <c r="C162" s="179" t="s">
        <v>481</v>
      </c>
      <c r="D162" s="172" t="s">
        <v>369</v>
      </c>
      <c r="E162" s="173">
        <v>2820.7195000000002</v>
      </c>
      <c r="F162" s="174">
        <v>0</v>
      </c>
      <c r="G162" s="175">
        <f>ROUND(E162*F162,2)</f>
        <v>0</v>
      </c>
      <c r="H162" s="174">
        <v>0</v>
      </c>
      <c r="I162" s="175">
        <f>ROUND(E162*H162,2)</f>
        <v>0</v>
      </c>
      <c r="J162" s="174">
        <v>0</v>
      </c>
      <c r="K162" s="175">
        <f>ROUND(E162*J162,2)</f>
        <v>0</v>
      </c>
      <c r="L162" s="175">
        <v>15</v>
      </c>
      <c r="M162" s="175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5" t="s">
        <v>402</v>
      </c>
      <c r="S162" s="175" t="s">
        <v>170</v>
      </c>
      <c r="T162" s="156">
        <v>0</v>
      </c>
      <c r="U162" s="156">
        <f>ROUND(E162*T162,2)</f>
        <v>0</v>
      </c>
      <c r="V162" s="156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 t="s">
        <v>478</v>
      </c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outlineLevel="1" x14ac:dyDescent="0.25">
      <c r="A163" s="170">
        <v>52</v>
      </c>
      <c r="B163" s="171" t="s">
        <v>1316</v>
      </c>
      <c r="C163" s="179" t="s">
        <v>1317</v>
      </c>
      <c r="D163" s="172" t="s">
        <v>369</v>
      </c>
      <c r="E163" s="173">
        <v>112.82877999999999</v>
      </c>
      <c r="F163" s="174">
        <v>0</v>
      </c>
      <c r="G163" s="175">
        <f>ROUND(E163*F163,2)</f>
        <v>0</v>
      </c>
      <c r="H163" s="174">
        <v>0</v>
      </c>
      <c r="I163" s="175">
        <f>ROUND(E163*H163,2)</f>
        <v>0</v>
      </c>
      <c r="J163" s="174">
        <v>0</v>
      </c>
      <c r="K163" s="175">
        <f>ROUND(E163*J163,2)</f>
        <v>0</v>
      </c>
      <c r="L163" s="175">
        <v>15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5" t="s">
        <v>402</v>
      </c>
      <c r="S163" s="175" t="s">
        <v>170</v>
      </c>
      <c r="T163" s="156">
        <v>0</v>
      </c>
      <c r="U163" s="156">
        <f>ROUND(E163*T163,2)</f>
        <v>0</v>
      </c>
      <c r="V163" s="156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 t="s">
        <v>478</v>
      </c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outlineLevel="1" x14ac:dyDescent="0.25">
      <c r="A164" s="170">
        <v>53</v>
      </c>
      <c r="B164" s="171" t="s">
        <v>486</v>
      </c>
      <c r="C164" s="179" t="s">
        <v>487</v>
      </c>
      <c r="D164" s="172" t="s">
        <v>369</v>
      </c>
      <c r="E164" s="173">
        <v>112.82877999999999</v>
      </c>
      <c r="F164" s="174">
        <v>0</v>
      </c>
      <c r="G164" s="175">
        <f>ROUND(E164*F164,2)</f>
        <v>0</v>
      </c>
      <c r="H164" s="174">
        <v>0</v>
      </c>
      <c r="I164" s="175">
        <f>ROUND(E164*H164,2)</f>
        <v>0</v>
      </c>
      <c r="J164" s="174">
        <v>0</v>
      </c>
      <c r="K164" s="175">
        <f>ROUND(E164*J164,2)</f>
        <v>0</v>
      </c>
      <c r="L164" s="175">
        <v>15</v>
      </c>
      <c r="M164" s="175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5"/>
      <c r="S164" s="175" t="s">
        <v>170</v>
      </c>
      <c r="T164" s="156">
        <v>6.0000000000000001E-3</v>
      </c>
      <c r="U164" s="156">
        <f>ROUND(E164*T164,2)</f>
        <v>0.68</v>
      </c>
      <c r="V164" s="156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 t="s">
        <v>478</v>
      </c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x14ac:dyDescent="0.25">
      <c r="A165" s="158" t="s">
        <v>165</v>
      </c>
      <c r="B165" s="159" t="s">
        <v>94</v>
      </c>
      <c r="C165" s="177" t="s">
        <v>95</v>
      </c>
      <c r="D165" s="160"/>
      <c r="E165" s="161"/>
      <c r="F165" s="162"/>
      <c r="G165" s="162">
        <f>SUMIF(AF166:AF167,"&lt;&gt;NOR",G166:G167)</f>
        <v>0</v>
      </c>
      <c r="H165" s="162"/>
      <c r="I165" s="162">
        <f>SUM(I166:I167)</f>
        <v>0</v>
      </c>
      <c r="J165" s="162"/>
      <c r="K165" s="162">
        <f>SUM(K166:K167)</f>
        <v>0</v>
      </c>
      <c r="L165" s="162"/>
      <c r="M165" s="162">
        <f>SUM(M166:M167)</f>
        <v>0</v>
      </c>
      <c r="N165" s="162"/>
      <c r="O165" s="162">
        <f>SUM(O166:O167)</f>
        <v>0</v>
      </c>
      <c r="P165" s="162"/>
      <c r="Q165" s="162">
        <f>SUM(Q166:Q167)</f>
        <v>0</v>
      </c>
      <c r="R165" s="162"/>
      <c r="S165" s="162"/>
      <c r="T165" s="157"/>
      <c r="U165" s="157">
        <f>SUM(U166:U167)</f>
        <v>62.39</v>
      </c>
      <c r="V165" s="157"/>
      <c r="AF165" t="s">
        <v>166</v>
      </c>
    </row>
    <row r="166" spans="1:59" outlineLevel="1" x14ac:dyDescent="0.25">
      <c r="A166" s="163">
        <v>54</v>
      </c>
      <c r="B166" s="164" t="s">
        <v>1318</v>
      </c>
      <c r="C166" s="178" t="s">
        <v>1319</v>
      </c>
      <c r="D166" s="165" t="s">
        <v>369</v>
      </c>
      <c r="E166" s="166">
        <v>159.98285999999999</v>
      </c>
      <c r="F166" s="167">
        <v>0</v>
      </c>
      <c r="G166" s="168">
        <f>ROUND(E166*F166,2)</f>
        <v>0</v>
      </c>
      <c r="H166" s="167">
        <v>0</v>
      </c>
      <c r="I166" s="168">
        <f>ROUND(E166*H166,2)</f>
        <v>0</v>
      </c>
      <c r="J166" s="167">
        <v>0</v>
      </c>
      <c r="K166" s="168">
        <f>ROUND(E166*J166,2)</f>
        <v>0</v>
      </c>
      <c r="L166" s="168">
        <v>15</v>
      </c>
      <c r="M166" s="168">
        <f>G166*(1+L166/100)</f>
        <v>0</v>
      </c>
      <c r="N166" s="168">
        <v>0</v>
      </c>
      <c r="O166" s="168">
        <f>ROUND(E166*N166,2)</f>
        <v>0</v>
      </c>
      <c r="P166" s="168">
        <v>0</v>
      </c>
      <c r="Q166" s="168">
        <f>ROUND(E166*P166,2)</f>
        <v>0</v>
      </c>
      <c r="R166" s="168" t="s">
        <v>1239</v>
      </c>
      <c r="S166" s="168" t="s">
        <v>170</v>
      </c>
      <c r="T166" s="156">
        <v>0.39</v>
      </c>
      <c r="U166" s="156">
        <f>ROUND(E166*T166,2)</f>
        <v>62.39</v>
      </c>
      <c r="V166" s="156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 t="s">
        <v>490</v>
      </c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outlineLevel="1" x14ac:dyDescent="0.25">
      <c r="A167" s="154"/>
      <c r="B167" s="155"/>
      <c r="C167" s="251" t="s">
        <v>1320</v>
      </c>
      <c r="D167" s="252"/>
      <c r="E167" s="252"/>
      <c r="F167" s="252"/>
      <c r="G167" s="252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 t="s">
        <v>237</v>
      </c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x14ac:dyDescent="0.25">
      <c r="A168" s="158" t="s">
        <v>165</v>
      </c>
      <c r="B168" s="159" t="s">
        <v>122</v>
      </c>
      <c r="C168" s="177" t="s">
        <v>123</v>
      </c>
      <c r="D168" s="160"/>
      <c r="E168" s="161"/>
      <c r="F168" s="162"/>
      <c r="G168" s="162">
        <f>SUMIF(AF169:AF174,"&lt;&gt;NOR",G169:G174)</f>
        <v>0</v>
      </c>
      <c r="H168" s="162"/>
      <c r="I168" s="162">
        <f>SUM(I169:I174)</f>
        <v>0</v>
      </c>
      <c r="J168" s="162"/>
      <c r="K168" s="162">
        <f>SUM(K169:K174)</f>
        <v>0</v>
      </c>
      <c r="L168" s="162"/>
      <c r="M168" s="162">
        <f>SUM(M169:M174)</f>
        <v>0</v>
      </c>
      <c r="N168" s="162"/>
      <c r="O168" s="162">
        <f>SUM(O169:O174)</f>
        <v>2.17</v>
      </c>
      <c r="P168" s="162"/>
      <c r="Q168" s="162">
        <f>SUM(Q169:Q174)</f>
        <v>0</v>
      </c>
      <c r="R168" s="162"/>
      <c r="S168" s="162"/>
      <c r="T168" s="157"/>
      <c r="U168" s="157">
        <f>SUM(U169:U174)</f>
        <v>26.43</v>
      </c>
      <c r="V168" s="157"/>
      <c r="AF168" t="s">
        <v>166</v>
      </c>
    </row>
    <row r="169" spans="1:59" outlineLevel="1" x14ac:dyDescent="0.25">
      <c r="A169" s="163">
        <v>55</v>
      </c>
      <c r="B169" s="164" t="s">
        <v>1321</v>
      </c>
      <c r="C169" s="178" t="s">
        <v>1322</v>
      </c>
      <c r="D169" s="165" t="s">
        <v>923</v>
      </c>
      <c r="E169" s="166">
        <v>119.6</v>
      </c>
      <c r="F169" s="167">
        <v>0</v>
      </c>
      <c r="G169" s="168">
        <f>ROUND(E169*F169,2)</f>
        <v>0</v>
      </c>
      <c r="H169" s="167">
        <v>0</v>
      </c>
      <c r="I169" s="168">
        <f>ROUND(E169*H169,2)</f>
        <v>0</v>
      </c>
      <c r="J169" s="167">
        <v>0</v>
      </c>
      <c r="K169" s="168">
        <f>ROUND(E169*J169,2)</f>
        <v>0</v>
      </c>
      <c r="L169" s="168">
        <v>15</v>
      </c>
      <c r="M169" s="168">
        <f>G169*(1+L169/100)</f>
        <v>0</v>
      </c>
      <c r="N169" s="168">
        <v>6.0000000000000002E-5</v>
      </c>
      <c r="O169" s="168">
        <f>ROUND(E169*N169,2)</f>
        <v>0.01</v>
      </c>
      <c r="P169" s="168">
        <v>0</v>
      </c>
      <c r="Q169" s="168">
        <f>ROUND(E169*P169,2)</f>
        <v>0</v>
      </c>
      <c r="R169" s="168" t="s">
        <v>838</v>
      </c>
      <c r="S169" s="168" t="s">
        <v>170</v>
      </c>
      <c r="T169" s="156">
        <v>0.221</v>
      </c>
      <c r="U169" s="156">
        <f>ROUND(E169*T169,2)</f>
        <v>26.43</v>
      </c>
      <c r="V169" s="156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 t="s">
        <v>235</v>
      </c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outlineLevel="1" x14ac:dyDescent="0.25">
      <c r="A170" s="154"/>
      <c r="B170" s="155"/>
      <c r="C170" s="189" t="s">
        <v>1323</v>
      </c>
      <c r="D170" s="183"/>
      <c r="E170" s="184">
        <v>93.4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 t="s">
        <v>239</v>
      </c>
      <c r="AG170" s="147">
        <v>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outlineLevel="1" x14ac:dyDescent="0.25">
      <c r="A171" s="154"/>
      <c r="B171" s="155"/>
      <c r="C171" s="189" t="s">
        <v>1324</v>
      </c>
      <c r="D171" s="183"/>
      <c r="E171" s="184">
        <v>26.2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 t="s">
        <v>239</v>
      </c>
      <c r="AG171" s="147">
        <v>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20.399999999999999" outlineLevel="1" x14ac:dyDescent="0.25">
      <c r="A172" s="163">
        <v>56</v>
      </c>
      <c r="B172" s="164" t="s">
        <v>1325</v>
      </c>
      <c r="C172" s="178" t="s">
        <v>1326</v>
      </c>
      <c r="D172" s="165" t="s">
        <v>923</v>
      </c>
      <c r="E172" s="166">
        <v>119.6</v>
      </c>
      <c r="F172" s="167">
        <v>0</v>
      </c>
      <c r="G172" s="168">
        <f>ROUND(E172*F172,2)</f>
        <v>0</v>
      </c>
      <c r="H172" s="167">
        <v>0</v>
      </c>
      <c r="I172" s="168">
        <f>ROUND(E172*H172,2)</f>
        <v>0</v>
      </c>
      <c r="J172" s="167">
        <v>0</v>
      </c>
      <c r="K172" s="168">
        <f>ROUND(E172*J172,2)</f>
        <v>0</v>
      </c>
      <c r="L172" s="168">
        <v>15</v>
      </c>
      <c r="M172" s="168">
        <f>G172*(1+L172/100)</f>
        <v>0</v>
      </c>
      <c r="N172" s="168">
        <v>1.8079999999999999E-2</v>
      </c>
      <c r="O172" s="168">
        <f>ROUND(E172*N172,2)</f>
        <v>2.16</v>
      </c>
      <c r="P172" s="168">
        <v>0</v>
      </c>
      <c r="Q172" s="168">
        <f>ROUND(E172*P172,2)</f>
        <v>0</v>
      </c>
      <c r="R172" s="168"/>
      <c r="S172" s="168" t="s">
        <v>214</v>
      </c>
      <c r="T172" s="156">
        <v>0</v>
      </c>
      <c r="U172" s="156">
        <f>ROUND(E172*T172,2)</f>
        <v>0</v>
      </c>
      <c r="V172" s="156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 t="s">
        <v>1327</v>
      </c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outlineLevel="1" x14ac:dyDescent="0.25">
      <c r="A173" s="154"/>
      <c r="B173" s="155"/>
      <c r="C173" s="189" t="s">
        <v>1323</v>
      </c>
      <c r="D173" s="183"/>
      <c r="E173" s="184">
        <v>93.4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 t="s">
        <v>239</v>
      </c>
      <c r="AG173" s="147">
        <v>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outlineLevel="1" x14ac:dyDescent="0.25">
      <c r="A174" s="154"/>
      <c r="B174" s="155"/>
      <c r="C174" s="189" t="s">
        <v>1324</v>
      </c>
      <c r="D174" s="183"/>
      <c r="E174" s="184">
        <v>26.2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 t="s">
        <v>239</v>
      </c>
      <c r="AG174" s="147">
        <v>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x14ac:dyDescent="0.25">
      <c r="A175" s="5"/>
      <c r="B175" s="6"/>
      <c r="C175" s="180"/>
      <c r="D175" s="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AD175">
        <v>15</v>
      </c>
      <c r="AE175">
        <v>21</v>
      </c>
    </row>
    <row r="176" spans="1:59" x14ac:dyDescent="0.25">
      <c r="A176" s="150"/>
      <c r="B176" s="151" t="s">
        <v>29</v>
      </c>
      <c r="C176" s="181"/>
      <c r="D176" s="152"/>
      <c r="E176" s="153"/>
      <c r="F176" s="153"/>
      <c r="G176" s="176">
        <f>G8+G62+G74+G85+G123+G137+G165+G168</f>
        <v>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AD176">
        <f>SUMIF(L7:L174,AD175,G7:G174)</f>
        <v>0</v>
      </c>
      <c r="AE176">
        <f>SUMIF(L7:L174,AE175,G7:G174)</f>
        <v>0</v>
      </c>
      <c r="AF176" t="s">
        <v>226</v>
      </c>
    </row>
    <row r="177" spans="3:32" x14ac:dyDescent="0.25">
      <c r="C177" s="182"/>
      <c r="D177" s="142"/>
      <c r="AF177" t="s">
        <v>229</v>
      </c>
    </row>
    <row r="178" spans="3:32" x14ac:dyDescent="0.25">
      <c r="D178" s="142"/>
    </row>
    <row r="179" spans="3:32" x14ac:dyDescent="0.25">
      <c r="D179" s="142"/>
    </row>
    <row r="180" spans="3:32" x14ac:dyDescent="0.25">
      <c r="D180" s="142"/>
    </row>
    <row r="181" spans="3:32" x14ac:dyDescent="0.25">
      <c r="D181" s="142"/>
    </row>
    <row r="182" spans="3:32" x14ac:dyDescent="0.25">
      <c r="D182" s="142"/>
    </row>
    <row r="183" spans="3:32" x14ac:dyDescent="0.25">
      <c r="D183" s="142"/>
    </row>
    <row r="184" spans="3:32" x14ac:dyDescent="0.25">
      <c r="D184" s="142"/>
    </row>
    <row r="185" spans="3:32" x14ac:dyDescent="0.25">
      <c r="D185" s="142"/>
    </row>
    <row r="186" spans="3:32" x14ac:dyDescent="0.25">
      <c r="D186" s="142"/>
    </row>
    <row r="187" spans="3:32" x14ac:dyDescent="0.25">
      <c r="D187" s="142"/>
    </row>
    <row r="188" spans="3:32" x14ac:dyDescent="0.25">
      <c r="D188" s="142"/>
    </row>
    <row r="189" spans="3:32" x14ac:dyDescent="0.25">
      <c r="D189" s="142"/>
    </row>
    <row r="190" spans="3:32" x14ac:dyDescent="0.25">
      <c r="D190" s="142"/>
    </row>
    <row r="191" spans="3:32" x14ac:dyDescent="0.25">
      <c r="D191" s="142"/>
    </row>
    <row r="192" spans="3:32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  <row r="4930" spans="4:4" x14ac:dyDescent="0.25">
      <c r="D4930" s="142"/>
    </row>
    <row r="4931" spans="4:4" x14ac:dyDescent="0.25">
      <c r="D4931" s="142"/>
    </row>
    <row r="4932" spans="4:4" x14ac:dyDescent="0.25">
      <c r="D4932" s="142"/>
    </row>
    <row r="4933" spans="4:4" x14ac:dyDescent="0.25">
      <c r="D4933" s="142"/>
    </row>
    <row r="4934" spans="4:4" x14ac:dyDescent="0.25">
      <c r="D4934" s="142"/>
    </row>
    <row r="4935" spans="4:4" x14ac:dyDescent="0.25">
      <c r="D4935" s="142"/>
    </row>
    <row r="4936" spans="4:4" x14ac:dyDescent="0.25">
      <c r="D4936" s="142"/>
    </row>
    <row r="4937" spans="4:4" x14ac:dyDescent="0.25">
      <c r="D4937" s="142"/>
    </row>
    <row r="4938" spans="4:4" x14ac:dyDescent="0.25">
      <c r="D4938" s="142"/>
    </row>
    <row r="4939" spans="4:4" x14ac:dyDescent="0.25">
      <c r="D4939" s="142"/>
    </row>
    <row r="4940" spans="4:4" x14ac:dyDescent="0.25">
      <c r="D4940" s="142"/>
    </row>
    <row r="4941" spans="4:4" x14ac:dyDescent="0.25">
      <c r="D4941" s="142"/>
    </row>
    <row r="4942" spans="4:4" x14ac:dyDescent="0.25">
      <c r="D4942" s="142"/>
    </row>
    <row r="4943" spans="4:4" x14ac:dyDescent="0.25">
      <c r="D4943" s="142"/>
    </row>
    <row r="4944" spans="4:4" x14ac:dyDescent="0.25">
      <c r="D4944" s="142"/>
    </row>
    <row r="4945" spans="4:4" x14ac:dyDescent="0.25">
      <c r="D4945" s="142"/>
    </row>
    <row r="4946" spans="4:4" x14ac:dyDescent="0.25">
      <c r="D4946" s="142"/>
    </row>
    <row r="4947" spans="4:4" x14ac:dyDescent="0.25">
      <c r="D4947" s="142"/>
    </row>
    <row r="4948" spans="4:4" x14ac:dyDescent="0.25">
      <c r="D4948" s="142"/>
    </row>
    <row r="4949" spans="4:4" x14ac:dyDescent="0.25">
      <c r="D4949" s="142"/>
    </row>
    <row r="4950" spans="4:4" x14ac:dyDescent="0.25">
      <c r="D4950" s="142"/>
    </row>
    <row r="4951" spans="4:4" x14ac:dyDescent="0.25">
      <c r="D4951" s="142"/>
    </row>
    <row r="4952" spans="4:4" x14ac:dyDescent="0.25">
      <c r="D4952" s="142"/>
    </row>
    <row r="4953" spans="4:4" x14ac:dyDescent="0.25">
      <c r="D4953" s="142"/>
    </row>
    <row r="4954" spans="4:4" x14ac:dyDescent="0.25">
      <c r="D4954" s="142"/>
    </row>
    <row r="4955" spans="4:4" x14ac:dyDescent="0.25">
      <c r="D4955" s="142"/>
    </row>
    <row r="4956" spans="4:4" x14ac:dyDescent="0.25">
      <c r="D4956" s="142"/>
    </row>
    <row r="4957" spans="4:4" x14ac:dyDescent="0.25">
      <c r="D4957" s="142"/>
    </row>
    <row r="4958" spans="4:4" x14ac:dyDescent="0.25">
      <c r="D4958" s="142"/>
    </row>
    <row r="4959" spans="4:4" x14ac:dyDescent="0.25">
      <c r="D4959" s="142"/>
    </row>
    <row r="4960" spans="4:4" x14ac:dyDescent="0.25">
      <c r="D4960" s="142"/>
    </row>
    <row r="4961" spans="4:4" x14ac:dyDescent="0.25">
      <c r="D4961" s="142"/>
    </row>
    <row r="4962" spans="4:4" x14ac:dyDescent="0.25">
      <c r="D4962" s="142"/>
    </row>
    <row r="4963" spans="4:4" x14ac:dyDescent="0.25">
      <c r="D4963" s="142"/>
    </row>
    <row r="4964" spans="4:4" x14ac:dyDescent="0.25">
      <c r="D4964" s="142"/>
    </row>
    <row r="4965" spans="4:4" x14ac:dyDescent="0.25">
      <c r="D4965" s="142"/>
    </row>
    <row r="4966" spans="4:4" x14ac:dyDescent="0.25">
      <c r="D4966" s="142"/>
    </row>
    <row r="4967" spans="4:4" x14ac:dyDescent="0.25">
      <c r="D4967" s="142"/>
    </row>
    <row r="4968" spans="4:4" x14ac:dyDescent="0.25">
      <c r="D4968" s="142"/>
    </row>
    <row r="4969" spans="4:4" x14ac:dyDescent="0.25">
      <c r="D4969" s="142"/>
    </row>
    <row r="4970" spans="4:4" x14ac:dyDescent="0.25">
      <c r="D4970" s="142"/>
    </row>
    <row r="4971" spans="4:4" x14ac:dyDescent="0.25">
      <c r="D4971" s="142"/>
    </row>
    <row r="4972" spans="4:4" x14ac:dyDescent="0.25">
      <c r="D4972" s="142"/>
    </row>
    <row r="4973" spans="4:4" x14ac:dyDescent="0.25">
      <c r="D4973" s="142"/>
    </row>
    <row r="4974" spans="4:4" x14ac:dyDescent="0.25">
      <c r="D4974" s="142"/>
    </row>
    <row r="4975" spans="4:4" x14ac:dyDescent="0.25">
      <c r="D4975" s="142"/>
    </row>
    <row r="4976" spans="4:4" x14ac:dyDescent="0.25">
      <c r="D4976" s="142"/>
    </row>
    <row r="4977" spans="4:4" x14ac:dyDescent="0.25">
      <c r="D4977" s="142"/>
    </row>
    <row r="4978" spans="4:4" x14ac:dyDescent="0.25">
      <c r="D4978" s="142"/>
    </row>
    <row r="4979" spans="4:4" x14ac:dyDescent="0.25">
      <c r="D4979" s="142"/>
    </row>
    <row r="4980" spans="4:4" x14ac:dyDescent="0.25">
      <c r="D4980" s="142"/>
    </row>
    <row r="4981" spans="4:4" x14ac:dyDescent="0.25">
      <c r="D4981" s="142"/>
    </row>
    <row r="4982" spans="4:4" x14ac:dyDescent="0.25">
      <c r="D4982" s="142"/>
    </row>
    <row r="4983" spans="4:4" x14ac:dyDescent="0.25">
      <c r="D4983" s="142"/>
    </row>
    <row r="4984" spans="4:4" x14ac:dyDescent="0.25">
      <c r="D4984" s="142"/>
    </row>
    <row r="4985" spans="4:4" x14ac:dyDescent="0.25">
      <c r="D4985" s="142"/>
    </row>
    <row r="4986" spans="4:4" x14ac:dyDescent="0.25">
      <c r="D4986" s="142"/>
    </row>
    <row r="4987" spans="4:4" x14ac:dyDescent="0.25">
      <c r="D4987" s="142"/>
    </row>
    <row r="4988" spans="4:4" x14ac:dyDescent="0.25">
      <c r="D4988" s="142"/>
    </row>
    <row r="4989" spans="4:4" x14ac:dyDescent="0.25">
      <c r="D4989" s="142"/>
    </row>
    <row r="4990" spans="4:4" x14ac:dyDescent="0.25">
      <c r="D4990" s="142"/>
    </row>
    <row r="4991" spans="4:4" x14ac:dyDescent="0.25">
      <c r="D4991" s="142"/>
    </row>
    <row r="4992" spans="4:4" x14ac:dyDescent="0.25">
      <c r="D4992" s="142"/>
    </row>
    <row r="4993" spans="4:4" x14ac:dyDescent="0.25">
      <c r="D4993" s="142"/>
    </row>
    <row r="4994" spans="4:4" x14ac:dyDescent="0.25">
      <c r="D4994" s="142"/>
    </row>
    <row r="4995" spans="4:4" x14ac:dyDescent="0.25">
      <c r="D4995" s="142"/>
    </row>
    <row r="4996" spans="4:4" x14ac:dyDescent="0.25">
      <c r="D4996" s="142"/>
    </row>
    <row r="4997" spans="4:4" x14ac:dyDescent="0.25">
      <c r="D4997" s="142"/>
    </row>
    <row r="4998" spans="4:4" x14ac:dyDescent="0.25">
      <c r="D4998" s="142"/>
    </row>
    <row r="4999" spans="4:4" x14ac:dyDescent="0.25">
      <c r="D4999" s="142"/>
    </row>
    <row r="5000" spans="4:4" x14ac:dyDescent="0.25">
      <c r="D5000" s="142"/>
    </row>
  </sheetData>
  <sheetProtection algorithmName="SHA-512" hashValue="BClM1eKdTep/N0q7YlqVONLZbvewO5YLyNKexjgUfblJFQEpRk6bcujKCPFWjAJTE/Z8pAQ4zQDAdRWfVLsVZg==" saltValue="l/Xshc3LDxBOqRKaucmvtg==" spinCount="100000" sheet="1" objects="1" scenarios="1"/>
  <mergeCells count="26">
    <mergeCell ref="C15:G15"/>
    <mergeCell ref="A1:G1"/>
    <mergeCell ref="C2:G2"/>
    <mergeCell ref="C3:G3"/>
    <mergeCell ref="C4:G4"/>
    <mergeCell ref="C10:G10"/>
    <mergeCell ref="C110:G110"/>
    <mergeCell ref="C20:G20"/>
    <mergeCell ref="C23:G23"/>
    <mergeCell ref="C26:G26"/>
    <mergeCell ref="C27:G27"/>
    <mergeCell ref="C33:G33"/>
    <mergeCell ref="C52:G52"/>
    <mergeCell ref="C87:G87"/>
    <mergeCell ref="C98:G98"/>
    <mergeCell ref="C101:G101"/>
    <mergeCell ref="C104:G104"/>
    <mergeCell ref="C107:G107"/>
    <mergeCell ref="C161:G161"/>
    <mergeCell ref="C167:G167"/>
    <mergeCell ref="C112:G112"/>
    <mergeCell ref="C125:G125"/>
    <mergeCell ref="C128:G128"/>
    <mergeCell ref="C139:G139"/>
    <mergeCell ref="C155:G155"/>
    <mergeCell ref="C160:G160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01 1 Naklady</vt:lpstr>
      <vt:lpstr>1 1 Pol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'2 1 Pol'!Názvy_tisku</vt:lpstr>
      <vt:lpstr>oadresa</vt:lpstr>
      <vt:lpstr>Stavba!Objednatel</vt:lpstr>
      <vt:lpstr>Stavba!Objekt</vt:lpstr>
      <vt:lpstr>'01 1 Naklady'!Oblast_tisku</vt:lpstr>
      <vt:lpstr>'1 1 Pol'!Oblast_tisku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Zevl</cp:lastModifiedBy>
  <cp:lastPrinted>2018-06-08T12:09:09Z</cp:lastPrinted>
  <dcterms:created xsi:type="dcterms:W3CDTF">2009-04-08T07:15:50Z</dcterms:created>
  <dcterms:modified xsi:type="dcterms:W3CDTF">2018-06-08T12:09:40Z</dcterms:modified>
</cp:coreProperties>
</file>