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SO 101" sheetId="2" r:id="rId2"/>
    <sheet name="SO 102" sheetId="3" r:id="rId3"/>
    <sheet name="SO 103" sheetId="4" r:id="rId4"/>
  </sheets>
  <definedNames/>
  <calcPr fullCalcOnLoad="1"/>
</workbook>
</file>

<file path=xl/sharedStrings.xml><?xml version="1.0" encoding="utf-8"?>
<sst xmlns="http://schemas.openxmlformats.org/spreadsheetml/2006/main" count="480" uniqueCount="205">
  <si>
    <t>Soupis objektů s DPH</t>
  </si>
  <si>
    <t>Stavba:PŘÍVRAT - OCHRANA MIGRACE OBOJŽIVELNÍKŮ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</si>
  <si>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</si>
  <si>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</si>
  <si>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</si>
  <si>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</si>
  <si>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</si>
  <si>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</si>
  <si>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</si>
  <si>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</si>
  <si>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</si>
  <si>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</si>
  <si>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</si>
  <si>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</si>
  <si>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OPTIMA, spol. s r. o.</t>
  </si>
  <si>
    <t>Příloha k formuláři pro ocenění nabídky</t>
  </si>
  <si>
    <t>Stavba :</t>
  </si>
  <si>
    <t>číslo a název SO:</t>
  </si>
  <si>
    <t>číslo a název rozpočtu:</t>
  </si>
  <si>
    <t>PŘÍVRAT</t>
  </si>
  <si>
    <t>OCHRANA MIGRACE OBOJŽIVELNÍKŮ</t>
  </si>
  <si>
    <t>SO 101</t>
  </si>
  <si>
    <t>ZÁBRANY PRO USMĚRNĚNÍ TAHU OBOJŽIVELNÍKŮ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</si>
  <si>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</si>
  <si>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</si>
  <si>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</si>
  <si>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</si>
  <si>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</si>
  <si>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</si>
  <si>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</si>
  <si>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</si>
  <si>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</si>
  <si>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</si>
  <si>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</si>
  <si>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</si>
  <si>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HMOTNOST</t>
  </si>
  <si>
    <t>SUTĚ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</si>
  <si>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</si>
  <si>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</si>
  <si>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</si>
  <si>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</si>
  <si>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</si>
  <si>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</si>
  <si>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</si>
  <si>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</si>
  <si>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</si>
  <si>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</si>
  <si>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2017_OTSKP-SPK</t>
  </si>
  <si>
    <t>014101</t>
  </si>
  <si>
    <t/>
  </si>
  <si>
    <t>POPLATKY ZA SKLÁDKU</t>
  </si>
  <si>
    <t xml:space="preserve">M3        </t>
  </si>
  <si>
    <t>Přebytečná zemina 302,8-147,2=155,600 [A]</t>
  </si>
  <si>
    <t>zahrnuje veškeré poplatky provozovateli skládky související s uložením odpadu na skládce.</t>
  </si>
  <si>
    <t>02720</t>
  </si>
  <si>
    <t>POMOC PRÁCE ZŘÍZ NEBO ZAJIŠŤ REGULACI A OCHRANU DOPRAVY</t>
  </si>
  <si>
    <t xml:space="preserve">KPL       </t>
  </si>
  <si>
    <t>provizorní dopravní značení cca 2měsíce 
IS11a - 2ks
IS11c - 4ks
B1 - 2ks
B20a - 2ks
C2c - 1ks
Z3b - 1ks
Z2 - 1ks
D9a - 1ks</t>
  </si>
  <si>
    <t>zahrnuje veškeré náklady spojené s objednatelem požadovanými zařízeními</t>
  </si>
  <si>
    <t>02910</t>
  </si>
  <si>
    <t>OSTATNÍ POŽADAVKY - ZEMĚMĚŘIČSKÁ MĚŘENÍ</t>
  </si>
  <si>
    <t>zaměření skutečného provedení</t>
  </si>
  <si>
    <t>zahrnuje veškeré náklady spojené s objednatelem požadovanými pracemi, 
- pro stanovení orientační investorské ceny určete jednotkovou cenu jako 1% odhadované ceny stavby</t>
  </si>
  <si>
    <t>02940</t>
  </si>
  <si>
    <t>OSTATNÍ POŽADAVKY - VYPRACOVÁNÍ DOKUMENTACE</t>
  </si>
  <si>
    <t>Dokumentace skutečného provedení</t>
  </si>
  <si>
    <t>zahrnuje veškeré náklady spojené s objednatelem požadovanými pracemi</t>
  </si>
  <si>
    <t>Zemní práce</t>
  </si>
  <si>
    <t>111204</t>
  </si>
  <si>
    <t>ODSTRANĚNÍ KŘOVIN S ODVOZEM DO 5KM</t>
  </si>
  <si>
    <t xml:space="preserve">M2        </t>
  </si>
  <si>
    <t>0,115-0,165km odstarnění náletové zeleně 50*1,5=75,000 [A]</t>
  </si>
  <si>
    <t>odstranění křovin a stromů do průměru 100 mm
doprava dřevin na předepsanou vzdálenost
spálení na hromadách nebo štěpkování</t>
  </si>
  <si>
    <t>112014</t>
  </si>
  <si>
    <t>KÁCENÍ STROMŮ D KMENE DO 0,5M S ODSTRANĚNÍM PAŘEZŮ, ODVOZ DO 5KM</t>
  </si>
  <si>
    <t xml:space="preserve">KUS       </t>
  </si>
  <si>
    <t>ovocný strom v km 0,110 1=1,000 [A]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</si>
  <si>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</si>
  <si>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122737</t>
  </si>
  <si>
    <t>ODKOPÁVKY A PROKOPÁVKY OBECNÉ TŘ. I, ODVOZ DO 16KM</t>
  </si>
  <si>
    <t>dle bilance zemin 251,8=251,800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</si>
  <si>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</si>
  <si>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18221</t>
  </si>
  <si>
    <t>ROZPROSTŘENÍ ORNICE VE SVAHU V TL DO 0,10M</t>
  </si>
  <si>
    <t>úprava příkopů zeminou s příměsí humusu dle bilance zemin 147,2/0,1=1 472,000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</si>
  <si>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</si>
  <si>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</si>
  <si>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</si>
  <si>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úprava příkopů  dle bilance zemin 147,2/0,1=1 472,000 [A]</t>
  </si>
  <si>
    <t>Zahrnuje dodání předepsané travní směsi, její výsev na ornici, zalévání, první pokosení, to vše bez ohledu na sklon terénu</t>
  </si>
  <si>
    <t>184B12</t>
  </si>
  <si>
    <t>VYSAZOVÁNÍ STROMŮ LISTNATÝCH S BALEM OBVOD KMENE DO 10CM, VÝŠ DO 1,7M</t>
  </si>
  <si>
    <t>náhradní výsadba v km cca 0,090  1=1,000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</si>
  <si>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</si>
  <si>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Základy</t>
  </si>
  <si>
    <t>212625</t>
  </si>
  <si>
    <t>TRATIVODY KOMPL Z TRUB Z PLAST HM DN DO 100MM, RÝHA TŘ I</t>
  </si>
  <si>
    <t xml:space="preserve">M         </t>
  </si>
  <si>
    <t>podélná drenáž 470*2=940,000 [A]</t>
  </si>
  <si>
    <t>Svislé konstrukce</t>
  </si>
  <si>
    <t>33894A</t>
  </si>
  <si>
    <t>SLOUPKY OHRADNÍ A PLOTOVÉ KOVOVÉ KOTVENÉ DO PATEK NEBO BERANĚNÉ
žárově zinkované</t>
  </si>
  <si>
    <t xml:space="preserve">KG        </t>
  </si>
  <si>
    <t xml:space="preserve">sloupky pro přichycení plechu á 2,0m, včetně ukončení zpětným otočením. Počet sloupků (472-5-5)/2+1+1+1+2=231ks na jedné straně
231*2*1,4*8,64=5 588,352 [A] </t>
  </si>
  <si>
    <t>- dodání a osazení předepsaného sloupku včetně PKO
- případnou betonovou patku z předepsané třídy betonu
- nutné zemní práce</t>
  </si>
  <si>
    <t>Přidružená stavební výroba</t>
  </si>
  <si>
    <t>76794</t>
  </si>
  <si>
    <t>OPLOCENÍ Z PLECHU</t>
  </si>
  <si>
    <t xml:space="preserve">ocelové zábrany dl.472m po obou stranách komunikace odpočet na sjezdy
472*2-5-5-5-4=925,000 [A]
zatočení v koncích úseků
(1+1)*4=8,000 [B]
a+b=933,000 [C] </t>
  </si>
  <si>
    <t>- položka zahrnuje vedle vlastních zámečnických výrobků i rámy, rošty, lišty, kování, podpěrné, závěsné, upevňovací prvky, spojovací a těsnící materiál, pomocný materiál, kompletní povrchovou úpravu.
- nejsou zahrnuty sloupky, jejich základové konstrukce a zemní práce, které se vykazují v samostatných položkách 338**, 272**, 26A**, 13***, není zahrnuta podezdívka (272**)
- součástí položky je  případně i ostnatý drát, uvažovaná plocha se pak vypočítává po horní hranu drátu.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</si>
  <si>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</si>
  <si>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</si>
  <si>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</si>
  <si>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</si>
  <si>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</si>
  <si>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</si>
  <si>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</si>
  <si>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102</t>
  </si>
  <si>
    <t>PROPUSTKY</t>
  </si>
  <si>
    <t>014111</t>
  </si>
  <si>
    <t>POPLATKY ZA SKLÁDKU TYP S-IO (INERTNÍ ODPAD)</t>
  </si>
  <si>
    <t>z komunkace 7,56=7,560 [A]</t>
  </si>
  <si>
    <t>014121</t>
  </si>
  <si>
    <t>POPLATKY ZA SKLÁDKU TYP S-OO (OSTATNÍ ODPAD)</t>
  </si>
  <si>
    <t>živičné vrstvy 4,92=4,920 [A]</t>
  </si>
  <si>
    <t>113137</t>
  </si>
  <si>
    <t>ODSTRANĚNÍ KRYTU ZPEVNĚNÝCH PLOCH S ASFALT POJIVEM, ODVOZ DO 16KM</t>
  </si>
  <si>
    <t>propustky v km 0,110, 0,230km a 0,460km (16,4+16,4+16,4)*0,1=4,920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</si>
  <si>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</si>
  <si>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113327</t>
  </si>
  <si>
    <t>ODSTRAN PODKL ZPEVNĚNÝCH PLOCH Z KAMENIVA NESTMEL, ODVOZ DO 16KM</t>
  </si>
  <si>
    <t>propustky v km 0,110, 0,230km a 0,460km 1,4*6*0,3
*3=7,560 [A]</t>
  </si>
  <si>
    <t>dle bilance zemin 28,60=28,600 [A]</t>
  </si>
  <si>
    <t>17581</t>
  </si>
  <si>
    <t>OBSYP POTRUBÍ A OBJEKTŮ Z NAKUPOVANÝCH MATERIÁLŮ</t>
  </si>
  <si>
    <t>propustky v km 0,110, 0,230km a 0,460 0,65*(8,0+7,55+7,9)=15,243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</si>
  <si>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</si>
  <si>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24350</t>
  </si>
  <si>
    <t>ÚPRAVA DNA STUDNY Z KAMENIVA
dno propustků pro obojživelníky</t>
  </si>
  <si>
    <t>v km 0,110, 0,230km a 0,460 - úprava dne potrubí drobným štěrkem
0,03*(8,0+7,55+7,9)=0,704 [A]</t>
  </si>
  <si>
    <t>položka zahrnuje dodávku předepsaného kameniva, mimostaveništní a vnitrostaveništní dopravu a jeho uložení
není-li v zadávací dokumentaci uvedeno jinak, jedná se o nakupovaný materiál</t>
  </si>
  <si>
    <t>Komunikace</t>
  </si>
  <si>
    <t>562141</t>
  </si>
  <si>
    <t>VOZOVKOVÉ VRSTVY Z MATERIÁLŮ STABIL CEMENTEM TŘ I TL DO 200MM</t>
  </si>
  <si>
    <t>v km 0,110, 0,230km a 0,460km 1,4*6,5*3=27,300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</si>
  <si>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</si>
  <si>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56334</t>
  </si>
  <si>
    <t>VOZOVKOVÉ VRSTVY ZE ŠTĚRKODRTI TL. DO 200MM</t>
  </si>
  <si>
    <t>vovovka v km 0,110, 0,230km a 0,460km 1,4*7*3=29,400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</si>
  <si>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</si>
  <si>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572123</t>
  </si>
  <si>
    <t>INFILTRAČNÍ POSTŘIK Z EMULZE DO 1,0KG/M2</t>
  </si>
  <si>
    <t>v km 0,110, 0,230km a 0,460km 2,4*4,8*3=34,560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</si>
  <si>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</si>
  <si>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572211</t>
  </si>
  <si>
    <t>SPOJOVACÍ POSTŘIK Z ASFALTU DO 0,5KG/M2</t>
  </si>
  <si>
    <t>v km 0,110, 0,230km a 0,460km 16,4+16,4+16,4=49,200 [A]</t>
  </si>
  <si>
    <t>574A33</t>
  </si>
  <si>
    <t>ASFALTOVÝ BETON PRO OBRUSNÉ VRSTVY ACO 11 TL. 40MM</t>
  </si>
  <si>
    <t>kryt v km 0,110, 0,230km a 0,460km 16,4+16,4+16,4=49,200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</si>
  <si>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</si>
  <si>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574E66</t>
  </si>
  <si>
    <t>ASFALTOVÝ BETON PRO PODKLADNÍ VRSTVY ACP 16+, 16S TL. 70MM</t>
  </si>
  <si>
    <t>v km 0,110, 0,230km a 0,460km; 2,4*4,8*3=34,560 [A]</t>
  </si>
  <si>
    <t>Ostatní konstrukce a práce</t>
  </si>
  <si>
    <t>918358</t>
  </si>
  <si>
    <t>PROPUSTY Z TRUB DN 600MM</t>
  </si>
  <si>
    <t>propustky v km 0,110, 0,230km a 0,460 8,0+7,55+7,9=23,450 [A]
hospodařské sjezdy na pole 0,04250km a 0,336km 5+5=10,000 [B]
hospodařské sjezdy do lesa 0,34050km a 0,407km 5+5=10,000 [C]
a+b+c=43,450 [D]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</si>
  <si>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</si>
  <si>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918558</t>
  </si>
  <si>
    <t>ČELA KAMENNÁ PROPUSTU Z TRUB DN DO 600MM</t>
  </si>
  <si>
    <t>propustky v km 0,110, 0,230km a 0,460 2+2+2=6,000 [A]</t>
  </si>
  <si>
    <t>Položka zahrnuje:
zdivo z lomového kamen na MC ve tvaru, předepsaným zadávací dokumentací
vyspárování zdiva MC
římsu ze železobetonu včetně výztuže, pokud je předepsaná zadávací dokumentací
Nezahrnuje zábradlí</t>
  </si>
  <si>
    <t>919111</t>
  </si>
  <si>
    <t>ŘEZÁNÍ ASFALTOVÉHO KRYTU VOZOVEK TL DO 50MM</t>
  </si>
  <si>
    <t>prostor propustku 0,110km, 0,230km a 0,460km 4,8*2+4,8*2+4,8*2=28,800 [A]</t>
  </si>
  <si>
    <t>položka zahrnuje řezání vozovkové vrstvy v předepsané tloušťce, včetně spotřeby vody</t>
  </si>
  <si>
    <t>SO 103</t>
  </si>
  <si>
    <t>SJEZDY</t>
  </si>
  <si>
    <t>dle bilance zemin 22,4=22,400 [A]</t>
  </si>
  <si>
    <t>hospodářské sjezdy na pole 0,04250km a 0,336km 0,65*(5,5+5,5)=7,150 [B]
hospodářské sjezdy do lesy 0,34050km a 0,407km 0,3*(5,5+4,5)=3,000 [C]
b+c=10,150 [D]</t>
  </si>
  <si>
    <t>56363</t>
  </si>
  <si>
    <t>VOZOVKOVÉ VRSTVY Z RECYKLOVANÉHO MATERIÁLU TL DO 150MM</t>
  </si>
  <si>
    <t>úprava sjezdů na pole a do lesa 0,04250km, 0,336km, 0,34050km a 0,407km 
18,5+16,0+11,6+7,8=53,900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</si>
  <si>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</si>
  <si>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Potrubí</t>
  </si>
  <si>
    <t>897545</t>
  </si>
  <si>
    <t>VPUSŤ ODVOD ŽLABŮ Z POLYMERBETONU SV. ŠÍŘKY DO 300MM</t>
  </si>
  <si>
    <t>sjezdy do lesa 0,34050km a 0,407km 5+4=9,000 [A]
sjezdy na pole 0,042500km a 0,336km 5+5=10,000 [B]
a+b=19,000 [C]</t>
  </si>
  <si>
    <t>položka zahrnuje dodávku a osazení předepsaného dílce včetně mříže
nezahrnuje předepsané podkladní konstrukce</t>
  </si>
  <si>
    <t>899122</t>
  </si>
  <si>
    <t>MŘÍŽE LITINOVÉ SAMOSTATNÉ
mříž k odvodňovacím žlabům zatížení D400 šířka 400mm délka 500mm</t>
  </si>
  <si>
    <t>zakrytí odvodňovacího žlabu ve sjezdech do, lesa 0,34050km a 0,407km 5/0,5+4/0,5=18,000 [A]
zakrytí odvodňovacího žlabu ve sjezdech na pole 0,04250km a 0,336km 5/0,5+5/0,5=20,000 [B]
a+b=38,000 [C]</t>
  </si>
  <si>
    <t>Položka zahrnuje dodávku a osazení předepsané mříže včetně rámu</t>
  </si>
  <si>
    <t>899524</t>
  </si>
  <si>
    <t>OBETONOVÁNÍ POTRUBÍ Z PROSTÉHO BETONU DO C25/30 (B30)</t>
  </si>
  <si>
    <t>obetonování žlabů ve sjezdech do lesa 0,34050km a 0,407km 0,35*5+0,35*4=3,150 [A]
obetonování žlabů ve sjezdech na pole 0,04250km a 0,336km 0,35*5+0,35*5=3,500 [B]
a+b=6,650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</si>
  <si>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</si>
  <si>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918357</t>
  </si>
  <si>
    <t>PROPUSTY Z TRUB DN 500MM</t>
  </si>
  <si>
    <t>hospodařské sjezdy na pole 0,04250km a 0,336km 5+5=10,000 [B]
hospodařské sjezdy do lesa 0,34050km a 0,407km 5+5=10,000 [C]
b+c=20,000 [D]</t>
  </si>
  <si>
    <t>918557</t>
  </si>
  <si>
    <t>ČELA KAMENNÁ PROPUSTU Z TRUB DN DO 500MM
společná čela propustku a žlabu</t>
  </si>
  <si>
    <t>hospodářské sjezdy na pole 0,04250km a 0,336km 2+2=4,000 [B]
hospodářské sjezdy do lesa 0,34050km a 0,407km 2+2=4,000 [C]
b+c=8,000 [D]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</si>
  <si>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položka zahrnuje i opláštění z geotextiliee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</si>
</sst>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101'!I74</f>
        <v>0</v>
      </c>
      <c r="D11" s="10">
        <f>'SO 101'!P74</f>
        <v>0</v>
      </c>
      <c r="E11" s="10">
        <f>C11+D11</f>
        <v>0</v>
      </c>
    </row>
    <row r="12" spans="1:5" ht="12.75" customHeight="1">
      <c r="A12" s="6" t="s">
        <v>117</v>
      </c>
      <c r="B12" s="6" t="s">
        <v>118</v>
      </c>
      <c r="C12" s="10">
        <f>'SO 102'!I83</f>
        <v>0</v>
      </c>
      <c r="D12" s="10">
        <f>'SO 102'!P83</f>
        <v>0</v>
      </c>
      <c r="E12" s="10">
        <f>C12+D12</f>
        <v>0</v>
      </c>
    </row>
    <row r="13" spans="1:5" ht="12.75" customHeight="1">
      <c r="A13" s="6" t="s">
        <v>177</v>
      </c>
      <c r="B13" s="6" t="s">
        <v>178</v>
      </c>
      <c r="C13" s="10">
        <f>'SO 103'!I56</f>
        <v>0</v>
      </c>
      <c r="D13" s="10">
        <f>'SO 103'!P56</f>
        <v>0</v>
      </c>
      <c r="E13" s="10">
        <f>C13+D13</f>
        <v>0</v>
      </c>
    </row>
  </sheetData>
  <sheetProtection sheet="1" objects="1" scenarios="1" formatColumns="0"/>
  <hyperlinks>
    <hyperlink ref="A11" location="#'SO 101'!A1" tooltip="Odkaz na stranku objektu [SO 101]" display="SO 101"/>
    <hyperlink ref="A12" location="#'SO 102'!A1" tooltip="Odkaz na stranku objektu [SO 102]" display="SO 102"/>
    <hyperlink ref="A13" location="#'SO 103'!A1" tooltip="Odkaz na stranku objektu [SO 103]" display="SO 103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pane ySplit="10" topLeftCell="A50" activePane="bottomLeft" state="frozen"/>
      <selection pane="topLeft" activeCell="A1" sqref="A1"/>
      <selection pane="bottomLeft" activeCell="E50" sqref="E50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J8" s="14" t="s">
        <v>35</v>
      </c>
      <c r="K8" s="14"/>
      <c r="L8" s="14" t="s">
        <v>36</v>
      </c>
      <c r="M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7"/>
      <c r="B11" s="7"/>
      <c r="C11" s="7" t="s">
        <v>46</v>
      </c>
      <c r="D11" s="7"/>
      <c r="E11" s="7" t="s">
        <v>45</v>
      </c>
      <c r="F11" s="7"/>
      <c r="G11" s="9"/>
      <c r="H11" s="7"/>
      <c r="I11" s="9"/>
    </row>
    <row r="12" spans="1:16" ht="25.5">
      <c r="A12" s="6">
        <v>1</v>
      </c>
      <c r="B12" s="6" t="s">
        <v>47</v>
      </c>
      <c r="C12" s="6" t="s">
        <v>48</v>
      </c>
      <c r="D12" s="6" t="s">
        <v>49</v>
      </c>
      <c r="E12" s="6" t="s">
        <v>50</v>
      </c>
      <c r="F12" s="6" t="s">
        <v>51</v>
      </c>
      <c r="G12" s="8">
        <v>155.6</v>
      </c>
      <c r="H12" s="11"/>
      <c r="I12" s="10">
        <f>ROUND((H12*G12),2)</f>
        <v>0</v>
      </c>
      <c r="J12" s="8">
        <v>0</v>
      </c>
      <c r="K12" s="8">
        <f>G12*J12</f>
        <v>0</v>
      </c>
      <c r="L12" s="8">
        <v>0</v>
      </c>
      <c r="M12" s="8">
        <f>G12*L12</f>
        <v>0</v>
      </c>
      <c r="O12">
        <f>rekapitulace!H8</f>
        <v>21</v>
      </c>
      <c r="P12">
        <f>ROUND(O12/100*I12,2)</f>
        <v>0</v>
      </c>
    </row>
    <row r="13" ht="12.75">
      <c r="E13" s="12" t="s">
        <v>52</v>
      </c>
    </row>
    <row r="14" ht="25.5">
      <c r="E14" s="12" t="s">
        <v>53</v>
      </c>
    </row>
    <row r="15" spans="1:16" ht="25.5">
      <c r="A15" s="6">
        <v>2</v>
      </c>
      <c r="B15" s="6" t="s">
        <v>47</v>
      </c>
      <c r="C15" s="6" t="s">
        <v>54</v>
      </c>
      <c r="D15" s="6" t="s">
        <v>49</v>
      </c>
      <c r="E15" s="6" t="s">
        <v>55</v>
      </c>
      <c r="F15" s="6" t="s">
        <v>56</v>
      </c>
      <c r="G15" s="8">
        <v>1</v>
      </c>
      <c r="H15" s="11"/>
      <c r="I15" s="10">
        <f>ROUND((H15*G15),2)</f>
        <v>0</v>
      </c>
      <c r="J15" s="8">
        <v>0</v>
      </c>
      <c r="K15" s="8">
        <f>G15*J15</f>
        <v>0</v>
      </c>
      <c r="L15" s="8">
        <v>0</v>
      </c>
      <c r="M15" s="8">
        <f>G15*L15</f>
        <v>0</v>
      </c>
      <c r="O15">
        <f>rekapitulace!H8</f>
        <v>21</v>
      </c>
      <c r="P15">
        <f>ROUND(O15/100*I15,2)</f>
        <v>0</v>
      </c>
    </row>
    <row r="16" ht="114.75">
      <c r="E16" s="12" t="s">
        <v>57</v>
      </c>
    </row>
    <row r="17" ht="12.75">
      <c r="E17" s="12" t="s">
        <v>58</v>
      </c>
    </row>
    <row r="18" spans="1:16" ht="25.5">
      <c r="A18" s="6">
        <v>3</v>
      </c>
      <c r="B18" s="6" t="s">
        <v>47</v>
      </c>
      <c r="C18" s="6" t="s">
        <v>59</v>
      </c>
      <c r="D18" s="6" t="s">
        <v>49</v>
      </c>
      <c r="E18" s="6" t="s">
        <v>60</v>
      </c>
      <c r="F18" s="6" t="s">
        <v>56</v>
      </c>
      <c r="G18" s="8">
        <v>1</v>
      </c>
      <c r="H18" s="11"/>
      <c r="I18" s="10">
        <f>ROUND((H18*G18),2)</f>
        <v>0</v>
      </c>
      <c r="J18" s="8">
        <v>0</v>
      </c>
      <c r="K18" s="8">
        <f>G18*J18</f>
        <v>0</v>
      </c>
      <c r="L18" s="8">
        <v>0</v>
      </c>
      <c r="M18" s="8">
        <f>G18*L18</f>
        <v>0</v>
      </c>
      <c r="O18">
        <f>rekapitulace!H8</f>
        <v>21</v>
      </c>
      <c r="P18">
        <f>ROUND(O18/100*I18,2)</f>
        <v>0</v>
      </c>
    </row>
    <row r="19" ht="12.75">
      <c r="E19" s="12" t="s">
        <v>61</v>
      </c>
    </row>
    <row r="20" ht="38.25">
      <c r="E20" s="12" t="s">
        <v>62</v>
      </c>
    </row>
    <row r="21" spans="1:16" ht="25.5">
      <c r="A21" s="6">
        <v>4</v>
      </c>
      <c r="B21" s="6" t="s">
        <v>47</v>
      </c>
      <c r="C21" s="6" t="s">
        <v>63</v>
      </c>
      <c r="D21" s="6" t="s">
        <v>49</v>
      </c>
      <c r="E21" s="6" t="s">
        <v>64</v>
      </c>
      <c r="F21" s="6" t="s">
        <v>56</v>
      </c>
      <c r="G21" s="8">
        <v>1</v>
      </c>
      <c r="H21" s="11"/>
      <c r="I21" s="10">
        <f>ROUND((H21*G21),2)</f>
        <v>0</v>
      </c>
      <c r="J21" s="8">
        <v>0</v>
      </c>
      <c r="K21" s="8">
        <f>G21*J21</f>
        <v>0</v>
      </c>
      <c r="L21" s="8">
        <v>0</v>
      </c>
      <c r="M21" s="8">
        <f>G21*L21</f>
        <v>0</v>
      </c>
      <c r="O21">
        <f>rekapitulace!H8</f>
        <v>21</v>
      </c>
      <c r="P21">
        <f>ROUND(O21/100*I21,2)</f>
        <v>0</v>
      </c>
    </row>
    <row r="22" ht="12.75">
      <c r="E22" s="12" t="s">
        <v>65</v>
      </c>
    </row>
    <row r="23" ht="12.75">
      <c r="E23" s="12" t="s">
        <v>66</v>
      </c>
    </row>
    <row r="24" spans="1:16" ht="12.75" customHeight="1">
      <c r="A24" s="13"/>
      <c r="B24" s="13"/>
      <c r="C24" s="13" t="s">
        <v>46</v>
      </c>
      <c r="D24" s="13"/>
      <c r="E24" s="13" t="s">
        <v>45</v>
      </c>
      <c r="F24" s="13"/>
      <c r="G24" s="13"/>
      <c r="H24" s="13"/>
      <c r="I24" s="13">
        <f>SUM(I12:I23)</f>
        <v>0</v>
      </c>
      <c r="J24" s="13"/>
      <c r="K24" s="13"/>
      <c r="L24" s="13"/>
      <c r="M24" s="13"/>
      <c r="P24">
        <f>SUM(P12:P23)</f>
        <v>0</v>
      </c>
    </row>
    <row r="26" spans="1:9" ht="12.75" customHeight="1">
      <c r="A26" s="7"/>
      <c r="B26" s="7"/>
      <c r="C26" s="7" t="s">
        <v>24</v>
      </c>
      <c r="D26" s="7"/>
      <c r="E26" s="7" t="s">
        <v>67</v>
      </c>
      <c r="F26" s="7"/>
      <c r="G26" s="9"/>
      <c r="H26" s="7"/>
      <c r="I26" s="9"/>
    </row>
    <row r="27" spans="1:16" ht="25.5">
      <c r="A27" s="6">
        <v>5</v>
      </c>
      <c r="B27" s="6" t="s">
        <v>47</v>
      </c>
      <c r="C27" s="6" t="s">
        <v>68</v>
      </c>
      <c r="D27" s="6" t="s">
        <v>49</v>
      </c>
      <c r="E27" s="6" t="s">
        <v>69</v>
      </c>
      <c r="F27" s="6" t="s">
        <v>70</v>
      </c>
      <c r="G27" s="8">
        <v>75</v>
      </c>
      <c r="H27" s="11"/>
      <c r="I27" s="10">
        <f>ROUND((H27*G27),2)</f>
        <v>0</v>
      </c>
      <c r="J27" s="8">
        <v>0</v>
      </c>
      <c r="K27" s="8">
        <f>G27*J27</f>
        <v>0</v>
      </c>
      <c r="L27" s="8">
        <v>0</v>
      </c>
      <c r="M27" s="8">
        <f>G27*L27</f>
        <v>0</v>
      </c>
      <c r="O27">
        <f>rekapitulace!H8</f>
        <v>21</v>
      </c>
      <c r="P27">
        <f>ROUND(O27/100*I27,2)</f>
        <v>0</v>
      </c>
    </row>
    <row r="28" ht="12.75">
      <c r="E28" s="12" t="s">
        <v>71</v>
      </c>
    </row>
    <row r="29" ht="38.25">
      <c r="E29" s="12" t="s">
        <v>72</v>
      </c>
    </row>
    <row r="30" spans="1:16" ht="25.5">
      <c r="A30" s="6">
        <v>6</v>
      </c>
      <c r="B30" s="6" t="s">
        <v>47</v>
      </c>
      <c r="C30" s="6" t="s">
        <v>73</v>
      </c>
      <c r="D30" s="6" t="s">
        <v>49</v>
      </c>
      <c r="E30" s="6" t="s">
        <v>74</v>
      </c>
      <c r="F30" s="6" t="s">
        <v>75</v>
      </c>
      <c r="G30" s="8">
        <v>1</v>
      </c>
      <c r="H30" s="11"/>
      <c r="I30" s="10">
        <f>ROUND((H30*G30),2)</f>
        <v>0</v>
      </c>
      <c r="J30" s="8">
        <v>0</v>
      </c>
      <c r="K30" s="8">
        <f>G30*J30</f>
        <v>0</v>
      </c>
      <c r="L30" s="8">
        <v>0</v>
      </c>
      <c r="M30" s="8">
        <f>G30*L30</f>
        <v>0</v>
      </c>
      <c r="O30">
        <f>rekapitulace!H8</f>
        <v>21</v>
      </c>
      <c r="P30">
        <f>ROUND(O30/100*I30,2)</f>
        <v>0</v>
      </c>
    </row>
    <row r="31" ht="12.75">
      <c r="E31" s="12" t="s">
        <v>76</v>
      </c>
    </row>
    <row r="32" ht="165.75">
      <c r="E32" s="12" t="s">
        <v>77</v>
      </c>
    </row>
    <row r="33" spans="1:16" ht="25.5">
      <c r="A33" s="6">
        <v>7</v>
      </c>
      <c r="B33" s="6" t="s">
        <v>47</v>
      </c>
      <c r="C33" s="6" t="s">
        <v>78</v>
      </c>
      <c r="D33" s="6" t="s">
        <v>49</v>
      </c>
      <c r="E33" s="6" t="s">
        <v>79</v>
      </c>
      <c r="F33" s="6" t="s">
        <v>51</v>
      </c>
      <c r="G33" s="8">
        <v>251.8</v>
      </c>
      <c r="H33" s="11"/>
      <c r="I33" s="10">
        <f>ROUND((H33*G33),2)</f>
        <v>0</v>
      </c>
      <c r="J33" s="8">
        <v>0</v>
      </c>
      <c r="K33" s="8">
        <f>G33*J33</f>
        <v>0</v>
      </c>
      <c r="L33" s="8">
        <v>0</v>
      </c>
      <c r="M33" s="8">
        <f>G33*L33</f>
        <v>0</v>
      </c>
      <c r="O33">
        <f>rekapitulace!H8</f>
        <v>21</v>
      </c>
      <c r="P33">
        <f>ROUND(O33/100*I33,2)</f>
        <v>0</v>
      </c>
    </row>
    <row r="34" ht="12.75">
      <c r="E34" s="12" t="s">
        <v>80</v>
      </c>
    </row>
    <row r="35" ht="369.75">
      <c r="E35" s="12" t="s">
        <v>81</v>
      </c>
    </row>
    <row r="36" spans="1:16" ht="25.5">
      <c r="A36" s="6">
        <v>8</v>
      </c>
      <c r="B36" s="6" t="s">
        <v>47</v>
      </c>
      <c r="C36" s="6" t="s">
        <v>82</v>
      </c>
      <c r="D36" s="6" t="s">
        <v>49</v>
      </c>
      <c r="E36" s="6" t="s">
        <v>83</v>
      </c>
      <c r="F36" s="6" t="s">
        <v>70</v>
      </c>
      <c r="G36" s="8">
        <v>1472</v>
      </c>
      <c r="H36" s="11"/>
      <c r="I36" s="10">
        <f>ROUND((H36*G36),2)</f>
        <v>0</v>
      </c>
      <c r="J36" s="8">
        <v>0</v>
      </c>
      <c r="K36" s="8">
        <f>G36*J36</f>
        <v>0</v>
      </c>
      <c r="L36" s="8">
        <v>0</v>
      </c>
      <c r="M36" s="8">
        <f>G36*L36</f>
        <v>0</v>
      </c>
      <c r="O36">
        <f>rekapitulace!H8</f>
        <v>21</v>
      </c>
      <c r="P36">
        <f>ROUND(O36/100*I36,2)</f>
        <v>0</v>
      </c>
    </row>
    <row r="37" ht="12.75">
      <c r="E37" s="12" t="s">
        <v>84</v>
      </c>
    </row>
    <row r="38" ht="38.25">
      <c r="E38" s="12" t="s">
        <v>85</v>
      </c>
    </row>
    <row r="39" spans="1:16" ht="25.5">
      <c r="A39" s="6">
        <v>9</v>
      </c>
      <c r="B39" s="6" t="s">
        <v>47</v>
      </c>
      <c r="C39" s="6" t="s">
        <v>86</v>
      </c>
      <c r="D39" s="6" t="s">
        <v>49</v>
      </c>
      <c r="E39" s="6" t="s">
        <v>87</v>
      </c>
      <c r="F39" s="6" t="s">
        <v>70</v>
      </c>
      <c r="G39" s="8">
        <v>1472</v>
      </c>
      <c r="H39" s="11"/>
      <c r="I39" s="10">
        <f>ROUND((H39*G39),2)</f>
        <v>0</v>
      </c>
      <c r="J39" s="8">
        <v>0</v>
      </c>
      <c r="K39" s="8">
        <f>G39*J39</f>
        <v>0</v>
      </c>
      <c r="L39" s="8">
        <v>0</v>
      </c>
      <c r="M39" s="8">
        <f>G39*L39</f>
        <v>0</v>
      </c>
      <c r="O39">
        <f>rekapitulace!H8</f>
        <v>21</v>
      </c>
      <c r="P39">
        <f>ROUND(O39/100*I39,2)</f>
        <v>0</v>
      </c>
    </row>
    <row r="40" ht="12.75">
      <c r="E40" s="12" t="s">
        <v>88</v>
      </c>
    </row>
    <row r="41" ht="25.5">
      <c r="E41" s="12" t="s">
        <v>89</v>
      </c>
    </row>
    <row r="42" spans="1:16" ht="25.5">
      <c r="A42" s="6">
        <v>10</v>
      </c>
      <c r="B42" s="6" t="s">
        <v>47</v>
      </c>
      <c r="C42" s="6" t="s">
        <v>90</v>
      </c>
      <c r="D42" s="6" t="s">
        <v>49</v>
      </c>
      <c r="E42" s="6" t="s">
        <v>91</v>
      </c>
      <c r="F42" s="6" t="s">
        <v>75</v>
      </c>
      <c r="G42" s="8">
        <v>1</v>
      </c>
      <c r="H42" s="11"/>
      <c r="I42" s="10">
        <f>ROUND((H42*G42),2)</f>
        <v>0</v>
      </c>
      <c r="J42" s="8">
        <v>0</v>
      </c>
      <c r="K42" s="8">
        <f>G42*J42</f>
        <v>0</v>
      </c>
      <c r="L42" s="8">
        <v>0</v>
      </c>
      <c r="M42" s="8">
        <f>G42*L42</f>
        <v>0</v>
      </c>
      <c r="O42">
        <f>rekapitulace!H8</f>
        <v>21</v>
      </c>
      <c r="P42">
        <f>ROUND(O42/100*I42,2)</f>
        <v>0</v>
      </c>
    </row>
    <row r="43" ht="12.75">
      <c r="E43" s="12" t="s">
        <v>92</v>
      </c>
    </row>
    <row r="44" ht="102">
      <c r="E44" s="12" t="s">
        <v>93</v>
      </c>
    </row>
    <row r="45" spans="1:16" ht="12.75" customHeight="1">
      <c r="A45" s="13"/>
      <c r="B45" s="13"/>
      <c r="C45" s="13" t="s">
        <v>24</v>
      </c>
      <c r="D45" s="13"/>
      <c r="E45" s="13" t="s">
        <v>67</v>
      </c>
      <c r="F45" s="13"/>
      <c r="G45" s="13"/>
      <c r="H45" s="13"/>
      <c r="I45" s="13">
        <f>SUM(I27:I44)</f>
        <v>0</v>
      </c>
      <c r="J45" s="13"/>
      <c r="K45" s="13"/>
      <c r="L45" s="13"/>
      <c r="M45" s="13"/>
      <c r="P45">
        <f>SUM(P27:P44)</f>
        <v>0</v>
      </c>
    </row>
    <row r="47" spans="1:9" ht="12.75" customHeight="1">
      <c r="A47" s="7"/>
      <c r="B47" s="7"/>
      <c r="C47" s="7" t="s">
        <v>37</v>
      </c>
      <c r="D47" s="7"/>
      <c r="E47" s="7" t="s">
        <v>94</v>
      </c>
      <c r="F47" s="7"/>
      <c r="G47" s="9"/>
      <c r="H47" s="7"/>
      <c r="I47" s="9"/>
    </row>
    <row r="48" spans="1:16" ht="25.5">
      <c r="A48" s="6">
        <v>11</v>
      </c>
      <c r="B48" s="6" t="s">
        <v>47</v>
      </c>
      <c r="C48" s="6" t="s">
        <v>95</v>
      </c>
      <c r="D48" s="6" t="s">
        <v>49</v>
      </c>
      <c r="E48" s="6" t="s">
        <v>96</v>
      </c>
      <c r="F48" s="6" t="s">
        <v>97</v>
      </c>
      <c r="G48" s="8">
        <v>940</v>
      </c>
      <c r="H48" s="11"/>
      <c r="I48" s="10">
        <f>ROUND((H48*G48),2)</f>
        <v>0</v>
      </c>
      <c r="J48" s="8">
        <v>0</v>
      </c>
      <c r="K48" s="8">
        <f>G48*J48</f>
        <v>0</v>
      </c>
      <c r="L48" s="8">
        <v>0</v>
      </c>
      <c r="M48" s="8">
        <f>G48*L48</f>
        <v>0</v>
      </c>
      <c r="O48">
        <f>rekapitulace!H8</f>
        <v>21</v>
      </c>
      <c r="P48">
        <f>ROUND(O48/100*I48,2)</f>
        <v>0</v>
      </c>
    </row>
    <row r="49" ht="12.75">
      <c r="E49" s="12" t="s">
        <v>98</v>
      </c>
    </row>
    <row r="50" ht="165.75">
      <c r="E50" s="12" t="s">
        <v>204</v>
      </c>
    </row>
    <row r="51" spans="1:16" ht="12.75" customHeight="1">
      <c r="A51" s="13"/>
      <c r="B51" s="13"/>
      <c r="C51" s="13" t="s">
        <v>37</v>
      </c>
      <c r="D51" s="13"/>
      <c r="E51" s="13" t="s">
        <v>94</v>
      </c>
      <c r="F51" s="13"/>
      <c r="G51" s="13"/>
      <c r="H51" s="13"/>
      <c r="I51" s="13">
        <f>SUM(I48:I50)</f>
        <v>0</v>
      </c>
      <c r="J51" s="13"/>
      <c r="K51" s="13"/>
      <c r="L51" s="13"/>
      <c r="M51" s="13"/>
      <c r="P51">
        <f>SUM(P48:P50)</f>
        <v>0</v>
      </c>
    </row>
    <row r="53" spans="1:9" ht="12.75" customHeight="1">
      <c r="A53" s="7"/>
      <c r="B53" s="7"/>
      <c r="C53" s="7" t="s">
        <v>38</v>
      </c>
      <c r="D53" s="7"/>
      <c r="E53" s="7" t="s">
        <v>99</v>
      </c>
      <c r="F53" s="7"/>
      <c r="G53" s="9"/>
      <c r="H53" s="7"/>
      <c r="I53" s="9"/>
    </row>
    <row r="54" spans="1:16" ht="38.25">
      <c r="A54" s="6">
        <v>12</v>
      </c>
      <c r="B54" s="6" t="s">
        <v>47</v>
      </c>
      <c r="C54" s="6" t="s">
        <v>100</v>
      </c>
      <c r="D54" s="6" t="s">
        <v>49</v>
      </c>
      <c r="E54" s="6" t="s">
        <v>101</v>
      </c>
      <c r="F54" s="6" t="s">
        <v>102</v>
      </c>
      <c r="G54" s="8">
        <v>5588.352</v>
      </c>
      <c r="H54" s="11"/>
      <c r="I54" s="10">
        <f>ROUND((H54*G54),2)</f>
        <v>0</v>
      </c>
      <c r="J54" s="8">
        <v>0</v>
      </c>
      <c r="K54" s="8">
        <f>G54*J54</f>
        <v>0</v>
      </c>
      <c r="L54" s="8">
        <v>0</v>
      </c>
      <c r="M54" s="8">
        <f>G54*L54</f>
        <v>0</v>
      </c>
      <c r="O54">
        <f>rekapitulace!H8</f>
        <v>21</v>
      </c>
      <c r="P54">
        <f>ROUND(O54/100*I54,2)</f>
        <v>0</v>
      </c>
    </row>
    <row r="55" ht="38.25">
      <c r="E55" s="12" t="s">
        <v>103</v>
      </c>
    </row>
    <row r="56" ht="38.25">
      <c r="E56" s="12" t="s">
        <v>104</v>
      </c>
    </row>
    <row r="57" spans="1:16" ht="12.75" customHeight="1">
      <c r="A57" s="13"/>
      <c r="B57" s="13"/>
      <c r="C57" s="13" t="s">
        <v>38</v>
      </c>
      <c r="D57" s="13"/>
      <c r="E57" s="13" t="s">
        <v>99</v>
      </c>
      <c r="F57" s="13"/>
      <c r="G57" s="13"/>
      <c r="H57" s="13"/>
      <c r="I57" s="13">
        <f>SUM(I54:I56)</f>
        <v>0</v>
      </c>
      <c r="J57" s="13"/>
      <c r="K57" s="13"/>
      <c r="L57" s="13"/>
      <c r="M57" s="13"/>
      <c r="P57">
        <f>SUM(P54:P56)</f>
        <v>0</v>
      </c>
    </row>
    <row r="59" spans="1:9" ht="12.75" customHeight="1">
      <c r="A59" s="7"/>
      <c r="B59" s="7"/>
      <c r="C59" s="7" t="s">
        <v>42</v>
      </c>
      <c r="D59" s="7"/>
      <c r="E59" s="7" t="s">
        <v>105</v>
      </c>
      <c r="F59" s="7"/>
      <c r="G59" s="9"/>
      <c r="H59" s="7"/>
      <c r="I59" s="9"/>
    </row>
    <row r="60" spans="1:16" ht="25.5">
      <c r="A60" s="6">
        <v>13</v>
      </c>
      <c r="B60" s="6" t="s">
        <v>47</v>
      </c>
      <c r="C60" s="6" t="s">
        <v>106</v>
      </c>
      <c r="D60" s="6" t="s">
        <v>49</v>
      </c>
      <c r="E60" s="6" t="s">
        <v>107</v>
      </c>
      <c r="F60" s="6" t="s">
        <v>70</v>
      </c>
      <c r="G60" s="8">
        <v>933</v>
      </c>
      <c r="H60" s="11"/>
      <c r="I60" s="10">
        <f>ROUND((H60*G60),2)</f>
        <v>0</v>
      </c>
      <c r="J60" s="8">
        <v>0</v>
      </c>
      <c r="K60" s="8">
        <f>G60*J60</f>
        <v>0</v>
      </c>
      <c r="L60" s="8">
        <v>0</v>
      </c>
      <c r="M60" s="8">
        <f>G60*L60</f>
        <v>0</v>
      </c>
      <c r="O60">
        <f>rekapitulace!H8</f>
        <v>21</v>
      </c>
      <c r="P60">
        <f>ROUND(O60/100*I60,2)</f>
        <v>0</v>
      </c>
    </row>
    <row r="61" ht="63.75">
      <c r="E61" s="12" t="s">
        <v>108</v>
      </c>
    </row>
    <row r="62" ht="89.25">
      <c r="E62" s="12" t="s">
        <v>109</v>
      </c>
    </row>
    <row r="63" spans="1:16" ht="12.75" customHeight="1">
      <c r="A63" s="13"/>
      <c r="B63" s="13"/>
      <c r="C63" s="13" t="s">
        <v>42</v>
      </c>
      <c r="D63" s="13"/>
      <c r="E63" s="13" t="s">
        <v>105</v>
      </c>
      <c r="F63" s="13"/>
      <c r="G63" s="13"/>
      <c r="H63" s="13"/>
      <c r="I63" s="13">
        <f>SUM(I60:I62)</f>
        <v>0</v>
      </c>
      <c r="J63" s="13"/>
      <c r="K63" s="13"/>
      <c r="L63" s="13"/>
      <c r="M63" s="13"/>
      <c r="P63">
        <f>SUM(P60:P62)</f>
        <v>0</v>
      </c>
    </row>
    <row r="65" spans="1:16" ht="12.75" customHeight="1">
      <c r="A65" s="13"/>
      <c r="B65" s="13"/>
      <c r="C65" s="13"/>
      <c r="D65" s="13"/>
      <c r="E65" s="13" t="s">
        <v>110</v>
      </c>
      <c r="F65" s="13"/>
      <c r="G65" s="13"/>
      <c r="H65" s="13"/>
      <c r="I65" s="13">
        <f>+I24+I45+I51+I57+I63</f>
        <v>0</v>
      </c>
      <c r="J65" s="13"/>
      <c r="K65" s="13"/>
      <c r="L65" s="13"/>
      <c r="M65" s="13"/>
      <c r="P65">
        <f>+P24+P45+P51+P57+P63</f>
        <v>0</v>
      </c>
    </row>
    <row r="67" spans="1:13" ht="12.75" customHeight="1">
      <c r="A67" s="13" t="s">
        <v>111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.75" customHeight="1">
      <c r="A68" s="13"/>
      <c r="B68" s="13"/>
      <c r="C68" s="13"/>
      <c r="D68" s="13"/>
      <c r="E68" s="13" t="s">
        <v>112</v>
      </c>
      <c r="F68" s="13"/>
      <c r="G68" s="13"/>
      <c r="H68" s="13"/>
      <c r="I68" s="13"/>
      <c r="J68" s="13"/>
      <c r="K68" s="13"/>
      <c r="L68" s="13"/>
      <c r="M68" s="13"/>
    </row>
    <row r="69" spans="1:16" ht="12.75" customHeight="1">
      <c r="A69" s="13"/>
      <c r="B69" s="13"/>
      <c r="C69" s="13"/>
      <c r="D69" s="13"/>
      <c r="E69" s="13" t="s">
        <v>113</v>
      </c>
      <c r="F69" s="13"/>
      <c r="G69" s="13"/>
      <c r="H69" s="13"/>
      <c r="I69" s="13">
        <v>0</v>
      </c>
      <c r="J69" s="13"/>
      <c r="K69" s="13"/>
      <c r="L69" s="13"/>
      <c r="M69" s="13"/>
      <c r="P69">
        <v>0</v>
      </c>
    </row>
    <row r="70" spans="1:13" ht="12.75" customHeight="1">
      <c r="A70" s="13"/>
      <c r="B70" s="13"/>
      <c r="C70" s="13"/>
      <c r="D70" s="13"/>
      <c r="E70" s="13" t="s">
        <v>114</v>
      </c>
      <c r="F70" s="13"/>
      <c r="G70" s="13"/>
      <c r="H70" s="13"/>
      <c r="I70" s="13"/>
      <c r="J70" s="13"/>
      <c r="K70" s="13"/>
      <c r="L70" s="13"/>
      <c r="M70" s="13"/>
    </row>
    <row r="71" spans="1:16" ht="12.75" customHeight="1">
      <c r="A71" s="13"/>
      <c r="B71" s="13"/>
      <c r="C71" s="13"/>
      <c r="D71" s="13"/>
      <c r="E71" s="13" t="s">
        <v>115</v>
      </c>
      <c r="F71" s="13"/>
      <c r="G71" s="13"/>
      <c r="H71" s="13"/>
      <c r="I71" s="13">
        <v>0</v>
      </c>
      <c r="J71" s="13"/>
      <c r="K71" s="13"/>
      <c r="L71" s="13"/>
      <c r="M71" s="13"/>
      <c r="P71">
        <v>0</v>
      </c>
    </row>
    <row r="72" spans="1:16" ht="12.75" customHeight="1">
      <c r="A72" s="13"/>
      <c r="B72" s="13"/>
      <c r="C72" s="13"/>
      <c r="D72" s="13"/>
      <c r="E72" s="13" t="s">
        <v>116</v>
      </c>
      <c r="F72" s="13"/>
      <c r="G72" s="13"/>
      <c r="H72" s="13"/>
      <c r="I72" s="13">
        <f>I69+I71</f>
        <v>0</v>
      </c>
      <c r="J72" s="13"/>
      <c r="K72" s="13"/>
      <c r="L72" s="13"/>
      <c r="M72" s="13"/>
      <c r="P72">
        <f>P69+P71</f>
        <v>0</v>
      </c>
    </row>
    <row r="74" spans="1:16" ht="12.75" customHeight="1">
      <c r="A74" s="13"/>
      <c r="B74" s="13"/>
      <c r="C74" s="13"/>
      <c r="D74" s="13"/>
      <c r="E74" s="13" t="s">
        <v>116</v>
      </c>
      <c r="F74" s="13"/>
      <c r="G74" s="13"/>
      <c r="H74" s="13"/>
      <c r="I74" s="13">
        <f>I65+I72</f>
        <v>0</v>
      </c>
      <c r="J74" s="13"/>
      <c r="K74" s="13"/>
      <c r="L74" s="13"/>
      <c r="M74" s="13"/>
      <c r="P74">
        <f>P65+P72</f>
        <v>0</v>
      </c>
    </row>
  </sheetData>
  <sheetProtection formatColumns="0"/>
  <mergeCells count="10">
    <mergeCell ref="G8:G9"/>
    <mergeCell ref="H8:I8"/>
    <mergeCell ref="J8:K8"/>
    <mergeCell ref="L8:M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pane ySplit="10" topLeftCell="A7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117</v>
      </c>
      <c r="D5" s="5"/>
      <c r="E5" s="5" t="s">
        <v>118</v>
      </c>
    </row>
    <row r="6" spans="1:5" ht="12.75" customHeight="1">
      <c r="A6" t="s">
        <v>18</v>
      </c>
      <c r="C6" s="5" t="s">
        <v>117</v>
      </c>
      <c r="D6" s="5"/>
      <c r="E6" s="5" t="s">
        <v>118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J8" s="14" t="s">
        <v>35</v>
      </c>
      <c r="K8" s="14"/>
      <c r="L8" s="14" t="s">
        <v>36</v>
      </c>
      <c r="M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7"/>
      <c r="B11" s="7"/>
      <c r="C11" s="7" t="s">
        <v>46</v>
      </c>
      <c r="D11" s="7"/>
      <c r="E11" s="7" t="s">
        <v>45</v>
      </c>
      <c r="F11" s="7"/>
      <c r="G11" s="9"/>
      <c r="H11" s="7"/>
      <c r="I11" s="9"/>
    </row>
    <row r="12" spans="1:16" ht="25.5">
      <c r="A12" s="6">
        <v>1</v>
      </c>
      <c r="B12" s="6" t="s">
        <v>47</v>
      </c>
      <c r="C12" s="6" t="s">
        <v>119</v>
      </c>
      <c r="D12" s="6" t="s">
        <v>49</v>
      </c>
      <c r="E12" s="6" t="s">
        <v>120</v>
      </c>
      <c r="F12" s="6" t="s">
        <v>51</v>
      </c>
      <c r="G12" s="8">
        <v>7.56</v>
      </c>
      <c r="H12" s="11"/>
      <c r="I12" s="10">
        <f>ROUND((H12*G12),2)</f>
        <v>0</v>
      </c>
      <c r="J12" s="8">
        <v>0</v>
      </c>
      <c r="K12" s="8">
        <f>G12*J12</f>
        <v>0</v>
      </c>
      <c r="L12" s="8">
        <v>0</v>
      </c>
      <c r="M12" s="8">
        <f>G12*L12</f>
        <v>0</v>
      </c>
      <c r="O12">
        <f>rekapitulace!H8</f>
        <v>21</v>
      </c>
      <c r="P12">
        <f>ROUND(O12/100*I12,2)</f>
        <v>0</v>
      </c>
    </row>
    <row r="13" ht="12.75">
      <c r="E13" s="12" t="s">
        <v>121</v>
      </c>
    </row>
    <row r="14" ht="25.5">
      <c r="E14" s="12" t="s">
        <v>53</v>
      </c>
    </row>
    <row r="15" spans="1:16" ht="25.5">
      <c r="A15" s="6">
        <v>2</v>
      </c>
      <c r="B15" s="6" t="s">
        <v>47</v>
      </c>
      <c r="C15" s="6" t="s">
        <v>122</v>
      </c>
      <c r="D15" s="6" t="s">
        <v>49</v>
      </c>
      <c r="E15" s="6" t="s">
        <v>123</v>
      </c>
      <c r="F15" s="6" t="s">
        <v>51</v>
      </c>
      <c r="G15" s="8">
        <v>4.92</v>
      </c>
      <c r="H15" s="11"/>
      <c r="I15" s="10">
        <f>ROUND((H15*G15),2)</f>
        <v>0</v>
      </c>
      <c r="J15" s="8">
        <v>0</v>
      </c>
      <c r="K15" s="8">
        <f>G15*J15</f>
        <v>0</v>
      </c>
      <c r="L15" s="8">
        <v>0</v>
      </c>
      <c r="M15" s="8">
        <f>G15*L15</f>
        <v>0</v>
      </c>
      <c r="O15">
        <f>rekapitulace!H8</f>
        <v>21</v>
      </c>
      <c r="P15">
        <f>ROUND(O15/100*I15,2)</f>
        <v>0</v>
      </c>
    </row>
    <row r="16" ht="12.75">
      <c r="E16" s="12" t="s">
        <v>124</v>
      </c>
    </row>
    <row r="17" ht="25.5">
      <c r="E17" s="12" t="s">
        <v>53</v>
      </c>
    </row>
    <row r="18" spans="1:16" ht="12.75" customHeight="1">
      <c r="A18" s="13"/>
      <c r="B18" s="13"/>
      <c r="C18" s="13" t="s">
        <v>46</v>
      </c>
      <c r="D18" s="13"/>
      <c r="E18" s="13" t="s">
        <v>45</v>
      </c>
      <c r="F18" s="13"/>
      <c r="G18" s="13"/>
      <c r="H18" s="13"/>
      <c r="I18" s="13">
        <f>SUM(I12:I17)</f>
        <v>0</v>
      </c>
      <c r="J18" s="13"/>
      <c r="K18" s="13"/>
      <c r="L18" s="13"/>
      <c r="M18" s="13"/>
      <c r="P18">
        <f>SUM(P12:P17)</f>
        <v>0</v>
      </c>
    </row>
    <row r="20" spans="1:9" ht="12.75" customHeight="1">
      <c r="A20" s="7"/>
      <c r="B20" s="7"/>
      <c r="C20" s="7" t="s">
        <v>24</v>
      </c>
      <c r="D20" s="7"/>
      <c r="E20" s="7" t="s">
        <v>67</v>
      </c>
      <c r="F20" s="7"/>
      <c r="G20" s="9"/>
      <c r="H20" s="7"/>
      <c r="I20" s="9"/>
    </row>
    <row r="21" spans="1:16" ht="25.5">
      <c r="A21" s="6">
        <v>3</v>
      </c>
      <c r="B21" s="6" t="s">
        <v>47</v>
      </c>
      <c r="C21" s="6" t="s">
        <v>125</v>
      </c>
      <c r="D21" s="6" t="s">
        <v>49</v>
      </c>
      <c r="E21" s="6" t="s">
        <v>126</v>
      </c>
      <c r="F21" s="6" t="s">
        <v>51</v>
      </c>
      <c r="G21" s="8">
        <v>4.92</v>
      </c>
      <c r="H21" s="11"/>
      <c r="I21" s="10">
        <f>ROUND((H21*G21),2)</f>
        <v>0</v>
      </c>
      <c r="J21" s="8">
        <v>0</v>
      </c>
      <c r="K21" s="8">
        <f>G21*J21</f>
        <v>0</v>
      </c>
      <c r="L21" s="8">
        <v>0</v>
      </c>
      <c r="M21" s="8">
        <f>G21*L21</f>
        <v>0</v>
      </c>
      <c r="O21">
        <f>rekapitulace!H8</f>
        <v>21</v>
      </c>
      <c r="P21">
        <f>ROUND(O21/100*I21,2)</f>
        <v>0</v>
      </c>
    </row>
    <row r="22" ht="12.75">
      <c r="E22" s="12" t="s">
        <v>127</v>
      </c>
    </row>
    <row r="23" ht="63.75">
      <c r="E23" s="12" t="s">
        <v>128</v>
      </c>
    </row>
    <row r="24" spans="1:16" ht="25.5">
      <c r="A24" s="6">
        <v>4</v>
      </c>
      <c r="B24" s="6" t="s">
        <v>47</v>
      </c>
      <c r="C24" s="6" t="s">
        <v>129</v>
      </c>
      <c r="D24" s="6" t="s">
        <v>49</v>
      </c>
      <c r="E24" s="6" t="s">
        <v>130</v>
      </c>
      <c r="F24" s="6" t="s">
        <v>51</v>
      </c>
      <c r="G24" s="8">
        <v>7.56</v>
      </c>
      <c r="H24" s="11"/>
      <c r="I24" s="10">
        <f>ROUND((H24*G24),2)</f>
        <v>0</v>
      </c>
      <c r="J24" s="8">
        <v>0</v>
      </c>
      <c r="K24" s="8">
        <f>G24*J24</f>
        <v>0</v>
      </c>
      <c r="L24" s="8">
        <v>0</v>
      </c>
      <c r="M24" s="8">
        <f>G24*L24</f>
        <v>0</v>
      </c>
      <c r="O24">
        <f>rekapitulace!H8</f>
        <v>21</v>
      </c>
      <c r="P24">
        <f>ROUND(O24/100*I24,2)</f>
        <v>0</v>
      </c>
    </row>
    <row r="25" ht="25.5">
      <c r="E25" s="12" t="s">
        <v>131</v>
      </c>
    </row>
    <row r="26" ht="63.75">
      <c r="E26" s="12" t="s">
        <v>128</v>
      </c>
    </row>
    <row r="27" spans="1:16" ht="25.5">
      <c r="A27" s="6">
        <v>5</v>
      </c>
      <c r="B27" s="6" t="s">
        <v>47</v>
      </c>
      <c r="C27" s="6" t="s">
        <v>78</v>
      </c>
      <c r="D27" s="6" t="s">
        <v>49</v>
      </c>
      <c r="E27" s="6" t="s">
        <v>79</v>
      </c>
      <c r="F27" s="6" t="s">
        <v>51</v>
      </c>
      <c r="G27" s="8">
        <v>28.6</v>
      </c>
      <c r="H27" s="11"/>
      <c r="I27" s="10">
        <f>ROUND((H27*G27),2)</f>
        <v>0</v>
      </c>
      <c r="J27" s="8">
        <v>0</v>
      </c>
      <c r="K27" s="8">
        <f>G27*J27</f>
        <v>0</v>
      </c>
      <c r="L27" s="8">
        <v>0</v>
      </c>
      <c r="M27" s="8">
        <f>G27*L27</f>
        <v>0</v>
      </c>
      <c r="O27">
        <f>rekapitulace!H8</f>
        <v>21</v>
      </c>
      <c r="P27">
        <f>ROUND(O27/100*I27,2)</f>
        <v>0</v>
      </c>
    </row>
    <row r="28" ht="12.75">
      <c r="E28" s="12" t="s">
        <v>132</v>
      </c>
    </row>
    <row r="29" ht="369.75">
      <c r="E29" s="12" t="s">
        <v>81</v>
      </c>
    </row>
    <row r="30" spans="1:16" ht="25.5">
      <c r="A30" s="6">
        <v>6</v>
      </c>
      <c r="B30" s="6" t="s">
        <v>47</v>
      </c>
      <c r="C30" s="6" t="s">
        <v>133</v>
      </c>
      <c r="D30" s="6" t="s">
        <v>49</v>
      </c>
      <c r="E30" s="6" t="s">
        <v>134</v>
      </c>
      <c r="F30" s="6" t="s">
        <v>51</v>
      </c>
      <c r="G30" s="8">
        <v>15.243</v>
      </c>
      <c r="H30" s="11"/>
      <c r="I30" s="10">
        <f>ROUND((H30*G30),2)</f>
        <v>0</v>
      </c>
      <c r="J30" s="8">
        <v>0</v>
      </c>
      <c r="K30" s="8">
        <f>G30*J30</f>
        <v>0</v>
      </c>
      <c r="L30" s="8">
        <v>0</v>
      </c>
      <c r="M30" s="8">
        <f>G30*L30</f>
        <v>0</v>
      </c>
      <c r="O30">
        <f>rekapitulace!H8</f>
        <v>21</v>
      </c>
      <c r="P30">
        <f>ROUND(O30/100*I30,2)</f>
        <v>0</v>
      </c>
    </row>
    <row r="31" ht="12.75">
      <c r="E31" s="12" t="s">
        <v>135</v>
      </c>
    </row>
    <row r="32" ht="293.25">
      <c r="E32" s="12" t="s">
        <v>136</v>
      </c>
    </row>
    <row r="33" spans="1:16" ht="12.75" customHeight="1">
      <c r="A33" s="13"/>
      <c r="B33" s="13"/>
      <c r="C33" s="13" t="s">
        <v>24</v>
      </c>
      <c r="D33" s="13"/>
      <c r="E33" s="13" t="s">
        <v>67</v>
      </c>
      <c r="F33" s="13"/>
      <c r="G33" s="13"/>
      <c r="H33" s="13"/>
      <c r="I33" s="13">
        <f>SUM(I21:I32)</f>
        <v>0</v>
      </c>
      <c r="J33" s="13"/>
      <c r="K33" s="13"/>
      <c r="L33" s="13"/>
      <c r="M33" s="13"/>
      <c r="P33">
        <f>SUM(P21:P32)</f>
        <v>0</v>
      </c>
    </row>
    <row r="35" spans="1:9" ht="12.75" customHeight="1">
      <c r="A35" s="7"/>
      <c r="B35" s="7"/>
      <c r="C35" s="7" t="s">
        <v>37</v>
      </c>
      <c r="D35" s="7"/>
      <c r="E35" s="7" t="s">
        <v>94</v>
      </c>
      <c r="F35" s="7"/>
      <c r="G35" s="9"/>
      <c r="H35" s="7"/>
      <c r="I35" s="9"/>
    </row>
    <row r="36" spans="1:16" ht="25.5">
      <c r="A36" s="6">
        <v>7</v>
      </c>
      <c r="B36" s="6" t="s">
        <v>47</v>
      </c>
      <c r="C36" s="6" t="s">
        <v>137</v>
      </c>
      <c r="D36" s="6" t="s">
        <v>49</v>
      </c>
      <c r="E36" s="6" t="s">
        <v>138</v>
      </c>
      <c r="F36" s="6" t="s">
        <v>51</v>
      </c>
      <c r="G36" s="8">
        <v>0.704</v>
      </c>
      <c r="H36" s="11"/>
      <c r="I36" s="10">
        <f>ROUND((H36*G36),2)</f>
        <v>0</v>
      </c>
      <c r="J36" s="8">
        <v>0</v>
      </c>
      <c r="K36" s="8">
        <f>G36*J36</f>
        <v>0</v>
      </c>
      <c r="L36" s="8">
        <v>0</v>
      </c>
      <c r="M36" s="8">
        <f>G36*L36</f>
        <v>0</v>
      </c>
      <c r="O36">
        <f>rekapitulace!H8</f>
        <v>21</v>
      </c>
      <c r="P36">
        <f>ROUND(O36/100*I36,2)</f>
        <v>0</v>
      </c>
    </row>
    <row r="37" ht="25.5">
      <c r="E37" s="12" t="s">
        <v>139</v>
      </c>
    </row>
    <row r="38" ht="38.25">
      <c r="E38" s="12" t="s">
        <v>140</v>
      </c>
    </row>
    <row r="39" spans="1:16" ht="12.75" customHeight="1">
      <c r="A39" s="13"/>
      <c r="B39" s="13"/>
      <c r="C39" s="13" t="s">
        <v>37</v>
      </c>
      <c r="D39" s="13"/>
      <c r="E39" s="13" t="s">
        <v>94</v>
      </c>
      <c r="F39" s="13"/>
      <c r="G39" s="13"/>
      <c r="H39" s="13"/>
      <c r="I39" s="13">
        <f>SUM(I36:I38)</f>
        <v>0</v>
      </c>
      <c r="J39" s="13"/>
      <c r="K39" s="13"/>
      <c r="L39" s="13"/>
      <c r="M39" s="13"/>
      <c r="P39">
        <f>SUM(P36:P38)</f>
        <v>0</v>
      </c>
    </row>
    <row r="41" spans="1:9" ht="12.75" customHeight="1">
      <c r="A41" s="7"/>
      <c r="B41" s="7"/>
      <c r="C41" s="7" t="s">
        <v>40</v>
      </c>
      <c r="D41" s="7"/>
      <c r="E41" s="7" t="s">
        <v>141</v>
      </c>
      <c r="F41" s="7"/>
      <c r="G41" s="9"/>
      <c r="H41" s="7"/>
      <c r="I41" s="9"/>
    </row>
    <row r="42" spans="1:16" ht="25.5">
      <c r="A42" s="6">
        <v>8</v>
      </c>
      <c r="B42" s="6" t="s">
        <v>47</v>
      </c>
      <c r="C42" s="6" t="s">
        <v>142</v>
      </c>
      <c r="D42" s="6" t="s">
        <v>49</v>
      </c>
      <c r="E42" s="6" t="s">
        <v>143</v>
      </c>
      <c r="F42" s="6" t="s">
        <v>70</v>
      </c>
      <c r="G42" s="8">
        <v>27.3</v>
      </c>
      <c r="H42" s="11"/>
      <c r="I42" s="10">
        <f>ROUND((H42*G42),2)</f>
        <v>0</v>
      </c>
      <c r="J42" s="8">
        <v>0</v>
      </c>
      <c r="K42" s="8">
        <f>G42*J42</f>
        <v>0</v>
      </c>
      <c r="L42" s="8">
        <v>0</v>
      </c>
      <c r="M42" s="8">
        <f>G42*L42</f>
        <v>0</v>
      </c>
      <c r="O42">
        <f>rekapitulace!H8</f>
        <v>21</v>
      </c>
      <c r="P42">
        <f>ROUND(O42/100*I42,2)</f>
        <v>0</v>
      </c>
    </row>
    <row r="43" ht="12.75">
      <c r="E43" s="12" t="s">
        <v>144</v>
      </c>
    </row>
    <row r="44" ht="127.5">
      <c r="E44" s="12" t="s">
        <v>145</v>
      </c>
    </row>
    <row r="45" spans="1:16" ht="25.5">
      <c r="A45" s="6">
        <v>9</v>
      </c>
      <c r="B45" s="6" t="s">
        <v>47</v>
      </c>
      <c r="C45" s="6" t="s">
        <v>146</v>
      </c>
      <c r="D45" s="6" t="s">
        <v>49</v>
      </c>
      <c r="E45" s="6" t="s">
        <v>147</v>
      </c>
      <c r="F45" s="6" t="s">
        <v>70</v>
      </c>
      <c r="G45" s="8">
        <v>29.4</v>
      </c>
      <c r="H45" s="11"/>
      <c r="I45" s="10">
        <f>ROUND((H45*G45),2)</f>
        <v>0</v>
      </c>
      <c r="J45" s="8">
        <v>0</v>
      </c>
      <c r="K45" s="8">
        <f>G45*J45</f>
        <v>0</v>
      </c>
      <c r="L45" s="8">
        <v>0</v>
      </c>
      <c r="M45" s="8">
        <f>G45*L45</f>
        <v>0</v>
      </c>
      <c r="O45">
        <f>rekapitulace!H8</f>
        <v>21</v>
      </c>
      <c r="P45">
        <f>ROUND(O45/100*I45,2)</f>
        <v>0</v>
      </c>
    </row>
    <row r="46" ht="12.75">
      <c r="E46" s="12" t="s">
        <v>148</v>
      </c>
    </row>
    <row r="47" ht="51">
      <c r="E47" s="12" t="s">
        <v>149</v>
      </c>
    </row>
    <row r="48" spans="1:16" ht="25.5">
      <c r="A48" s="6">
        <v>10</v>
      </c>
      <c r="B48" s="6" t="s">
        <v>47</v>
      </c>
      <c r="C48" s="6" t="s">
        <v>150</v>
      </c>
      <c r="D48" s="6" t="s">
        <v>49</v>
      </c>
      <c r="E48" s="6" t="s">
        <v>151</v>
      </c>
      <c r="F48" s="6" t="s">
        <v>70</v>
      </c>
      <c r="G48" s="8">
        <v>34.56</v>
      </c>
      <c r="H48" s="11"/>
      <c r="I48" s="10">
        <f>ROUND((H48*G48),2)</f>
        <v>0</v>
      </c>
      <c r="J48" s="8">
        <v>0</v>
      </c>
      <c r="K48" s="8">
        <f>G48*J48</f>
        <v>0</v>
      </c>
      <c r="L48" s="8">
        <v>0</v>
      </c>
      <c r="M48" s="8">
        <f>G48*L48</f>
        <v>0</v>
      </c>
      <c r="O48">
        <f>rekapitulace!H8</f>
        <v>21</v>
      </c>
      <c r="P48">
        <f>ROUND(O48/100*I48,2)</f>
        <v>0</v>
      </c>
    </row>
    <row r="49" ht="12.75">
      <c r="E49" s="12" t="s">
        <v>152</v>
      </c>
    </row>
    <row r="50" ht="51">
      <c r="E50" s="12" t="s">
        <v>153</v>
      </c>
    </row>
    <row r="51" spans="1:16" ht="25.5">
      <c r="A51" s="6">
        <v>11</v>
      </c>
      <c r="B51" s="6" t="s">
        <v>47</v>
      </c>
      <c r="C51" s="6" t="s">
        <v>154</v>
      </c>
      <c r="D51" s="6" t="s">
        <v>49</v>
      </c>
      <c r="E51" s="6" t="s">
        <v>155</v>
      </c>
      <c r="F51" s="6" t="s">
        <v>70</v>
      </c>
      <c r="G51" s="8">
        <v>49.2</v>
      </c>
      <c r="H51" s="11"/>
      <c r="I51" s="10">
        <f>ROUND((H51*G51),2)</f>
        <v>0</v>
      </c>
      <c r="J51" s="8">
        <v>0</v>
      </c>
      <c r="K51" s="8">
        <f>G51*J51</f>
        <v>0</v>
      </c>
      <c r="L51" s="8">
        <v>0</v>
      </c>
      <c r="M51" s="8">
        <f>G51*L51</f>
        <v>0</v>
      </c>
      <c r="O51">
        <f>rekapitulace!H8</f>
        <v>21</v>
      </c>
      <c r="P51">
        <f>ROUND(O51/100*I51,2)</f>
        <v>0</v>
      </c>
    </row>
    <row r="52" ht="12.75">
      <c r="E52" s="12" t="s">
        <v>156</v>
      </c>
    </row>
    <row r="53" ht="51">
      <c r="E53" s="12" t="s">
        <v>153</v>
      </c>
    </row>
    <row r="54" spans="1:16" ht="25.5">
      <c r="A54" s="6">
        <v>12</v>
      </c>
      <c r="B54" s="6" t="s">
        <v>47</v>
      </c>
      <c r="C54" s="6" t="s">
        <v>157</v>
      </c>
      <c r="D54" s="6" t="s">
        <v>49</v>
      </c>
      <c r="E54" s="6" t="s">
        <v>158</v>
      </c>
      <c r="F54" s="6" t="s">
        <v>70</v>
      </c>
      <c r="G54" s="8">
        <v>49.2</v>
      </c>
      <c r="H54" s="11"/>
      <c r="I54" s="10">
        <f>ROUND((H54*G54),2)</f>
        <v>0</v>
      </c>
      <c r="J54" s="8">
        <v>0</v>
      </c>
      <c r="K54" s="8">
        <f>G54*J54</f>
        <v>0</v>
      </c>
      <c r="L54" s="8">
        <v>0</v>
      </c>
      <c r="M54" s="8">
        <f>G54*L54</f>
        <v>0</v>
      </c>
      <c r="O54">
        <f>rekapitulace!H8</f>
        <v>21</v>
      </c>
      <c r="P54">
        <f>ROUND(O54/100*I54,2)</f>
        <v>0</v>
      </c>
    </row>
    <row r="55" ht="12.75">
      <c r="E55" s="12" t="s">
        <v>159</v>
      </c>
    </row>
    <row r="56" ht="140.25">
      <c r="E56" s="12" t="s">
        <v>160</v>
      </c>
    </row>
    <row r="57" spans="1:16" ht="25.5">
      <c r="A57" s="6">
        <v>13</v>
      </c>
      <c r="B57" s="6" t="s">
        <v>47</v>
      </c>
      <c r="C57" s="6" t="s">
        <v>161</v>
      </c>
      <c r="D57" s="6" t="s">
        <v>49</v>
      </c>
      <c r="E57" s="6" t="s">
        <v>162</v>
      </c>
      <c r="F57" s="6" t="s">
        <v>70</v>
      </c>
      <c r="G57" s="8">
        <v>34.56</v>
      </c>
      <c r="H57" s="11"/>
      <c r="I57" s="10">
        <f>ROUND((H57*G57),2)</f>
        <v>0</v>
      </c>
      <c r="J57" s="8">
        <v>0</v>
      </c>
      <c r="K57" s="8">
        <f>G57*J57</f>
        <v>0</v>
      </c>
      <c r="L57" s="8">
        <v>0</v>
      </c>
      <c r="M57" s="8">
        <f>G57*L57</f>
        <v>0</v>
      </c>
      <c r="O57">
        <f>rekapitulace!H8</f>
        <v>21</v>
      </c>
      <c r="P57">
        <f>ROUND(O57/100*I57,2)</f>
        <v>0</v>
      </c>
    </row>
    <row r="58" ht="12.75">
      <c r="E58" s="12" t="s">
        <v>163</v>
      </c>
    </row>
    <row r="59" ht="140.25">
      <c r="E59" s="12" t="s">
        <v>160</v>
      </c>
    </row>
    <row r="60" spans="1:16" ht="12.75" customHeight="1">
      <c r="A60" s="13"/>
      <c r="B60" s="13"/>
      <c r="C60" s="13" t="s">
        <v>40</v>
      </c>
      <c r="D60" s="13"/>
      <c r="E60" s="13" t="s">
        <v>141</v>
      </c>
      <c r="F60" s="13"/>
      <c r="G60" s="13"/>
      <c r="H60" s="13"/>
      <c r="I60" s="13">
        <f>SUM(I42:I59)</f>
        <v>0</v>
      </c>
      <c r="J60" s="13"/>
      <c r="K60" s="13"/>
      <c r="L60" s="13"/>
      <c r="M60" s="13"/>
      <c r="P60">
        <f>SUM(P42:P59)</f>
        <v>0</v>
      </c>
    </row>
    <row r="62" spans="1:9" ht="12.75" customHeight="1">
      <c r="A62" s="7"/>
      <c r="B62" s="7"/>
      <c r="C62" s="7" t="s">
        <v>44</v>
      </c>
      <c r="D62" s="7"/>
      <c r="E62" s="7" t="s">
        <v>164</v>
      </c>
      <c r="F62" s="7"/>
      <c r="G62" s="9"/>
      <c r="H62" s="7"/>
      <c r="I62" s="9"/>
    </row>
    <row r="63" spans="1:16" ht="25.5">
      <c r="A63" s="6">
        <v>14</v>
      </c>
      <c r="B63" s="6" t="s">
        <v>47</v>
      </c>
      <c r="C63" s="6" t="s">
        <v>165</v>
      </c>
      <c r="D63" s="6" t="s">
        <v>49</v>
      </c>
      <c r="E63" s="6" t="s">
        <v>166</v>
      </c>
      <c r="F63" s="6" t="s">
        <v>97</v>
      </c>
      <c r="G63" s="8">
        <v>43.45</v>
      </c>
      <c r="H63" s="11"/>
      <c r="I63" s="10">
        <f>ROUND((H63*G63),2)</f>
        <v>0</v>
      </c>
      <c r="J63" s="8">
        <v>0</v>
      </c>
      <c r="K63" s="8">
        <f>G63*J63</f>
        <v>0</v>
      </c>
      <c r="L63" s="8">
        <v>0</v>
      </c>
      <c r="M63" s="8">
        <f>G63*L63</f>
        <v>0</v>
      </c>
      <c r="O63">
        <f>rekapitulace!H8</f>
        <v>21</v>
      </c>
      <c r="P63">
        <f>ROUND(O63/100*I63,2)</f>
        <v>0</v>
      </c>
    </row>
    <row r="64" ht="51">
      <c r="E64" s="12" t="s">
        <v>167</v>
      </c>
    </row>
    <row r="65" ht="63.75">
      <c r="E65" s="12" t="s">
        <v>168</v>
      </c>
    </row>
    <row r="66" spans="1:16" ht="25.5">
      <c r="A66" s="6">
        <v>15</v>
      </c>
      <c r="B66" s="6" t="s">
        <v>47</v>
      </c>
      <c r="C66" s="6" t="s">
        <v>169</v>
      </c>
      <c r="D66" s="6" t="s">
        <v>49</v>
      </c>
      <c r="E66" s="6" t="s">
        <v>170</v>
      </c>
      <c r="F66" s="6" t="s">
        <v>75</v>
      </c>
      <c r="G66" s="8">
        <v>6</v>
      </c>
      <c r="H66" s="11"/>
      <c r="I66" s="10">
        <f>ROUND((H66*G66),2)</f>
        <v>0</v>
      </c>
      <c r="J66" s="8">
        <v>0</v>
      </c>
      <c r="K66" s="8">
        <f>G66*J66</f>
        <v>0</v>
      </c>
      <c r="L66" s="8">
        <v>0</v>
      </c>
      <c r="M66" s="8">
        <f>G66*L66</f>
        <v>0</v>
      </c>
      <c r="O66">
        <f>rekapitulace!H8</f>
        <v>21</v>
      </c>
      <c r="P66">
        <f>ROUND(O66/100*I66,2)</f>
        <v>0</v>
      </c>
    </row>
    <row r="67" ht="12.75">
      <c r="E67" s="12" t="s">
        <v>171</v>
      </c>
    </row>
    <row r="68" ht="63.75">
      <c r="E68" s="12" t="s">
        <v>172</v>
      </c>
    </row>
    <row r="69" spans="1:16" ht="25.5">
      <c r="A69" s="6">
        <v>16</v>
      </c>
      <c r="B69" s="6" t="s">
        <v>47</v>
      </c>
      <c r="C69" s="6" t="s">
        <v>173</v>
      </c>
      <c r="D69" s="6" t="s">
        <v>49</v>
      </c>
      <c r="E69" s="6" t="s">
        <v>174</v>
      </c>
      <c r="F69" s="6" t="s">
        <v>97</v>
      </c>
      <c r="G69" s="8">
        <v>28.8</v>
      </c>
      <c r="H69" s="11"/>
      <c r="I69" s="10">
        <f>ROUND((H69*G69),2)</f>
        <v>0</v>
      </c>
      <c r="J69" s="8">
        <v>0</v>
      </c>
      <c r="K69" s="8">
        <f>G69*J69</f>
        <v>0</v>
      </c>
      <c r="L69" s="8">
        <v>0</v>
      </c>
      <c r="M69" s="8">
        <f>G69*L69</f>
        <v>0</v>
      </c>
      <c r="O69">
        <f>rekapitulace!H8</f>
        <v>21</v>
      </c>
      <c r="P69">
        <f>ROUND(O69/100*I69,2)</f>
        <v>0</v>
      </c>
    </row>
    <row r="70" ht="12.75">
      <c r="E70" s="12" t="s">
        <v>175</v>
      </c>
    </row>
    <row r="71" ht="12.75">
      <c r="E71" s="12" t="s">
        <v>176</v>
      </c>
    </row>
    <row r="72" spans="1:16" ht="12.75" customHeight="1">
      <c r="A72" s="13"/>
      <c r="B72" s="13"/>
      <c r="C72" s="13" t="s">
        <v>44</v>
      </c>
      <c r="D72" s="13"/>
      <c r="E72" s="13" t="s">
        <v>164</v>
      </c>
      <c r="F72" s="13"/>
      <c r="G72" s="13"/>
      <c r="H72" s="13"/>
      <c r="I72" s="13">
        <f>SUM(I63:I71)</f>
        <v>0</v>
      </c>
      <c r="J72" s="13"/>
      <c r="K72" s="13"/>
      <c r="L72" s="13"/>
      <c r="M72" s="13"/>
      <c r="P72">
        <f>SUM(P63:P71)</f>
        <v>0</v>
      </c>
    </row>
    <row r="74" spans="1:16" ht="12.75" customHeight="1">
      <c r="A74" s="13"/>
      <c r="B74" s="13"/>
      <c r="C74" s="13"/>
      <c r="D74" s="13"/>
      <c r="E74" s="13" t="s">
        <v>110</v>
      </c>
      <c r="F74" s="13"/>
      <c r="G74" s="13"/>
      <c r="H74" s="13"/>
      <c r="I74" s="13">
        <f>+I18+I33+I39+I60+I72</f>
        <v>0</v>
      </c>
      <c r="J74" s="13"/>
      <c r="K74" s="13"/>
      <c r="L74" s="13"/>
      <c r="M74" s="13"/>
      <c r="P74">
        <f>+P18+P33+P39+P60+P72</f>
        <v>0</v>
      </c>
    </row>
    <row r="76" spans="1:13" ht="12.75" customHeight="1">
      <c r="A76" s="13" t="s">
        <v>111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2.75" customHeight="1">
      <c r="A77" s="13"/>
      <c r="B77" s="13"/>
      <c r="C77" s="13"/>
      <c r="D77" s="13"/>
      <c r="E77" s="13" t="s">
        <v>112</v>
      </c>
      <c r="F77" s="13"/>
      <c r="G77" s="13"/>
      <c r="H77" s="13"/>
      <c r="I77" s="13"/>
      <c r="J77" s="13"/>
      <c r="K77" s="13"/>
      <c r="L77" s="13"/>
      <c r="M77" s="13"/>
    </row>
    <row r="78" spans="1:16" ht="12.75" customHeight="1">
      <c r="A78" s="13"/>
      <c r="B78" s="13"/>
      <c r="C78" s="13"/>
      <c r="D78" s="13"/>
      <c r="E78" s="13" t="s">
        <v>113</v>
      </c>
      <c r="F78" s="13"/>
      <c r="G78" s="13"/>
      <c r="H78" s="13"/>
      <c r="I78" s="13">
        <v>0</v>
      </c>
      <c r="J78" s="13"/>
      <c r="K78" s="13"/>
      <c r="L78" s="13"/>
      <c r="M78" s="13"/>
      <c r="P78">
        <v>0</v>
      </c>
    </row>
    <row r="79" spans="1:13" ht="12.75" customHeight="1">
      <c r="A79" s="13"/>
      <c r="B79" s="13"/>
      <c r="C79" s="13"/>
      <c r="D79" s="13"/>
      <c r="E79" s="13" t="s">
        <v>114</v>
      </c>
      <c r="F79" s="13"/>
      <c r="G79" s="13"/>
      <c r="H79" s="13"/>
      <c r="I79" s="13"/>
      <c r="J79" s="13"/>
      <c r="K79" s="13"/>
      <c r="L79" s="13"/>
      <c r="M79" s="13"/>
    </row>
    <row r="80" spans="1:16" ht="12.75" customHeight="1">
      <c r="A80" s="13"/>
      <c r="B80" s="13"/>
      <c r="C80" s="13"/>
      <c r="D80" s="13"/>
      <c r="E80" s="13" t="s">
        <v>115</v>
      </c>
      <c r="F80" s="13"/>
      <c r="G80" s="13"/>
      <c r="H80" s="13"/>
      <c r="I80" s="13">
        <v>0</v>
      </c>
      <c r="J80" s="13"/>
      <c r="K80" s="13"/>
      <c r="L80" s="13"/>
      <c r="M80" s="13"/>
      <c r="P80">
        <v>0</v>
      </c>
    </row>
    <row r="81" spans="1:16" ht="12.75" customHeight="1">
      <c r="A81" s="13"/>
      <c r="B81" s="13"/>
      <c r="C81" s="13"/>
      <c r="D81" s="13"/>
      <c r="E81" s="13" t="s">
        <v>116</v>
      </c>
      <c r="F81" s="13"/>
      <c r="G81" s="13"/>
      <c r="H81" s="13"/>
      <c r="I81" s="13">
        <f>I78+I80</f>
        <v>0</v>
      </c>
      <c r="J81" s="13"/>
      <c r="K81" s="13"/>
      <c r="L81" s="13"/>
      <c r="M81" s="13"/>
      <c r="P81">
        <f>P78+P80</f>
        <v>0</v>
      </c>
    </row>
    <row r="83" spans="1:16" ht="12.75" customHeight="1">
      <c r="A83" s="13"/>
      <c r="B83" s="13"/>
      <c r="C83" s="13"/>
      <c r="D83" s="13"/>
      <c r="E83" s="13" t="s">
        <v>116</v>
      </c>
      <c r="F83" s="13"/>
      <c r="G83" s="13"/>
      <c r="H83" s="13"/>
      <c r="I83" s="13">
        <f>I74+I81</f>
        <v>0</v>
      </c>
      <c r="J83" s="13"/>
      <c r="K83" s="13"/>
      <c r="L83" s="13"/>
      <c r="M83" s="13"/>
      <c r="P83">
        <f>P74+P81</f>
        <v>0</v>
      </c>
    </row>
  </sheetData>
  <sheetProtection sheet="1" objects="1" scenarios="1" formatColumns="0"/>
  <mergeCells count="10">
    <mergeCell ref="G8:G9"/>
    <mergeCell ref="H8:I8"/>
    <mergeCell ref="J8:K8"/>
    <mergeCell ref="L8:M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177</v>
      </c>
      <c r="D5" s="5"/>
      <c r="E5" s="5" t="s">
        <v>178</v>
      </c>
    </row>
    <row r="6" spans="1:5" ht="12.75" customHeight="1">
      <c r="A6" t="s">
        <v>18</v>
      </c>
      <c r="C6" s="5" t="s">
        <v>177</v>
      </c>
      <c r="D6" s="5"/>
      <c r="E6" s="5" t="s">
        <v>178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J8" s="14" t="s">
        <v>35</v>
      </c>
      <c r="K8" s="14"/>
      <c r="L8" s="14" t="s">
        <v>36</v>
      </c>
      <c r="M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7"/>
      <c r="B11" s="7"/>
      <c r="C11" s="7" t="s">
        <v>24</v>
      </c>
      <c r="D11" s="7"/>
      <c r="E11" s="7" t="s">
        <v>67</v>
      </c>
      <c r="F11" s="7"/>
      <c r="G11" s="9"/>
      <c r="H11" s="7"/>
      <c r="I11" s="9"/>
    </row>
    <row r="12" spans="1:16" ht="25.5">
      <c r="A12" s="6">
        <v>1</v>
      </c>
      <c r="B12" s="6" t="s">
        <v>47</v>
      </c>
      <c r="C12" s="6" t="s">
        <v>78</v>
      </c>
      <c r="D12" s="6" t="s">
        <v>49</v>
      </c>
      <c r="E12" s="6" t="s">
        <v>79</v>
      </c>
      <c r="F12" s="6" t="s">
        <v>51</v>
      </c>
      <c r="G12" s="8">
        <v>22.4</v>
      </c>
      <c r="H12" s="11"/>
      <c r="I12" s="10">
        <f>ROUND((H12*G12),2)</f>
        <v>0</v>
      </c>
      <c r="J12" s="8">
        <v>0</v>
      </c>
      <c r="K12" s="8">
        <f>G12*J12</f>
        <v>0</v>
      </c>
      <c r="L12" s="8">
        <v>0</v>
      </c>
      <c r="M12" s="8">
        <f>G12*L12</f>
        <v>0</v>
      </c>
      <c r="O12">
        <f>rekapitulace!H8</f>
        <v>21</v>
      </c>
      <c r="P12">
        <f>ROUND(O12/100*I12,2)</f>
        <v>0</v>
      </c>
    </row>
    <row r="13" ht="12.75">
      <c r="E13" s="12" t="s">
        <v>179</v>
      </c>
    </row>
    <row r="14" ht="369.75">
      <c r="E14" s="12" t="s">
        <v>81</v>
      </c>
    </row>
    <row r="15" spans="1:16" ht="25.5">
      <c r="A15" s="6">
        <v>2</v>
      </c>
      <c r="B15" s="6" t="s">
        <v>47</v>
      </c>
      <c r="C15" s="6" t="s">
        <v>133</v>
      </c>
      <c r="D15" s="6" t="s">
        <v>49</v>
      </c>
      <c r="E15" s="6" t="s">
        <v>134</v>
      </c>
      <c r="F15" s="6" t="s">
        <v>51</v>
      </c>
      <c r="G15" s="8">
        <v>10.15</v>
      </c>
      <c r="H15" s="11"/>
      <c r="I15" s="10">
        <f>ROUND((H15*G15),2)</f>
        <v>0</v>
      </c>
      <c r="J15" s="8">
        <v>0</v>
      </c>
      <c r="K15" s="8">
        <f>G15*J15</f>
        <v>0</v>
      </c>
      <c r="L15" s="8">
        <v>0</v>
      </c>
      <c r="M15" s="8">
        <f>G15*L15</f>
        <v>0</v>
      </c>
      <c r="O15">
        <f>rekapitulace!H8</f>
        <v>21</v>
      </c>
      <c r="P15">
        <f>ROUND(O15/100*I15,2)</f>
        <v>0</v>
      </c>
    </row>
    <row r="16" ht="38.25">
      <c r="E16" s="12" t="s">
        <v>180</v>
      </c>
    </row>
    <row r="17" ht="293.25">
      <c r="E17" s="12" t="s">
        <v>136</v>
      </c>
    </row>
    <row r="18" spans="1:16" ht="12.75" customHeight="1">
      <c r="A18" s="13"/>
      <c r="B18" s="13"/>
      <c r="C18" s="13" t="s">
        <v>24</v>
      </c>
      <c r="D18" s="13"/>
      <c r="E18" s="13" t="s">
        <v>67</v>
      </c>
      <c r="F18" s="13"/>
      <c r="G18" s="13"/>
      <c r="H18" s="13"/>
      <c r="I18" s="13">
        <f>SUM(I12:I17)</f>
        <v>0</v>
      </c>
      <c r="J18" s="13"/>
      <c r="K18" s="13"/>
      <c r="L18" s="13"/>
      <c r="M18" s="13"/>
      <c r="P18">
        <f>SUM(P12:P17)</f>
        <v>0</v>
      </c>
    </row>
    <row r="20" spans="1:9" ht="12.75" customHeight="1">
      <c r="A20" s="7"/>
      <c r="B20" s="7"/>
      <c r="C20" s="7" t="s">
        <v>40</v>
      </c>
      <c r="D20" s="7"/>
      <c r="E20" s="7" t="s">
        <v>141</v>
      </c>
      <c r="F20" s="7"/>
      <c r="G20" s="9"/>
      <c r="H20" s="7"/>
      <c r="I20" s="9"/>
    </row>
    <row r="21" spans="1:16" ht="25.5">
      <c r="A21" s="6">
        <v>3</v>
      </c>
      <c r="B21" s="6" t="s">
        <v>47</v>
      </c>
      <c r="C21" s="6" t="s">
        <v>181</v>
      </c>
      <c r="D21" s="6" t="s">
        <v>49</v>
      </c>
      <c r="E21" s="6" t="s">
        <v>182</v>
      </c>
      <c r="F21" s="6" t="s">
        <v>70</v>
      </c>
      <c r="G21" s="8">
        <v>53.9</v>
      </c>
      <c r="H21" s="11"/>
      <c r="I21" s="10">
        <f>ROUND((H21*G21),2)</f>
        <v>0</v>
      </c>
      <c r="J21" s="8">
        <v>0</v>
      </c>
      <c r="K21" s="8">
        <f>G21*J21</f>
        <v>0</v>
      </c>
      <c r="L21" s="8">
        <v>0</v>
      </c>
      <c r="M21" s="8">
        <f>G21*L21</f>
        <v>0</v>
      </c>
      <c r="O21">
        <f>rekapitulace!H8</f>
        <v>21</v>
      </c>
      <c r="P21">
        <f>ROUND(O21/100*I21,2)</f>
        <v>0</v>
      </c>
    </row>
    <row r="22" ht="25.5">
      <c r="E22" s="12" t="s">
        <v>183</v>
      </c>
    </row>
    <row r="23" ht="102">
      <c r="E23" s="12" t="s">
        <v>184</v>
      </c>
    </row>
    <row r="24" spans="1:16" ht="12.75" customHeight="1">
      <c r="A24" s="13"/>
      <c r="B24" s="13"/>
      <c r="C24" s="13" t="s">
        <v>40</v>
      </c>
      <c r="D24" s="13"/>
      <c r="E24" s="13" t="s">
        <v>141</v>
      </c>
      <c r="F24" s="13"/>
      <c r="G24" s="13"/>
      <c r="H24" s="13"/>
      <c r="I24" s="13">
        <f>SUM(I21:I23)</f>
        <v>0</v>
      </c>
      <c r="J24" s="13"/>
      <c r="K24" s="13"/>
      <c r="L24" s="13"/>
      <c r="M24" s="13"/>
      <c r="P24">
        <f>SUM(P21:P23)</f>
        <v>0</v>
      </c>
    </row>
    <row r="26" spans="1:9" ht="12.75" customHeight="1">
      <c r="A26" s="7"/>
      <c r="B26" s="7"/>
      <c r="C26" s="7" t="s">
        <v>43</v>
      </c>
      <c r="D26" s="7"/>
      <c r="E26" s="7" t="s">
        <v>185</v>
      </c>
      <c r="F26" s="7"/>
      <c r="G26" s="9"/>
      <c r="H26" s="7"/>
      <c r="I26" s="9"/>
    </row>
    <row r="27" spans="1:16" ht="25.5">
      <c r="A27" s="6">
        <v>4</v>
      </c>
      <c r="B27" s="6" t="s">
        <v>47</v>
      </c>
      <c r="C27" s="6" t="s">
        <v>186</v>
      </c>
      <c r="D27" s="6" t="s">
        <v>49</v>
      </c>
      <c r="E27" s="6" t="s">
        <v>187</v>
      </c>
      <c r="F27" s="6" t="s">
        <v>75</v>
      </c>
      <c r="G27" s="8">
        <v>19</v>
      </c>
      <c r="H27" s="11"/>
      <c r="I27" s="10">
        <f>ROUND((H27*G27),2)</f>
        <v>0</v>
      </c>
      <c r="J27" s="8">
        <v>0</v>
      </c>
      <c r="K27" s="8">
        <f>G27*J27</f>
        <v>0</v>
      </c>
      <c r="L27" s="8">
        <v>0</v>
      </c>
      <c r="M27" s="8">
        <f>G27*L27</f>
        <v>0</v>
      </c>
      <c r="O27">
        <f>rekapitulace!H8</f>
        <v>21</v>
      </c>
      <c r="P27">
        <f>ROUND(O27/100*I27,2)</f>
        <v>0</v>
      </c>
    </row>
    <row r="28" ht="38.25">
      <c r="E28" s="12" t="s">
        <v>188</v>
      </c>
    </row>
    <row r="29" ht="25.5">
      <c r="E29" s="12" t="s">
        <v>189</v>
      </c>
    </row>
    <row r="30" spans="1:16" ht="25.5">
      <c r="A30" s="6">
        <v>5</v>
      </c>
      <c r="B30" s="6" t="s">
        <v>47</v>
      </c>
      <c r="C30" s="6" t="s">
        <v>190</v>
      </c>
      <c r="D30" s="6" t="s">
        <v>49</v>
      </c>
      <c r="E30" s="6" t="s">
        <v>191</v>
      </c>
      <c r="F30" s="6" t="s">
        <v>75</v>
      </c>
      <c r="G30" s="8">
        <v>38</v>
      </c>
      <c r="H30" s="11"/>
      <c r="I30" s="10">
        <f>ROUND((H30*G30),2)</f>
        <v>0</v>
      </c>
      <c r="J30" s="8">
        <v>0</v>
      </c>
      <c r="K30" s="8">
        <f>G30*J30</f>
        <v>0</v>
      </c>
      <c r="L30" s="8">
        <v>0</v>
      </c>
      <c r="M30" s="8">
        <f>G30*L30</f>
        <v>0</v>
      </c>
      <c r="O30">
        <f>rekapitulace!H8</f>
        <v>21</v>
      </c>
      <c r="P30">
        <f>ROUND(O30/100*I30,2)</f>
        <v>0</v>
      </c>
    </row>
    <row r="31" ht="63.75">
      <c r="E31" s="12" t="s">
        <v>192</v>
      </c>
    </row>
    <row r="32" ht="12.75">
      <c r="E32" s="12" t="s">
        <v>193</v>
      </c>
    </row>
    <row r="33" spans="1:16" ht="25.5">
      <c r="A33" s="6">
        <v>6</v>
      </c>
      <c r="B33" s="6" t="s">
        <v>47</v>
      </c>
      <c r="C33" s="6" t="s">
        <v>194</v>
      </c>
      <c r="D33" s="6" t="s">
        <v>49</v>
      </c>
      <c r="E33" s="6" t="s">
        <v>195</v>
      </c>
      <c r="F33" s="6" t="s">
        <v>51</v>
      </c>
      <c r="G33" s="8">
        <v>6.65</v>
      </c>
      <c r="H33" s="11"/>
      <c r="I33" s="10">
        <f>ROUND((H33*G33),2)</f>
        <v>0</v>
      </c>
      <c r="J33" s="8">
        <v>0</v>
      </c>
      <c r="K33" s="8">
        <f>G33*J33</f>
        <v>0</v>
      </c>
      <c r="L33" s="8">
        <v>0</v>
      </c>
      <c r="M33" s="8">
        <f>G33*L33</f>
        <v>0</v>
      </c>
      <c r="O33">
        <f>rekapitulace!H8</f>
        <v>21</v>
      </c>
      <c r="P33">
        <f>ROUND(O33/100*I33,2)</f>
        <v>0</v>
      </c>
    </row>
    <row r="34" ht="38.25">
      <c r="E34" s="12" t="s">
        <v>196</v>
      </c>
    </row>
    <row r="35" ht="357">
      <c r="E35" s="12" t="s">
        <v>197</v>
      </c>
    </row>
    <row r="36" spans="1:16" ht="12.75" customHeight="1">
      <c r="A36" s="13"/>
      <c r="B36" s="13"/>
      <c r="C36" s="13" t="s">
        <v>43</v>
      </c>
      <c r="D36" s="13"/>
      <c r="E36" s="13" t="s">
        <v>185</v>
      </c>
      <c r="F36" s="13"/>
      <c r="G36" s="13"/>
      <c r="H36" s="13"/>
      <c r="I36" s="13">
        <f>SUM(I27:I35)</f>
        <v>0</v>
      </c>
      <c r="J36" s="13"/>
      <c r="K36" s="13"/>
      <c r="L36" s="13"/>
      <c r="M36" s="13"/>
      <c r="P36">
        <f>SUM(P27:P35)</f>
        <v>0</v>
      </c>
    </row>
    <row r="38" spans="1:9" ht="12.75" customHeight="1">
      <c r="A38" s="7"/>
      <c r="B38" s="7"/>
      <c r="C38" s="7" t="s">
        <v>44</v>
      </c>
      <c r="D38" s="7"/>
      <c r="E38" s="7" t="s">
        <v>164</v>
      </c>
      <c r="F38" s="7"/>
      <c r="G38" s="9"/>
      <c r="H38" s="7"/>
      <c r="I38" s="9"/>
    </row>
    <row r="39" spans="1:16" ht="25.5">
      <c r="A39" s="6">
        <v>7</v>
      </c>
      <c r="B39" s="6" t="s">
        <v>47</v>
      </c>
      <c r="C39" s="6" t="s">
        <v>198</v>
      </c>
      <c r="D39" s="6" t="s">
        <v>49</v>
      </c>
      <c r="E39" s="6" t="s">
        <v>199</v>
      </c>
      <c r="F39" s="6" t="s">
        <v>97</v>
      </c>
      <c r="G39" s="8">
        <v>20</v>
      </c>
      <c r="H39" s="11"/>
      <c r="I39" s="10">
        <f>ROUND((H39*G39),2)</f>
        <v>0</v>
      </c>
      <c r="J39" s="8">
        <v>0</v>
      </c>
      <c r="K39" s="8">
        <f>G39*J39</f>
        <v>0</v>
      </c>
      <c r="L39" s="8">
        <v>0</v>
      </c>
      <c r="M39" s="8">
        <f>G39*L39</f>
        <v>0</v>
      </c>
      <c r="O39">
        <f>rekapitulace!H8</f>
        <v>21</v>
      </c>
      <c r="P39">
        <f>ROUND(O39/100*I39,2)</f>
        <v>0</v>
      </c>
    </row>
    <row r="40" ht="38.25">
      <c r="E40" s="12" t="s">
        <v>200</v>
      </c>
    </row>
    <row r="41" ht="63.75">
      <c r="E41" s="12" t="s">
        <v>168</v>
      </c>
    </row>
    <row r="42" spans="1:16" ht="25.5">
      <c r="A42" s="6">
        <v>8</v>
      </c>
      <c r="B42" s="6" t="s">
        <v>47</v>
      </c>
      <c r="C42" s="6" t="s">
        <v>201</v>
      </c>
      <c r="D42" s="6" t="s">
        <v>49</v>
      </c>
      <c r="E42" s="6" t="s">
        <v>202</v>
      </c>
      <c r="F42" s="6" t="s">
        <v>75</v>
      </c>
      <c r="G42" s="8">
        <v>8</v>
      </c>
      <c r="H42" s="11"/>
      <c r="I42" s="10">
        <f>ROUND((H42*G42),2)</f>
        <v>0</v>
      </c>
      <c r="J42" s="8">
        <v>0</v>
      </c>
      <c r="K42" s="8">
        <f>G42*J42</f>
        <v>0</v>
      </c>
      <c r="L42" s="8">
        <v>0</v>
      </c>
      <c r="M42" s="8">
        <f>G42*L42</f>
        <v>0</v>
      </c>
      <c r="O42">
        <f>rekapitulace!H8</f>
        <v>21</v>
      </c>
      <c r="P42">
        <f>ROUND(O42/100*I42,2)</f>
        <v>0</v>
      </c>
    </row>
    <row r="43" ht="38.25">
      <c r="E43" s="12" t="s">
        <v>203</v>
      </c>
    </row>
    <row r="44" ht="63.75">
      <c r="E44" s="12" t="s">
        <v>172</v>
      </c>
    </row>
    <row r="45" spans="1:16" ht="12.75" customHeight="1">
      <c r="A45" s="13"/>
      <c r="B45" s="13"/>
      <c r="C45" s="13" t="s">
        <v>44</v>
      </c>
      <c r="D45" s="13"/>
      <c r="E45" s="13" t="s">
        <v>164</v>
      </c>
      <c r="F45" s="13"/>
      <c r="G45" s="13"/>
      <c r="H45" s="13"/>
      <c r="I45" s="13">
        <f>SUM(I39:I44)</f>
        <v>0</v>
      </c>
      <c r="J45" s="13"/>
      <c r="K45" s="13"/>
      <c r="L45" s="13"/>
      <c r="M45" s="13"/>
      <c r="P45">
        <f>SUM(P39:P44)</f>
        <v>0</v>
      </c>
    </row>
    <row r="47" spans="1:16" ht="12.75" customHeight="1">
      <c r="A47" s="13"/>
      <c r="B47" s="13"/>
      <c r="C47" s="13"/>
      <c r="D47" s="13"/>
      <c r="E47" s="13" t="s">
        <v>110</v>
      </c>
      <c r="F47" s="13"/>
      <c r="G47" s="13"/>
      <c r="H47" s="13"/>
      <c r="I47" s="13">
        <f>+I18+I24+I36+I45</f>
        <v>0</v>
      </c>
      <c r="J47" s="13"/>
      <c r="K47" s="13"/>
      <c r="L47" s="13"/>
      <c r="M47" s="13"/>
      <c r="P47">
        <f>+P18+P24+P36+P45</f>
        <v>0</v>
      </c>
    </row>
    <row r="49" spans="1:13" ht="12.75" customHeight="1">
      <c r="A49" s="13" t="s">
        <v>111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 customHeight="1">
      <c r="A50" s="13"/>
      <c r="B50" s="13"/>
      <c r="C50" s="13"/>
      <c r="D50" s="13"/>
      <c r="E50" s="13" t="s">
        <v>112</v>
      </c>
      <c r="F50" s="13"/>
      <c r="G50" s="13"/>
      <c r="H50" s="13"/>
      <c r="I50" s="13"/>
      <c r="J50" s="13"/>
      <c r="K50" s="13"/>
      <c r="L50" s="13"/>
      <c r="M50" s="13"/>
    </row>
    <row r="51" spans="1:16" ht="12.75" customHeight="1">
      <c r="A51" s="13"/>
      <c r="B51" s="13"/>
      <c r="C51" s="13"/>
      <c r="D51" s="13"/>
      <c r="E51" s="13" t="s">
        <v>113</v>
      </c>
      <c r="F51" s="13"/>
      <c r="G51" s="13"/>
      <c r="H51" s="13"/>
      <c r="I51" s="13">
        <v>0</v>
      </c>
      <c r="J51" s="13"/>
      <c r="K51" s="13"/>
      <c r="L51" s="13"/>
      <c r="M51" s="13"/>
      <c r="P51">
        <v>0</v>
      </c>
    </row>
    <row r="52" spans="1:13" ht="12.75" customHeight="1">
      <c r="A52" s="13"/>
      <c r="B52" s="13"/>
      <c r="C52" s="13"/>
      <c r="D52" s="13"/>
      <c r="E52" s="13" t="s">
        <v>114</v>
      </c>
      <c r="F52" s="13"/>
      <c r="G52" s="13"/>
      <c r="H52" s="13"/>
      <c r="I52" s="13"/>
      <c r="J52" s="13"/>
      <c r="K52" s="13"/>
      <c r="L52" s="13"/>
      <c r="M52" s="13"/>
    </row>
    <row r="53" spans="1:16" ht="12.75" customHeight="1">
      <c r="A53" s="13"/>
      <c r="B53" s="13"/>
      <c r="C53" s="13"/>
      <c r="D53" s="13"/>
      <c r="E53" s="13" t="s">
        <v>115</v>
      </c>
      <c r="F53" s="13"/>
      <c r="G53" s="13"/>
      <c r="H53" s="13"/>
      <c r="I53" s="13">
        <v>0</v>
      </c>
      <c r="J53" s="13"/>
      <c r="K53" s="13"/>
      <c r="L53" s="13"/>
      <c r="M53" s="13"/>
      <c r="P53">
        <v>0</v>
      </c>
    </row>
    <row r="54" spans="1:16" ht="12.75" customHeight="1">
      <c r="A54" s="13"/>
      <c r="B54" s="13"/>
      <c r="C54" s="13"/>
      <c r="D54" s="13"/>
      <c r="E54" s="13" t="s">
        <v>116</v>
      </c>
      <c r="F54" s="13"/>
      <c r="G54" s="13"/>
      <c r="H54" s="13"/>
      <c r="I54" s="13">
        <f>I51+I53</f>
        <v>0</v>
      </c>
      <c r="J54" s="13"/>
      <c r="K54" s="13"/>
      <c r="L54" s="13"/>
      <c r="M54" s="13"/>
      <c r="P54">
        <f>P51+P53</f>
        <v>0</v>
      </c>
    </row>
    <row r="56" spans="1:16" ht="12.75" customHeight="1">
      <c r="A56" s="13"/>
      <c r="B56" s="13"/>
      <c r="C56" s="13"/>
      <c r="D56" s="13"/>
      <c r="E56" s="13" t="s">
        <v>116</v>
      </c>
      <c r="F56" s="13"/>
      <c r="G56" s="13"/>
      <c r="H56" s="13"/>
      <c r="I56" s="13">
        <f>I47+I54</f>
        <v>0</v>
      </c>
      <c r="J56" s="13"/>
      <c r="K56" s="13"/>
      <c r="L56" s="13"/>
      <c r="M56" s="13"/>
      <c r="P56">
        <f>P47+P54</f>
        <v>0</v>
      </c>
    </row>
  </sheetData>
  <sheetProtection sheet="1" objects="1" scenarios="1" formatColumns="0"/>
  <mergeCells count="10">
    <mergeCell ref="G8:G9"/>
    <mergeCell ref="H8:I8"/>
    <mergeCell ref="J8:K8"/>
    <mergeCell ref="L8:M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Neudert</dc:creator>
  <cp:keywords/>
  <dc:description/>
  <cp:lastModifiedBy>Jiří Kučera</cp:lastModifiedBy>
  <dcterms:created xsi:type="dcterms:W3CDTF">2018-01-04T11:00:35Z</dcterms:created>
  <dcterms:modified xsi:type="dcterms:W3CDTF">2018-01-26T09:17:23Z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