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ZAK\0.NPK\1 ZAKÁZKY 2025\204 - PTÚ ZPŘ ROLEČEK energetická náročnost budov\6 Vysvětlení zadávací dokumentace\"/>
    </mc:Choice>
  </mc:AlternateContent>
  <xr:revisionPtr revIDLastSave="0" documentId="13_ncr:1_{9F28653D-B736-497B-856E-252C3B27F852}" xr6:coauthVersionLast="47" xr6:coauthVersionMax="47" xr10:uidLastSave="{00000000-0000-0000-0000-000000000000}"/>
  <bookViews>
    <workbookView xWindow="-108" yWindow="-108" windowWidth="23256" windowHeight="12576" xr2:uid="{E3F1686B-41A4-479C-8A9E-4B870B6CF1C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1" l="1"/>
  <c r="H107" i="1" s="1"/>
  <c r="H108" i="1" s="1"/>
  <c r="G102" i="1"/>
  <c r="G89" i="1"/>
  <c r="G59" i="1"/>
  <c r="G52" i="1"/>
  <c r="G51" i="1"/>
  <c r="G49" i="1"/>
  <c r="G44" i="1"/>
  <c r="G38" i="1"/>
  <c r="G35" i="1"/>
  <c r="G25" i="1"/>
  <c r="G22" i="1"/>
  <c r="G21" i="1"/>
  <c r="G20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<sst xmlns="http://schemas.openxmlformats.org/spreadsheetml/2006/main" count="422" uniqueCount="308">
  <si>
    <t>Budova číslo</t>
  </si>
  <si>
    <t>PSČ</t>
  </si>
  <si>
    <t>Město</t>
  </si>
  <si>
    <t>Ulice</t>
  </si>
  <si>
    <t>ČP</t>
  </si>
  <si>
    <t>Odkaz na mapu</t>
  </si>
  <si>
    <t>Podlahová plocha (CEVP) [m2]</t>
  </si>
  <si>
    <t>Cena v Kč bez DPH</t>
  </si>
  <si>
    <t>Pardubice - CUP (1)</t>
  </si>
  <si>
    <t>Kyjevská</t>
  </si>
  <si>
    <t>parc.č. 64/33</t>
  </si>
  <si>
    <t>https://mapy.cz/s/katuvovoco</t>
  </si>
  <si>
    <t>není v předmětu díla</t>
  </si>
  <si>
    <t>Pardubice - Dětská chirurgie /2)</t>
  </si>
  <si>
    <t>parc.č. 409</t>
  </si>
  <si>
    <t>https://mapy.cz/s/bepomunaku</t>
  </si>
  <si>
    <t>Pardubice - PG Urologie (3)</t>
  </si>
  <si>
    <t>parc.č. 408/1</t>
  </si>
  <si>
    <t>https://mapy.cz/s/holebatene</t>
  </si>
  <si>
    <t>Pardubice - Kardiologie (4)</t>
  </si>
  <si>
    <t>parc.č. 407</t>
  </si>
  <si>
    <t>https://mapy.cz/s/bucevozape</t>
  </si>
  <si>
    <t>Pardubice - HBOT, hemat., oční (5)</t>
  </si>
  <si>
    <t>parc.č. 406</t>
  </si>
  <si>
    <t>https://mapy.cz/s/berasemega</t>
  </si>
  <si>
    <t>Pardubice - ORL (6)</t>
  </si>
  <si>
    <t>https://mapy.cz/s/natazedute</t>
  </si>
  <si>
    <t>Pardubice - Dětské (7)</t>
  </si>
  <si>
    <t>https://mapy.cz/s/bolajucavo</t>
  </si>
  <si>
    <t>Pardubice - staré plicní (8)</t>
  </si>
  <si>
    <t>parc.č. 405</t>
  </si>
  <si>
    <t>https://mapy.cz/s/luhohumage</t>
  </si>
  <si>
    <t>Pardubice - Patologie soudní lék. (9)</t>
  </si>
  <si>
    <t>parc.č. 404</t>
  </si>
  <si>
    <t>https://mapy.cz/s/malucovaro</t>
  </si>
  <si>
    <t>Pardubice - Ergoterapie PTÚ, ICT (10)</t>
  </si>
  <si>
    <t>parc.č.418</t>
  </si>
  <si>
    <t>https://mapy.cz/s/racajazata</t>
  </si>
  <si>
    <t>Pardubice - řed.,ústavní lék,OCN (11)</t>
  </si>
  <si>
    <t>parc.č.414</t>
  </si>
  <si>
    <t>https://mapy.cz/s/kodupokura</t>
  </si>
  <si>
    <t>Pardubice - vrátnice, lékárna, prac. Lék. (13)</t>
  </si>
  <si>
    <t>parc.č.415</t>
  </si>
  <si>
    <t>https://mapy.cz/s/ganujopuro</t>
  </si>
  <si>
    <t>Pardubice - Radiodiagnostika, PET-CT,M3T (14)</t>
  </si>
  <si>
    <t>parc.č. 426, 1691, 1789</t>
  </si>
  <si>
    <t>https://mapy.cz/s/ravakabapa</t>
  </si>
  <si>
    <t>Pardubice - MOP (17)</t>
  </si>
  <si>
    <t>parc.č. 1742</t>
  </si>
  <si>
    <t>https://mapy.cz/s/lujagenode</t>
  </si>
  <si>
    <t>Pardubice - Kožní, neurologie (18)</t>
  </si>
  <si>
    <t>parc.č. 410</t>
  </si>
  <si>
    <t>https://mapy.cz/s/rafufotuka</t>
  </si>
  <si>
    <t>Pardubice - neurologie (19)</t>
  </si>
  <si>
    <t>https://mapy.cz/s/judejaketu</t>
  </si>
  <si>
    <t>Pardubice - oční - OSC (22)</t>
  </si>
  <si>
    <t>parc.č. 661</t>
  </si>
  <si>
    <t>https://mapy.cz/s/mabepatobu</t>
  </si>
  <si>
    <t>Pardubice - Multiscan (24)</t>
  </si>
  <si>
    <t>parc.č. 1794</t>
  </si>
  <si>
    <t>https://mapy.com/s/buhuzepahu</t>
  </si>
  <si>
    <t xml:space="preserve">Pardubice - psychiatrie (25) </t>
  </si>
  <si>
    <t>parc.č. 1814</t>
  </si>
  <si>
    <t>https://mapy.cz/s/lezeruvafa</t>
  </si>
  <si>
    <t>Pardubice - Biochemie, Mikrobiologie (26)</t>
  </si>
  <si>
    <t>parc.č. 1000/1</t>
  </si>
  <si>
    <t>https://mapy.cz/s/fogogefelo</t>
  </si>
  <si>
    <t>Pardubice - staré ARO JIP (27)</t>
  </si>
  <si>
    <t>parc.č. 1369,1370</t>
  </si>
  <si>
    <t>https://mapy.cz/s/kacufelenu</t>
  </si>
  <si>
    <t>Pardubice - Interna, geriatrie, rehabilitace (28)</t>
  </si>
  <si>
    <t>parc.č. 1295</t>
  </si>
  <si>
    <t>https://mapy.cz/s/gurolucate</t>
  </si>
  <si>
    <t>Pardubice - výměník (29)</t>
  </si>
  <si>
    <t>parc.č. 997</t>
  </si>
  <si>
    <t>https://mapy.cz/s/lulegumela</t>
  </si>
  <si>
    <t>Pardubice - Onkologie, Multiscan (30)</t>
  </si>
  <si>
    <t>parc.č. 1449</t>
  </si>
  <si>
    <t>https://mapy.cz/s/puzekohuze</t>
  </si>
  <si>
    <t>Pardubice - Agel (31)</t>
  </si>
  <si>
    <t>parc.č. 1746</t>
  </si>
  <si>
    <t>https://mapy.com/s/dahagajene</t>
  </si>
  <si>
    <t>Pardubice - prádelna (33)</t>
  </si>
  <si>
    <t>parc.č. 1180/1</t>
  </si>
  <si>
    <t>https://mapy.cz/s/kulodafajo</t>
  </si>
  <si>
    <t>Pardubice - Frezenius (40)</t>
  </si>
  <si>
    <t>parc.č. 1331</t>
  </si>
  <si>
    <t>https://mapy.cz/s/recuzupeka</t>
  </si>
  <si>
    <t>Pardubice - Kotelna (41)</t>
  </si>
  <si>
    <t>parc.č. 1320</t>
  </si>
  <si>
    <t>https://mapy.cz/s/lumesaluca</t>
  </si>
  <si>
    <t>Pardubice - ČOV, sklady (42)</t>
  </si>
  <si>
    <t>parc.č. 1321</t>
  </si>
  <si>
    <t>https://mapy.cz/s/kelabozevu</t>
  </si>
  <si>
    <t>Pardubice - Spalovna (44)</t>
  </si>
  <si>
    <t>parc.č. 1332</t>
  </si>
  <si>
    <t>https://mapy.cz/s/gocatasoko</t>
  </si>
  <si>
    <t>Pardubice - Stravovací provoz, ubytovna (47)</t>
  </si>
  <si>
    <t>parc.č.1456</t>
  </si>
  <si>
    <t>https://mapy.cz/s/padomanake</t>
  </si>
  <si>
    <t>Pardubice - U Trojice - záchytka</t>
  </si>
  <si>
    <t>č.p. 572</t>
  </si>
  <si>
    <t>https://mapy.cz/s/jotelufure</t>
  </si>
  <si>
    <t>Chrudim - Monoblok A</t>
  </si>
  <si>
    <t>Václavská</t>
  </si>
  <si>
    <t>parc.č. 2348/1</t>
  </si>
  <si>
    <t>https://mapy.cz/s/lozucemepu</t>
  </si>
  <si>
    <t>Chrudim - Monoblok T+P</t>
  </si>
  <si>
    <t>parc.č. 2347, 2348/1</t>
  </si>
  <si>
    <t>https://mapy.cz/s/hukutoneme</t>
  </si>
  <si>
    <t>Chrudim - Monoblok B</t>
  </si>
  <si>
    <t>https://mapy.cz/s/copososoju</t>
  </si>
  <si>
    <t>Chrudim - Monoblok D+D1</t>
  </si>
  <si>
    <t>https://mapy.cz/s/pafulavana</t>
  </si>
  <si>
    <t>Chrudim - Monoblok C</t>
  </si>
  <si>
    <t>https://mapy.cz/s/cekotunaru</t>
  </si>
  <si>
    <t>Chrudim - Monoblok B1</t>
  </si>
  <si>
    <t>https://mapy.cz/s/gecakujofo</t>
  </si>
  <si>
    <t>Chrudim - Blok OA</t>
  </si>
  <si>
    <t>parc.č. 5944</t>
  </si>
  <si>
    <t>https://mapy.cz/s/nolegujego</t>
  </si>
  <si>
    <t>Chrudim - Blok OB</t>
  </si>
  <si>
    <t>https://mapy.cz/s/fejogezoma</t>
  </si>
  <si>
    <t xml:space="preserve">Chrudim - Blok X </t>
  </si>
  <si>
    <t>https://mapy.cz/s/moragakosa</t>
  </si>
  <si>
    <t xml:space="preserve">Chrudim - Budova L </t>
  </si>
  <si>
    <t>parc.č. 4317</t>
  </si>
  <si>
    <t>https://mapy.cz/s/nopasamehe</t>
  </si>
  <si>
    <t>Chrudim - očkovací centrum (ZS)</t>
  </si>
  <si>
    <t>parc.č. 5945</t>
  </si>
  <si>
    <t>https://mapy.cz/s/mafakehala</t>
  </si>
  <si>
    <t>Chrudim - Ředitelství, Zdravosklad (Ř+Z)</t>
  </si>
  <si>
    <t>parc.č. 6474</t>
  </si>
  <si>
    <t>https://mapy.cz/s/pohovesuzo</t>
  </si>
  <si>
    <t>Chrudim - provozně tech. Úsek (M)</t>
  </si>
  <si>
    <t>parc.č. 6473</t>
  </si>
  <si>
    <t>https://mapy.cz/s/nuguvucosu</t>
  </si>
  <si>
    <t>Chrudim - Kotelna (K)</t>
  </si>
  <si>
    <t>parc.č. 2349</t>
  </si>
  <si>
    <t>https://mapy.cz/s/nadotucoho</t>
  </si>
  <si>
    <t>Chrudim - Lékárna (ÚL)</t>
  </si>
  <si>
    <t>parc.č. 6949</t>
  </si>
  <si>
    <t>https://mapy.cz/s/jadebahare</t>
  </si>
  <si>
    <t>Chrudim - vrátnice hl. vstup (V)</t>
  </si>
  <si>
    <t>parc.č. 5946/1, 5946/2</t>
  </si>
  <si>
    <t>https://mapy.cz/s/fovucarobu</t>
  </si>
  <si>
    <t>Chrudim - Gastrocentrum (G)</t>
  </si>
  <si>
    <t>2348/1</t>
  </si>
  <si>
    <t>https://mapy.cz/s/logogupuma</t>
  </si>
  <si>
    <t>Chrudim - Garáže (G1)</t>
  </si>
  <si>
    <t>parc.č. 4318</t>
  </si>
  <si>
    <t>https://mapy.cz/s/herefocupa</t>
  </si>
  <si>
    <t>Chrudim - Dílny, údržby (Ž)</t>
  </si>
  <si>
    <t>parc.č. 5219</t>
  </si>
  <si>
    <t>https://mapy.cz/s/calecurodo</t>
  </si>
  <si>
    <t>Chrudim - Archiv (AR)</t>
  </si>
  <si>
    <t>parc.č. 6620</t>
  </si>
  <si>
    <t>https://mapy.cz/s/fohusetoru</t>
  </si>
  <si>
    <t>Chrudim - Prodejna (P)</t>
  </si>
  <si>
    <t>761</t>
  </si>
  <si>
    <t>https://mapy.cz/s/heganokate</t>
  </si>
  <si>
    <t>Chrudim - Ubytovna (UB)</t>
  </si>
  <si>
    <t>567, 568</t>
  </si>
  <si>
    <t>https://mapy.cz/s/fejelulesu</t>
  </si>
  <si>
    <t>Svitavy, Patologie ( C )</t>
  </si>
  <si>
    <t>Kollárova</t>
  </si>
  <si>
    <t>parc.č. 2977</t>
  </si>
  <si>
    <t>https://mapy.cz/s/cofetagalu</t>
  </si>
  <si>
    <t>Svitavy, Psychiatrie (F)</t>
  </si>
  <si>
    <t>U Stadionu</t>
  </si>
  <si>
    <t>240/11</t>
  </si>
  <si>
    <t>https://mapy.cz/s/juhobunosu</t>
  </si>
  <si>
    <t>Svitavy, OIM (A)</t>
  </si>
  <si>
    <t>parc.č. 1916/89</t>
  </si>
  <si>
    <t>https://mapy.cz/s/canusetezu</t>
  </si>
  <si>
    <t>Svitavy, strav. Provoz/THS ( E )</t>
  </si>
  <si>
    <t>parc.č. 2979/1</t>
  </si>
  <si>
    <t>https://mapy.cz/s/lagemelala</t>
  </si>
  <si>
    <t>Svitavy, ORL (D)</t>
  </si>
  <si>
    <t>parc.č. 740</t>
  </si>
  <si>
    <t>https://mapy.cz/s/homuhomaso</t>
  </si>
  <si>
    <t>Svitavy, Hlavní budova (B)</t>
  </si>
  <si>
    <t>parc.č. 548/3</t>
  </si>
  <si>
    <t>https://mapy.cz/s/larofafelo</t>
  </si>
  <si>
    <t>Svitavy, Doprava (CH)</t>
  </si>
  <si>
    <t>897/11a</t>
  </si>
  <si>
    <t>https://mapy.cz/s/pufegaruve</t>
  </si>
  <si>
    <t>Svitavy, Údržba (J)</t>
  </si>
  <si>
    <t>parc.č. 603</t>
  </si>
  <si>
    <t>https://mapy.cz/s/gatakufadu</t>
  </si>
  <si>
    <t>Svitavy, Poliklinika (P)</t>
  </si>
  <si>
    <t>2070/22</t>
  </si>
  <si>
    <t>https://mapy.cz/s/dokedacuju</t>
  </si>
  <si>
    <t>Svitavy, Rehabilitace (H)</t>
  </si>
  <si>
    <t>Polní</t>
  </si>
  <si>
    <t>595/2a</t>
  </si>
  <si>
    <t>https://mapy.cz/s/daducuhuba</t>
  </si>
  <si>
    <t>Svitavy, Hematologicko tranfúzní (G)</t>
  </si>
  <si>
    <t>U Nemocnice</t>
  </si>
  <si>
    <t>2212/6</t>
  </si>
  <si>
    <t>https://mapy.cz/s/huvezofavo</t>
  </si>
  <si>
    <t>Litomyšl - Lékárna (A)</t>
  </si>
  <si>
    <t>J. E. Purkyně</t>
  </si>
  <si>
    <t>1096</t>
  </si>
  <si>
    <t>https://mapy.cz/s/jugururamo</t>
  </si>
  <si>
    <t>Litomyšl - Admin. Budova (B)</t>
  </si>
  <si>
    <t>652</t>
  </si>
  <si>
    <t>https://mapy.cz/s/daconolamu</t>
  </si>
  <si>
    <t>Litomyšl - Kožní ambulance a doprava ( C )</t>
  </si>
  <si>
    <t>497</t>
  </si>
  <si>
    <t>https://mapy.cz/s/bokeralaku</t>
  </si>
  <si>
    <t>Litomyšl - Patologie (D)</t>
  </si>
  <si>
    <t>parc.č. 1126</t>
  </si>
  <si>
    <t>https://mapy.cz/s/culosaruka</t>
  </si>
  <si>
    <t>Litomyšl - ČOV (E)</t>
  </si>
  <si>
    <t xml:space="preserve">není na mapě </t>
  </si>
  <si>
    <t>Litomyšl - IDG (F)</t>
  </si>
  <si>
    <t>510</t>
  </si>
  <si>
    <t>https://mapy.cz/s/poherudoga</t>
  </si>
  <si>
    <t>Litomyšl - Garáže (G)</t>
  </si>
  <si>
    <t>parc.č. 1127</t>
  </si>
  <si>
    <t>https://mapy.cz/s/folozolobe</t>
  </si>
  <si>
    <t>Litomyšl - Spisovna (H)</t>
  </si>
  <si>
    <t>parc.č. 1128</t>
  </si>
  <si>
    <t>https://mapy.cz/s/cubobapavu</t>
  </si>
  <si>
    <t>Litomyšl - JIP, LDN, ambulance (I)</t>
  </si>
  <si>
    <t>768</t>
  </si>
  <si>
    <t>https://mapy.cz/s/fetopucuzu</t>
  </si>
  <si>
    <t>Litomyšl - Kuchyně, prádelna, jídelna (J)</t>
  </si>
  <si>
    <t>parc.č. 1089</t>
  </si>
  <si>
    <t>https://mapy.cz/s/dasucuzuko</t>
  </si>
  <si>
    <t>Litomyšl - Trafostanice (K)</t>
  </si>
  <si>
    <t>parc.č. 1130</t>
  </si>
  <si>
    <t>https://mapy.cz/s/kefudohetu</t>
  </si>
  <si>
    <t>Litomyšl - Archiv, sklady (L)</t>
  </si>
  <si>
    <t>https://mapy.cz/s/kenohuramo</t>
  </si>
  <si>
    <t>Litomyšl - Monoblok (M)</t>
  </si>
  <si>
    <t>308</t>
  </si>
  <si>
    <t>https://mapy.cz/s/pugalanedu</t>
  </si>
  <si>
    <t>Litomyšl - Neurologie (N)</t>
  </si>
  <si>
    <t>parc.č. 1133/1</t>
  </si>
  <si>
    <t>https://mapy.cz/s/cevocunuma</t>
  </si>
  <si>
    <t>Litomyšl - Kafeterie (O)</t>
  </si>
  <si>
    <t>https://mapy.cz/s/keperajofe</t>
  </si>
  <si>
    <t>Litomyšl - RDG, SONO, CT  ( R )</t>
  </si>
  <si>
    <t>https://mapy.cz/s/decemekejo</t>
  </si>
  <si>
    <t>Litomyšl - Údržba (S)</t>
  </si>
  <si>
    <t>parc.č. 1132</t>
  </si>
  <si>
    <t>https://mapy.cz/s/hobejosaro</t>
  </si>
  <si>
    <t>Litomyšl - Alergologie, HTO, OKB, dětské (P)</t>
  </si>
  <si>
    <t>https://mapy.cz/s/jozetodazu</t>
  </si>
  <si>
    <t xml:space="preserve">Litomyšl - Ubytovna LIN </t>
  </si>
  <si>
    <t>919</t>
  </si>
  <si>
    <t>https://mapy.cz/s/natajukege</t>
  </si>
  <si>
    <t>Ústí nad Orlicí - jídelna, integrovaný sběrný dvůr (2,3)</t>
  </si>
  <si>
    <t>Čs. Armády</t>
  </si>
  <si>
    <t>1077</t>
  </si>
  <si>
    <t>https://mapy.cz/s/bupapupazo</t>
  </si>
  <si>
    <t>Ústí nad Orlicí - sklad, ubytovna (8)</t>
  </si>
  <si>
    <t>parc.č. 1565</t>
  </si>
  <si>
    <t>https://mapy.cz/s/nehuzokufu</t>
  </si>
  <si>
    <t>Ústí nad Orlicí - ředitelství (1)</t>
  </si>
  <si>
    <t>1076</t>
  </si>
  <si>
    <t>https://mapy.cz/s/nonutupuro</t>
  </si>
  <si>
    <t>Ústí nad Orlicí - lékárna (6)</t>
  </si>
  <si>
    <t>parc.č. 3461</t>
  </si>
  <si>
    <t>https://mapy.cz/s/kapojagapa</t>
  </si>
  <si>
    <t>Ústí nad Orlicí - rehabilitace, ambulance, gastro (H)</t>
  </si>
  <si>
    <t>parc.č. 3716</t>
  </si>
  <si>
    <t>https://mapy.cz/s/lucapebacu</t>
  </si>
  <si>
    <t>Ústí nad Orlicí - urgentní příjem (U)</t>
  </si>
  <si>
    <t>parc.č. 3915/1</t>
  </si>
  <si>
    <t>https://mapy.cz/s/mutetaseha</t>
  </si>
  <si>
    <t>Ústí nad Orlicí - ambulance klinických psychologů (G)</t>
  </si>
  <si>
    <t>parc.č. 1170</t>
  </si>
  <si>
    <t>https://mapy.cz/s/dabunefele</t>
  </si>
  <si>
    <t>Ústí nad Orlicí - Onkologie (F)</t>
  </si>
  <si>
    <t>parc.č. 3294</t>
  </si>
  <si>
    <t>https://mapy.cz/s/hanekehonu</t>
  </si>
  <si>
    <t>Ústí nad Orlicí - dětské oddělení, JIP, ambulance (D)</t>
  </si>
  <si>
    <t>parc.č. 1324</t>
  </si>
  <si>
    <t>https://mapy.cz/s/nerocujuhe</t>
  </si>
  <si>
    <t>Ústí nad Orlicí - Interna, JIP, kardiologie ( E )</t>
  </si>
  <si>
    <t>parc.č. 3571</t>
  </si>
  <si>
    <t>https://mapy.cz/s/nedufuboto</t>
  </si>
  <si>
    <t>Ústí nad Orlicí - ORL, GYN, URL, CHIR, COS (B)</t>
  </si>
  <si>
    <t>parc.č. 1169</t>
  </si>
  <si>
    <t>https://mapy.cz/s/ducusujejo</t>
  </si>
  <si>
    <t>Ústí nad Orlicí - neurologie, LPS pro dospělé ( C )</t>
  </si>
  <si>
    <t>parc.č. 1701/2</t>
  </si>
  <si>
    <t>https://mapy.cz/s/harosavobo</t>
  </si>
  <si>
    <t>Ústí nad Orlicí - HTO, RDG, ORL, porodnické (A)</t>
  </si>
  <si>
    <t>parc.č. 3231, 3037</t>
  </si>
  <si>
    <t>https://mapy.cz/s/dugecevona</t>
  </si>
  <si>
    <t>Ústí nad Orlicí - dílny (5)</t>
  </si>
  <si>
    <t>parc.č. 1564</t>
  </si>
  <si>
    <t>https://mapy.com/s/hujotelaba</t>
  </si>
  <si>
    <t>Ústí nad Orlicí - sklad údržby, hala (4)</t>
  </si>
  <si>
    <t>parc.č. 3476, 3475/1</t>
  </si>
  <si>
    <t>https://mapy.cz/s/popojokevu</t>
  </si>
  <si>
    <t>PENB</t>
  </si>
  <si>
    <t>Zpracování manažerského souhrnného přehledu</t>
  </si>
  <si>
    <t>Cena celkem bez DPH</t>
  </si>
  <si>
    <t>Cena celkem včetně DPH</t>
  </si>
  <si>
    <t xml:space="preserve"> </t>
  </si>
  <si>
    <t>Příloha č. 2 ZD - Soupis budov</t>
  </si>
  <si>
    <t>Dodavatel ocení každou budovu ve sloupci "H"</t>
  </si>
  <si>
    <r>
      <t xml:space="preserve">Název účastníka </t>
    </r>
    <r>
      <rPr>
        <i/>
        <sz val="14"/>
        <rFont val="Aptos"/>
        <family val="2"/>
      </rPr>
      <t>(doplní dodavatel)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</si>
</sst>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6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26"/>
      <color theme="1"/>
      <name val="Open Sans"/>
      <family val="2"/>
    </font>
    <font>
      <b/>
      <sz val="11"/>
      <color theme="0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4"/>
      <color theme="1"/>
      <name val="Aptos"/>
      <family val="2"/>
      <charset val="238"/>
    </font>
    <font>
      <b/>
      <sz val="24"/>
      <color theme="1"/>
      <name val="Aptos Narrow"/>
      <family val="2"/>
      <charset val="238"/>
      <scheme val="minor"/>
    </font>
    <font>
      <sz val="14"/>
      <color theme="1"/>
      <name val="Aptos"/>
      <family val="2"/>
    </font>
    <font>
      <b/>
      <sz val="18"/>
      <color theme="1"/>
      <name val="Aptos"/>
      <family val="2"/>
    </font>
    <font>
      <sz val="14"/>
      <name val="Aptos"/>
      <family val="2"/>
    </font>
    <font>
      <i/>
      <sz val="14"/>
      <name val="Aptos"/>
      <family val="2"/>
    </font>
    <font>
      <sz val="14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3" fontId="1" fillId="0" borderId="5" xfId="1" applyNumberForma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3" fontId="1" fillId="0" borderId="8" xfId="1" applyNumberForma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/>
    </xf>
    <xf numFmtId="3" fontId="1" fillId="0" borderId="8" xfId="2" applyNumberForma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/>
    <xf numFmtId="0" fontId="4" fillId="0" borderId="11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3" fontId="1" fillId="0" borderId="12" xfId="1" applyNumberForma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7" fillId="0" borderId="7" xfId="0" applyFont="1" applyBorder="1"/>
    <xf numFmtId="0" fontId="8" fillId="0" borderId="8" xfId="0" applyFont="1" applyBorder="1" applyAlignment="1">
      <alignment vertical="center"/>
    </xf>
    <xf numFmtId="0" fontId="7" fillId="0" borderId="11" xfId="0" applyFont="1" applyBorder="1"/>
    <xf numFmtId="0" fontId="8" fillId="0" borderId="12" xfId="0" applyFont="1" applyBorder="1" applyAlignment="1">
      <alignment vertical="center"/>
    </xf>
    <xf numFmtId="0" fontId="9" fillId="3" borderId="10" xfId="0" applyFont="1" applyFill="1" applyBorder="1"/>
    <xf numFmtId="0" fontId="10" fillId="3" borderId="10" xfId="0" applyFont="1" applyFill="1" applyBorder="1"/>
    <xf numFmtId="0" fontId="11" fillId="0" borderId="0" xfId="0" applyFont="1"/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2" fillId="4" borderId="14" xfId="0" applyFont="1" applyFill="1" applyBorder="1" applyAlignment="1"/>
    <xf numFmtId="0" fontId="0" fillId="4" borderId="15" xfId="0" applyFill="1" applyBorder="1" applyAlignment="1"/>
    <xf numFmtId="0" fontId="0" fillId="4" borderId="16" xfId="0" applyFill="1" applyBorder="1" applyAlignment="1"/>
  </cellXfs>
  <cellStyles count="3">
    <cellStyle name="Hyperlink" xfId="2" xr:uid="{9F9625CD-1D3A-4F54-90C4-A4F72292BBDE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py.cz/s/natazedute" TargetMode="External"/><Relationship Id="rId18" Type="http://schemas.openxmlformats.org/officeDocument/2006/relationships/hyperlink" Target="https://mapy.cz/s/mabepatobu" TargetMode="External"/><Relationship Id="rId26" Type="http://schemas.openxmlformats.org/officeDocument/2006/relationships/hyperlink" Target="https://mapy.cz/s/gocatasoko" TargetMode="External"/><Relationship Id="rId39" Type="http://schemas.openxmlformats.org/officeDocument/2006/relationships/hyperlink" Target="https://mapy.cz/s/cekotunaru" TargetMode="External"/><Relationship Id="rId21" Type="http://schemas.openxmlformats.org/officeDocument/2006/relationships/hyperlink" Target="https://mapy.cz/s/kacufelenu" TargetMode="External"/><Relationship Id="rId34" Type="http://schemas.openxmlformats.org/officeDocument/2006/relationships/hyperlink" Target="https://mapy.cz/s/calecurodo" TargetMode="External"/><Relationship Id="rId42" Type="http://schemas.openxmlformats.org/officeDocument/2006/relationships/hyperlink" Target="https://mapy.cz/s/larofafelo" TargetMode="External"/><Relationship Id="rId47" Type="http://schemas.openxmlformats.org/officeDocument/2006/relationships/hyperlink" Target="https://mapy.cz/s/culosaruka" TargetMode="External"/><Relationship Id="rId50" Type="http://schemas.openxmlformats.org/officeDocument/2006/relationships/hyperlink" Target="https://mapy.cz/s/ducusujejo" TargetMode="External"/><Relationship Id="rId55" Type="http://schemas.openxmlformats.org/officeDocument/2006/relationships/hyperlink" Target="https://mapy.cz/s/nerocujuhe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mapy.cz/s/rafufotuka" TargetMode="External"/><Relationship Id="rId2" Type="http://schemas.openxmlformats.org/officeDocument/2006/relationships/hyperlink" Target="https://mapy.cz/s/bolajucavo" TargetMode="External"/><Relationship Id="rId16" Type="http://schemas.openxmlformats.org/officeDocument/2006/relationships/hyperlink" Target="https://mapy.cz/s/ravakabapa" TargetMode="External"/><Relationship Id="rId29" Type="http://schemas.openxmlformats.org/officeDocument/2006/relationships/hyperlink" Target="https://mapy.cz/s/nuguvucosu" TargetMode="External"/><Relationship Id="rId11" Type="http://schemas.openxmlformats.org/officeDocument/2006/relationships/hyperlink" Target="https://mapy.cz/s/bucevozape" TargetMode="External"/><Relationship Id="rId24" Type="http://schemas.openxmlformats.org/officeDocument/2006/relationships/hyperlink" Target="https://mapy.cz/s/lumesaluca" TargetMode="External"/><Relationship Id="rId32" Type="http://schemas.openxmlformats.org/officeDocument/2006/relationships/hyperlink" Target="https://mapy.cz/s/mafakehala" TargetMode="External"/><Relationship Id="rId37" Type="http://schemas.openxmlformats.org/officeDocument/2006/relationships/hyperlink" Target="https://mapy.cz/s/hukutoneme" TargetMode="External"/><Relationship Id="rId40" Type="http://schemas.openxmlformats.org/officeDocument/2006/relationships/hyperlink" Target="https://mapy.cz/s/gecakujofo" TargetMode="External"/><Relationship Id="rId45" Type="http://schemas.openxmlformats.org/officeDocument/2006/relationships/hyperlink" Target="https://mapy.cz/s/daducuhuba" TargetMode="External"/><Relationship Id="rId53" Type="http://schemas.openxmlformats.org/officeDocument/2006/relationships/hyperlink" Target="https://mapy.cz/s/dabunefele" TargetMode="External"/><Relationship Id="rId58" Type="http://schemas.openxmlformats.org/officeDocument/2006/relationships/hyperlink" Target="https://mapy.com/s/hujotelaba" TargetMode="External"/><Relationship Id="rId5" Type="http://schemas.openxmlformats.org/officeDocument/2006/relationships/hyperlink" Target="https://mapy.cz/s/racajazata" TargetMode="External"/><Relationship Id="rId61" Type="http://schemas.openxmlformats.org/officeDocument/2006/relationships/hyperlink" Target="https://mapy.cz/s/popojokevu" TargetMode="External"/><Relationship Id="rId19" Type="http://schemas.openxmlformats.org/officeDocument/2006/relationships/hyperlink" Target="https://mapy.cz/s/lezeruvafa" TargetMode="External"/><Relationship Id="rId14" Type="http://schemas.openxmlformats.org/officeDocument/2006/relationships/hyperlink" Target="https://mapy.cz/s/malucovaro" TargetMode="External"/><Relationship Id="rId22" Type="http://schemas.openxmlformats.org/officeDocument/2006/relationships/hyperlink" Target="https://mapy.cz/s/gurolucate" TargetMode="External"/><Relationship Id="rId27" Type="http://schemas.openxmlformats.org/officeDocument/2006/relationships/hyperlink" Target="https://mapy.cz/s/padomanake" TargetMode="External"/><Relationship Id="rId30" Type="http://schemas.openxmlformats.org/officeDocument/2006/relationships/hyperlink" Target="https://mapy.cz/s/nadotucoho" TargetMode="External"/><Relationship Id="rId35" Type="http://schemas.openxmlformats.org/officeDocument/2006/relationships/hyperlink" Target="https://mapy.cz/s/fohusetoru" TargetMode="External"/><Relationship Id="rId43" Type="http://schemas.openxmlformats.org/officeDocument/2006/relationships/hyperlink" Target="https://mapy.cz/s/pufegaruve" TargetMode="External"/><Relationship Id="rId48" Type="http://schemas.openxmlformats.org/officeDocument/2006/relationships/hyperlink" Target="https://mapy.cz/s/kefudohetu" TargetMode="External"/><Relationship Id="rId56" Type="http://schemas.openxmlformats.org/officeDocument/2006/relationships/hyperlink" Target="https://mapy.cz/s/nedufuboto" TargetMode="External"/><Relationship Id="rId8" Type="http://schemas.openxmlformats.org/officeDocument/2006/relationships/hyperlink" Target="https://mapy.cz/s/judejaketu" TargetMode="External"/><Relationship Id="rId51" Type="http://schemas.openxmlformats.org/officeDocument/2006/relationships/hyperlink" Target="https://mapy.cz/s/nonutupuro" TargetMode="External"/><Relationship Id="rId3" Type="http://schemas.openxmlformats.org/officeDocument/2006/relationships/hyperlink" Target="https://mapy.cz/s/katuvovoco" TargetMode="External"/><Relationship Id="rId12" Type="http://schemas.openxmlformats.org/officeDocument/2006/relationships/hyperlink" Target="https://mapy.cz/s/luhohumage" TargetMode="External"/><Relationship Id="rId17" Type="http://schemas.openxmlformats.org/officeDocument/2006/relationships/hyperlink" Target="https://mapy.cz/s/lujagenode" TargetMode="External"/><Relationship Id="rId25" Type="http://schemas.openxmlformats.org/officeDocument/2006/relationships/hyperlink" Target="https://mapy.cz/s/kelabozevu" TargetMode="External"/><Relationship Id="rId33" Type="http://schemas.openxmlformats.org/officeDocument/2006/relationships/hyperlink" Target="https://mapy.cz/s/pohovesuzo" TargetMode="External"/><Relationship Id="rId38" Type="http://schemas.openxmlformats.org/officeDocument/2006/relationships/hyperlink" Target="https://mapy.cz/s/copososoju" TargetMode="External"/><Relationship Id="rId46" Type="http://schemas.openxmlformats.org/officeDocument/2006/relationships/hyperlink" Target="https://mapy.cz/s/daconolamu" TargetMode="External"/><Relationship Id="rId59" Type="http://schemas.openxmlformats.org/officeDocument/2006/relationships/hyperlink" Target="https://mapy.com/s/buhuzepahu" TargetMode="External"/><Relationship Id="rId20" Type="http://schemas.openxmlformats.org/officeDocument/2006/relationships/hyperlink" Target="https://mapy.cz/s/fogogefelo" TargetMode="External"/><Relationship Id="rId41" Type="http://schemas.openxmlformats.org/officeDocument/2006/relationships/hyperlink" Target="https://mapy.cz/s/canusetezu" TargetMode="External"/><Relationship Id="rId54" Type="http://schemas.openxmlformats.org/officeDocument/2006/relationships/hyperlink" Target="https://mapy.cz/s/hanekehonu" TargetMode="External"/><Relationship Id="rId62" Type="http://schemas.openxmlformats.org/officeDocument/2006/relationships/hyperlink" Target="https://mapy.cz/s/heganokate" TargetMode="External"/><Relationship Id="rId1" Type="http://schemas.openxmlformats.org/officeDocument/2006/relationships/hyperlink" Target="https://mapy.cz/s/berasemega" TargetMode="External"/><Relationship Id="rId6" Type="http://schemas.openxmlformats.org/officeDocument/2006/relationships/hyperlink" Target="https://mapy.cz/s/kodupokura" TargetMode="External"/><Relationship Id="rId15" Type="http://schemas.openxmlformats.org/officeDocument/2006/relationships/hyperlink" Target="https://mapy.cz/s/ganujopuro" TargetMode="External"/><Relationship Id="rId23" Type="http://schemas.openxmlformats.org/officeDocument/2006/relationships/hyperlink" Target="https://mapy.cz/s/recuzupeka" TargetMode="External"/><Relationship Id="rId28" Type="http://schemas.openxmlformats.org/officeDocument/2006/relationships/hyperlink" Target="https://mapy.cz/s/jotelufure" TargetMode="External"/><Relationship Id="rId36" Type="http://schemas.openxmlformats.org/officeDocument/2006/relationships/hyperlink" Target="https://mapy.cz/s/fejogezoma" TargetMode="External"/><Relationship Id="rId49" Type="http://schemas.openxmlformats.org/officeDocument/2006/relationships/hyperlink" Target="https://mapy.cz/s/kapojagapa" TargetMode="External"/><Relationship Id="rId57" Type="http://schemas.openxmlformats.org/officeDocument/2006/relationships/hyperlink" Target="https://mapy.cz/s/harosavobo" TargetMode="External"/><Relationship Id="rId10" Type="http://schemas.openxmlformats.org/officeDocument/2006/relationships/hyperlink" Target="https://mapy.cz/s/puzekohuze" TargetMode="External"/><Relationship Id="rId31" Type="http://schemas.openxmlformats.org/officeDocument/2006/relationships/hyperlink" Target="https://mapy.cz/s/fovucarobu" TargetMode="External"/><Relationship Id="rId44" Type="http://schemas.openxmlformats.org/officeDocument/2006/relationships/hyperlink" Target="https://mapy.cz/s/gatakufadu" TargetMode="External"/><Relationship Id="rId52" Type="http://schemas.openxmlformats.org/officeDocument/2006/relationships/hyperlink" Target="https://mapy.cz/s/dugecevona" TargetMode="External"/><Relationship Id="rId60" Type="http://schemas.openxmlformats.org/officeDocument/2006/relationships/hyperlink" Target="https://mapy.com/s/dahagajene" TargetMode="External"/><Relationship Id="rId4" Type="http://schemas.openxmlformats.org/officeDocument/2006/relationships/hyperlink" Target="https://mapy.cz/s/bepomunaku" TargetMode="External"/><Relationship Id="rId9" Type="http://schemas.openxmlformats.org/officeDocument/2006/relationships/hyperlink" Target="https://mapy.cz/s/lulegume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92F5-18FB-41E7-817F-864629BC6389}">
  <dimension ref="A1:J110"/>
  <sheetViews>
    <sheetView tabSelected="1" zoomScale="85" zoomScaleNormal="85" workbookViewId="0">
      <selection activeCell="D3" sqref="D3"/>
    </sheetView>
  </sheetViews>
  <sheetFormatPr defaultColWidth="12.5546875" defaultRowHeight="14.4" x14ac:dyDescent="0.3"/>
  <cols>
    <col min="1" max="1" width="17.5546875" customWidth="1"/>
    <col min="3" max="3" width="54.109375" customWidth="1"/>
    <col min="4" max="4" width="18.44140625" customWidth="1"/>
    <col min="5" max="5" width="26.44140625" customWidth="1"/>
    <col min="6" max="6" width="32.44140625" customWidth="1"/>
    <col min="7" max="7" width="15.88671875" customWidth="1"/>
    <col min="8" max="8" width="16.6640625" customWidth="1"/>
  </cols>
  <sheetData>
    <row r="1" spans="1:8" ht="31.2" x14ac:dyDescent="0.6">
      <c r="A1" s="36" t="s">
        <v>305</v>
      </c>
      <c r="B1" s="37"/>
      <c r="C1" s="37"/>
    </row>
    <row r="2" spans="1:8" ht="33" customHeight="1" x14ac:dyDescent="0.3">
      <c r="A2" s="39" t="s">
        <v>307</v>
      </c>
      <c r="B2" s="40"/>
      <c r="C2" s="40"/>
      <c r="D2" s="41"/>
    </row>
    <row r="3" spans="1:8" ht="23.4" x14ac:dyDescent="0.45">
      <c r="A3" s="42" t="s">
        <v>306</v>
      </c>
      <c r="B3" s="43"/>
      <c r="C3" s="44"/>
      <c r="D3" s="38"/>
      <c r="E3" s="38"/>
    </row>
    <row r="4" spans="1:8" ht="21.9" customHeight="1" thickBot="1" x14ac:dyDescent="0.9">
      <c r="A4" s="1"/>
    </row>
    <row r="5" spans="1:8" ht="47.4" thickBot="1" x14ac:dyDescent="0.3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5" t="s">
        <v>7</v>
      </c>
    </row>
    <row r="6" spans="1:8" ht="15.6" x14ac:dyDescent="0.3">
      <c r="A6" s="6">
        <v>1</v>
      </c>
      <c r="B6" s="7">
        <v>53203</v>
      </c>
      <c r="C6" s="8" t="s">
        <v>8</v>
      </c>
      <c r="D6" s="8" t="s">
        <v>9</v>
      </c>
      <c r="E6" s="9" t="s">
        <v>10</v>
      </c>
      <c r="F6" s="10" t="s">
        <v>11</v>
      </c>
      <c r="G6" s="11" t="s">
        <v>12</v>
      </c>
      <c r="H6" s="12">
        <v>0</v>
      </c>
    </row>
    <row r="7" spans="1:8" ht="15.6" x14ac:dyDescent="0.3">
      <c r="A7" s="13">
        <v>2</v>
      </c>
      <c r="B7" s="14">
        <v>53203</v>
      </c>
      <c r="C7" s="15" t="s">
        <v>13</v>
      </c>
      <c r="D7" s="15" t="s">
        <v>9</v>
      </c>
      <c r="E7" s="16" t="s">
        <v>14</v>
      </c>
      <c r="F7" s="17" t="s">
        <v>15</v>
      </c>
      <c r="G7" s="15">
        <v>4450</v>
      </c>
      <c r="H7" s="18">
        <v>0</v>
      </c>
    </row>
    <row r="8" spans="1:8" ht="15.6" x14ac:dyDescent="0.3">
      <c r="A8" s="13">
        <v>3</v>
      </c>
      <c r="B8" s="14">
        <v>53203</v>
      </c>
      <c r="C8" s="15" t="s">
        <v>16</v>
      </c>
      <c r="D8" s="15" t="s">
        <v>9</v>
      </c>
      <c r="E8" s="16" t="s">
        <v>17</v>
      </c>
      <c r="F8" s="19" t="s">
        <v>18</v>
      </c>
      <c r="G8" s="15">
        <v>8632</v>
      </c>
      <c r="H8" s="18">
        <v>0</v>
      </c>
    </row>
    <row r="9" spans="1:8" ht="15.6" x14ac:dyDescent="0.3">
      <c r="A9" s="13">
        <v>4</v>
      </c>
      <c r="B9" s="14">
        <v>53203</v>
      </c>
      <c r="C9" s="15" t="s">
        <v>19</v>
      </c>
      <c r="D9" s="15" t="s">
        <v>9</v>
      </c>
      <c r="E9" s="16" t="s">
        <v>20</v>
      </c>
      <c r="F9" s="17" t="s">
        <v>21</v>
      </c>
      <c r="G9" s="15">
        <v>4112</v>
      </c>
      <c r="H9" s="18">
        <v>0</v>
      </c>
    </row>
    <row r="10" spans="1:8" ht="15.6" x14ac:dyDescent="0.3">
      <c r="A10" s="13">
        <v>5</v>
      </c>
      <c r="B10" s="14">
        <v>53203</v>
      </c>
      <c r="C10" s="15" t="s">
        <v>22</v>
      </c>
      <c r="D10" s="15" t="s">
        <v>9</v>
      </c>
      <c r="E10" s="16" t="s">
        <v>23</v>
      </c>
      <c r="F10" s="17" t="s">
        <v>24</v>
      </c>
      <c r="G10" s="15">
        <f>793*4</f>
        <v>3172</v>
      </c>
      <c r="H10" s="18">
        <v>0</v>
      </c>
    </row>
    <row r="11" spans="1:8" ht="15.6" x14ac:dyDescent="0.3">
      <c r="A11" s="13">
        <v>6</v>
      </c>
      <c r="B11" s="14">
        <v>53203</v>
      </c>
      <c r="C11" s="15" t="s">
        <v>25</v>
      </c>
      <c r="D11" s="15" t="s">
        <v>9</v>
      </c>
      <c r="E11" s="16" t="s">
        <v>23</v>
      </c>
      <c r="F11" s="17" t="s">
        <v>26</v>
      </c>
      <c r="G11" s="15">
        <f>551*4</f>
        <v>2204</v>
      </c>
      <c r="H11" s="18">
        <v>0</v>
      </c>
    </row>
    <row r="12" spans="1:8" ht="15.6" x14ac:dyDescent="0.3">
      <c r="A12" s="13">
        <v>7</v>
      </c>
      <c r="B12" s="14">
        <v>53203</v>
      </c>
      <c r="C12" s="15" t="s">
        <v>27</v>
      </c>
      <c r="D12" s="15" t="s">
        <v>9</v>
      </c>
      <c r="E12" s="16" t="s">
        <v>23</v>
      </c>
      <c r="F12" s="17" t="s">
        <v>28</v>
      </c>
      <c r="G12" s="15">
        <f>443*4</f>
        <v>1772</v>
      </c>
      <c r="H12" s="18">
        <v>0</v>
      </c>
    </row>
    <row r="13" spans="1:8" ht="15.6" x14ac:dyDescent="0.3">
      <c r="A13" s="13">
        <v>8</v>
      </c>
      <c r="B13" s="14">
        <v>53203</v>
      </c>
      <c r="C13" s="15" t="s">
        <v>29</v>
      </c>
      <c r="D13" s="15" t="s">
        <v>9</v>
      </c>
      <c r="E13" s="16" t="s">
        <v>30</v>
      </c>
      <c r="F13" s="17" t="s">
        <v>31</v>
      </c>
      <c r="G13" s="15">
        <f>711*3</f>
        <v>2133</v>
      </c>
      <c r="H13" s="18">
        <v>0</v>
      </c>
    </row>
    <row r="14" spans="1:8" ht="15.6" x14ac:dyDescent="0.3">
      <c r="A14" s="13">
        <v>9</v>
      </c>
      <c r="B14" s="14">
        <v>53203</v>
      </c>
      <c r="C14" s="15" t="s">
        <v>32</v>
      </c>
      <c r="D14" s="15" t="s">
        <v>9</v>
      </c>
      <c r="E14" s="16" t="s">
        <v>33</v>
      </c>
      <c r="F14" s="17" t="s">
        <v>34</v>
      </c>
      <c r="G14" s="15">
        <f>574*3</f>
        <v>1722</v>
      </c>
      <c r="H14" s="18">
        <v>0</v>
      </c>
    </row>
    <row r="15" spans="1:8" ht="15.6" x14ac:dyDescent="0.3">
      <c r="A15" s="13">
        <v>10</v>
      </c>
      <c r="B15" s="14">
        <v>53203</v>
      </c>
      <c r="C15" s="15" t="s">
        <v>35</v>
      </c>
      <c r="D15" s="15" t="s">
        <v>9</v>
      </c>
      <c r="E15" s="16" t="s">
        <v>36</v>
      </c>
      <c r="F15" s="17" t="s">
        <v>37</v>
      </c>
      <c r="G15" s="15">
        <v>2275</v>
      </c>
      <c r="H15" s="18">
        <v>0</v>
      </c>
    </row>
    <row r="16" spans="1:8" ht="15.6" x14ac:dyDescent="0.3">
      <c r="A16" s="13">
        <v>11</v>
      </c>
      <c r="B16" s="14">
        <v>53203</v>
      </c>
      <c r="C16" s="15" t="s">
        <v>38</v>
      </c>
      <c r="D16" s="15" t="s">
        <v>9</v>
      </c>
      <c r="E16" s="16" t="s">
        <v>39</v>
      </c>
      <c r="F16" s="17" t="s">
        <v>40</v>
      </c>
      <c r="G16" s="15">
        <v>3045</v>
      </c>
      <c r="H16" s="18">
        <v>0</v>
      </c>
    </row>
    <row r="17" spans="1:8" ht="15.6" x14ac:dyDescent="0.3">
      <c r="A17" s="13">
        <v>12</v>
      </c>
      <c r="B17" s="14">
        <v>53203</v>
      </c>
      <c r="C17" s="15" t="s">
        <v>41</v>
      </c>
      <c r="D17" s="15" t="s">
        <v>9</v>
      </c>
      <c r="E17" s="16" t="s">
        <v>42</v>
      </c>
      <c r="F17" s="17" t="s">
        <v>43</v>
      </c>
      <c r="G17" s="15">
        <v>2909</v>
      </c>
      <c r="H17" s="18">
        <v>0</v>
      </c>
    </row>
    <row r="18" spans="1:8" ht="15.6" x14ac:dyDescent="0.3">
      <c r="A18" s="13">
        <v>13</v>
      </c>
      <c r="B18" s="14">
        <v>53203</v>
      </c>
      <c r="C18" s="15" t="s">
        <v>44</v>
      </c>
      <c r="D18" s="15" t="s">
        <v>9</v>
      </c>
      <c r="E18" s="16" t="s">
        <v>45</v>
      </c>
      <c r="F18" s="17" t="s">
        <v>46</v>
      </c>
      <c r="G18" s="20">
        <v>4865.1000000000004</v>
      </c>
      <c r="H18" s="18">
        <v>0</v>
      </c>
    </row>
    <row r="19" spans="1:8" ht="15.6" x14ac:dyDescent="0.3">
      <c r="A19" s="13">
        <v>14</v>
      </c>
      <c r="B19" s="14">
        <v>53203</v>
      </c>
      <c r="C19" s="15" t="s">
        <v>47</v>
      </c>
      <c r="D19" s="15" t="s">
        <v>9</v>
      </c>
      <c r="E19" s="16" t="s">
        <v>48</v>
      </c>
      <c r="F19" s="17" t="s">
        <v>49</v>
      </c>
      <c r="G19" s="21" t="s">
        <v>12</v>
      </c>
      <c r="H19" s="18">
        <v>0</v>
      </c>
    </row>
    <row r="20" spans="1:8" ht="15.6" x14ac:dyDescent="0.3">
      <c r="A20" s="13">
        <v>15</v>
      </c>
      <c r="B20" s="14">
        <v>53203</v>
      </c>
      <c r="C20" s="15" t="s">
        <v>50</v>
      </c>
      <c r="D20" s="15" t="s">
        <v>9</v>
      </c>
      <c r="E20" s="16" t="s">
        <v>51</v>
      </c>
      <c r="F20" s="17" t="s">
        <v>52</v>
      </c>
      <c r="G20" s="15">
        <f>427*3</f>
        <v>1281</v>
      </c>
      <c r="H20" s="18">
        <v>0</v>
      </c>
    </row>
    <row r="21" spans="1:8" ht="15.6" x14ac:dyDescent="0.3">
      <c r="A21" s="13">
        <v>16</v>
      </c>
      <c r="B21" s="14">
        <v>53203</v>
      </c>
      <c r="C21" s="15" t="s">
        <v>53</v>
      </c>
      <c r="D21" s="15" t="s">
        <v>9</v>
      </c>
      <c r="E21" s="16" t="s">
        <v>51</v>
      </c>
      <c r="F21" s="17" t="s">
        <v>54</v>
      </c>
      <c r="G21" s="15">
        <f>(689*4)+(72*5)</f>
        <v>3116</v>
      </c>
      <c r="H21" s="18">
        <v>0</v>
      </c>
    </row>
    <row r="22" spans="1:8" ht="15.6" x14ac:dyDescent="0.3">
      <c r="A22" s="13">
        <v>17</v>
      </c>
      <c r="B22" s="14">
        <v>53203</v>
      </c>
      <c r="C22" s="15" t="s">
        <v>55</v>
      </c>
      <c r="D22" s="15" t="s">
        <v>9</v>
      </c>
      <c r="E22" s="16" t="s">
        <v>56</v>
      </c>
      <c r="F22" s="17" t="s">
        <v>57</v>
      </c>
      <c r="G22" s="20">
        <f>178*2</f>
        <v>356</v>
      </c>
      <c r="H22" s="18">
        <v>0</v>
      </c>
    </row>
    <row r="23" spans="1:8" ht="15.6" x14ac:dyDescent="0.3">
      <c r="A23" s="13">
        <v>18</v>
      </c>
      <c r="B23" s="14">
        <v>53203</v>
      </c>
      <c r="C23" s="15" t="s">
        <v>58</v>
      </c>
      <c r="D23" s="15" t="s">
        <v>9</v>
      </c>
      <c r="E23" s="16" t="s">
        <v>59</v>
      </c>
      <c r="F23" s="17" t="s">
        <v>60</v>
      </c>
      <c r="G23" s="21" t="s">
        <v>12</v>
      </c>
      <c r="H23" s="18">
        <v>0</v>
      </c>
    </row>
    <row r="24" spans="1:8" ht="15.6" x14ac:dyDescent="0.3">
      <c r="A24" s="13">
        <v>19</v>
      </c>
      <c r="B24" s="14">
        <v>53203</v>
      </c>
      <c r="C24" s="15" t="s">
        <v>61</v>
      </c>
      <c r="D24" s="15" t="s">
        <v>9</v>
      </c>
      <c r="E24" s="16" t="s">
        <v>62</v>
      </c>
      <c r="F24" s="19" t="s">
        <v>63</v>
      </c>
      <c r="G24" s="21" t="s">
        <v>12</v>
      </c>
      <c r="H24" s="18">
        <v>0</v>
      </c>
    </row>
    <row r="25" spans="1:8" ht="15.6" x14ac:dyDescent="0.3">
      <c r="A25" s="13">
        <v>20</v>
      </c>
      <c r="B25" s="14">
        <v>53203</v>
      </c>
      <c r="C25" s="15" t="s">
        <v>64</v>
      </c>
      <c r="D25" s="15" t="s">
        <v>9</v>
      </c>
      <c r="E25" s="16" t="s">
        <v>65</v>
      </c>
      <c r="F25" s="17" t="s">
        <v>66</v>
      </c>
      <c r="G25" s="15">
        <f>1003*2</f>
        <v>2006</v>
      </c>
      <c r="H25" s="18">
        <v>0</v>
      </c>
    </row>
    <row r="26" spans="1:8" ht="15.6" x14ac:dyDescent="0.3">
      <c r="A26" s="13">
        <v>21</v>
      </c>
      <c r="B26" s="14">
        <v>53203</v>
      </c>
      <c r="C26" s="15" t="s">
        <v>67</v>
      </c>
      <c r="D26" s="15" t="s">
        <v>9</v>
      </c>
      <c r="E26" s="16" t="s">
        <v>68</v>
      </c>
      <c r="F26" s="17" t="s">
        <v>69</v>
      </c>
      <c r="G26" s="15">
        <v>11657</v>
      </c>
      <c r="H26" s="18">
        <v>0</v>
      </c>
    </row>
    <row r="27" spans="1:8" ht="15.6" x14ac:dyDescent="0.3">
      <c r="A27" s="13">
        <v>22</v>
      </c>
      <c r="B27" s="14">
        <v>53203</v>
      </c>
      <c r="C27" s="15" t="s">
        <v>70</v>
      </c>
      <c r="D27" s="15" t="s">
        <v>9</v>
      </c>
      <c r="E27" s="16" t="s">
        <v>71</v>
      </c>
      <c r="F27" s="17" t="s">
        <v>72</v>
      </c>
      <c r="G27" s="15">
        <v>6794</v>
      </c>
      <c r="H27" s="18">
        <v>0</v>
      </c>
    </row>
    <row r="28" spans="1:8" ht="15.6" x14ac:dyDescent="0.3">
      <c r="A28" s="13">
        <v>23</v>
      </c>
      <c r="B28" s="14">
        <v>53203</v>
      </c>
      <c r="C28" s="15" t="s">
        <v>73</v>
      </c>
      <c r="D28" s="15" t="s">
        <v>9</v>
      </c>
      <c r="E28" s="16" t="s">
        <v>74</v>
      </c>
      <c r="F28" s="17" t="s">
        <v>75</v>
      </c>
      <c r="G28" s="15">
        <v>325</v>
      </c>
      <c r="H28" s="18">
        <v>0</v>
      </c>
    </row>
    <row r="29" spans="1:8" ht="15.6" x14ac:dyDescent="0.3">
      <c r="A29" s="13">
        <v>24</v>
      </c>
      <c r="B29" s="14">
        <v>53203</v>
      </c>
      <c r="C29" s="15" t="s">
        <v>76</v>
      </c>
      <c r="D29" s="15" t="s">
        <v>9</v>
      </c>
      <c r="E29" s="16" t="s">
        <v>77</v>
      </c>
      <c r="F29" s="17" t="s">
        <v>78</v>
      </c>
      <c r="G29" s="15">
        <v>3064</v>
      </c>
      <c r="H29" s="18">
        <v>0</v>
      </c>
    </row>
    <row r="30" spans="1:8" ht="15.6" x14ac:dyDescent="0.3">
      <c r="A30" s="13">
        <v>25</v>
      </c>
      <c r="B30" s="14">
        <v>53203</v>
      </c>
      <c r="C30" s="15" t="s">
        <v>79</v>
      </c>
      <c r="D30" s="15" t="s">
        <v>9</v>
      </c>
      <c r="E30" s="16" t="s">
        <v>80</v>
      </c>
      <c r="F30" s="17" t="s">
        <v>81</v>
      </c>
      <c r="G30" s="21" t="s">
        <v>12</v>
      </c>
      <c r="H30" s="18">
        <v>0</v>
      </c>
    </row>
    <row r="31" spans="1:8" ht="15.6" x14ac:dyDescent="0.3">
      <c r="A31" s="13">
        <v>26</v>
      </c>
      <c r="B31" s="14">
        <v>53203</v>
      </c>
      <c r="C31" s="15" t="s">
        <v>82</v>
      </c>
      <c r="D31" s="15" t="s">
        <v>9</v>
      </c>
      <c r="E31" s="16" t="s">
        <v>83</v>
      </c>
      <c r="F31" s="17" t="s">
        <v>84</v>
      </c>
      <c r="G31" s="15">
        <v>1783</v>
      </c>
      <c r="H31" s="18">
        <v>0</v>
      </c>
    </row>
    <row r="32" spans="1:8" ht="15.6" x14ac:dyDescent="0.3">
      <c r="A32" s="13">
        <v>27</v>
      </c>
      <c r="B32" s="14">
        <v>53203</v>
      </c>
      <c r="C32" s="15" t="s">
        <v>85</v>
      </c>
      <c r="D32" s="15" t="s">
        <v>9</v>
      </c>
      <c r="E32" s="16" t="s">
        <v>86</v>
      </c>
      <c r="F32" s="17" t="s">
        <v>87</v>
      </c>
      <c r="G32" s="15">
        <v>1737</v>
      </c>
      <c r="H32" s="18">
        <v>0</v>
      </c>
    </row>
    <row r="33" spans="1:8" ht="15.6" x14ac:dyDescent="0.3">
      <c r="A33" s="13">
        <v>28</v>
      </c>
      <c r="B33" s="14">
        <v>53203</v>
      </c>
      <c r="C33" s="15" t="s">
        <v>88</v>
      </c>
      <c r="D33" s="15" t="s">
        <v>9</v>
      </c>
      <c r="E33" s="16" t="s">
        <v>89</v>
      </c>
      <c r="F33" s="17" t="s">
        <v>90</v>
      </c>
      <c r="G33" s="15">
        <v>550</v>
      </c>
      <c r="H33" s="18">
        <v>0</v>
      </c>
    </row>
    <row r="34" spans="1:8" ht="15.6" x14ac:dyDescent="0.3">
      <c r="A34" s="13">
        <v>29</v>
      </c>
      <c r="B34" s="14">
        <v>53203</v>
      </c>
      <c r="C34" s="15" t="s">
        <v>91</v>
      </c>
      <c r="D34" s="15" t="s">
        <v>9</v>
      </c>
      <c r="E34" s="16" t="s">
        <v>92</v>
      </c>
      <c r="F34" s="17" t="s">
        <v>93</v>
      </c>
      <c r="G34" s="15">
        <v>332</v>
      </c>
      <c r="H34" s="18">
        <v>0</v>
      </c>
    </row>
    <row r="35" spans="1:8" ht="15.6" x14ac:dyDescent="0.3">
      <c r="A35" s="13">
        <v>30</v>
      </c>
      <c r="B35" s="14">
        <v>53203</v>
      </c>
      <c r="C35" s="15" t="s">
        <v>94</v>
      </c>
      <c r="D35" s="15" t="s">
        <v>9</v>
      </c>
      <c r="E35" s="16" t="s">
        <v>95</v>
      </c>
      <c r="F35" s="17" t="s">
        <v>96</v>
      </c>
      <c r="G35" s="15">
        <f>321*2</f>
        <v>642</v>
      </c>
      <c r="H35" s="18">
        <v>0</v>
      </c>
    </row>
    <row r="36" spans="1:8" ht="15.6" x14ac:dyDescent="0.3">
      <c r="A36" s="13">
        <v>31</v>
      </c>
      <c r="B36" s="14">
        <v>53203</v>
      </c>
      <c r="C36" s="15" t="s">
        <v>97</v>
      </c>
      <c r="D36" s="15" t="s">
        <v>9</v>
      </c>
      <c r="E36" s="16" t="s">
        <v>98</v>
      </c>
      <c r="F36" s="17" t="s">
        <v>99</v>
      </c>
      <c r="G36" s="15">
        <v>5609</v>
      </c>
      <c r="H36" s="18">
        <v>0</v>
      </c>
    </row>
    <row r="37" spans="1:8" ht="15.6" x14ac:dyDescent="0.3">
      <c r="A37" s="13">
        <v>32</v>
      </c>
      <c r="B37" s="14">
        <v>53203</v>
      </c>
      <c r="C37" s="15" t="s">
        <v>100</v>
      </c>
      <c r="D37" s="15" t="s">
        <v>9</v>
      </c>
      <c r="E37" s="16" t="s">
        <v>101</v>
      </c>
      <c r="F37" s="17" t="s">
        <v>102</v>
      </c>
      <c r="G37" s="15">
        <v>576</v>
      </c>
      <c r="H37" s="18">
        <v>0</v>
      </c>
    </row>
    <row r="38" spans="1:8" ht="15.6" x14ac:dyDescent="0.3">
      <c r="A38" s="13">
        <v>33</v>
      </c>
      <c r="B38" s="14">
        <v>53727</v>
      </c>
      <c r="C38" s="15" t="s">
        <v>103</v>
      </c>
      <c r="D38" s="15" t="s">
        <v>104</v>
      </c>
      <c r="E38" s="16" t="s">
        <v>105</v>
      </c>
      <c r="F38" s="17" t="s">
        <v>106</v>
      </c>
      <c r="G38" s="15">
        <f>11166-G40-G42-G43-G46</f>
        <v>2586</v>
      </c>
      <c r="H38" s="18">
        <v>0</v>
      </c>
    </row>
    <row r="39" spans="1:8" ht="15.6" x14ac:dyDescent="0.3">
      <c r="A39" s="13">
        <v>34</v>
      </c>
      <c r="B39" s="14">
        <v>53727</v>
      </c>
      <c r="C39" s="15" t="s">
        <v>107</v>
      </c>
      <c r="D39" s="15" t="s">
        <v>104</v>
      </c>
      <c r="E39" s="16" t="s">
        <v>108</v>
      </c>
      <c r="F39" s="17" t="s">
        <v>109</v>
      </c>
      <c r="G39" s="15">
        <v>1016</v>
      </c>
      <c r="H39" s="18">
        <v>0</v>
      </c>
    </row>
    <row r="40" spans="1:8" ht="15.6" x14ac:dyDescent="0.3">
      <c r="A40" s="13">
        <v>35</v>
      </c>
      <c r="B40" s="14">
        <v>53727</v>
      </c>
      <c r="C40" s="15" t="s">
        <v>110</v>
      </c>
      <c r="D40" s="15" t="s">
        <v>104</v>
      </c>
      <c r="E40" s="16" t="s">
        <v>105</v>
      </c>
      <c r="F40" s="17" t="s">
        <v>111</v>
      </c>
      <c r="G40" s="15">
        <v>2360</v>
      </c>
      <c r="H40" s="18">
        <v>0</v>
      </c>
    </row>
    <row r="41" spans="1:8" ht="15.6" x14ac:dyDescent="0.3">
      <c r="A41" s="13">
        <v>36</v>
      </c>
      <c r="B41" s="14">
        <v>53727</v>
      </c>
      <c r="C41" s="15" t="s">
        <v>112</v>
      </c>
      <c r="D41" s="15" t="s">
        <v>104</v>
      </c>
      <c r="E41" s="16" t="s">
        <v>105</v>
      </c>
      <c r="F41" s="17" t="s">
        <v>113</v>
      </c>
      <c r="G41" s="15">
        <v>1074</v>
      </c>
      <c r="H41" s="18">
        <v>0</v>
      </c>
    </row>
    <row r="42" spans="1:8" ht="15.6" x14ac:dyDescent="0.3">
      <c r="A42" s="13">
        <v>37</v>
      </c>
      <c r="B42" s="14">
        <v>53727</v>
      </c>
      <c r="C42" s="15" t="s">
        <v>114</v>
      </c>
      <c r="D42" s="15" t="s">
        <v>104</v>
      </c>
      <c r="E42" s="16" t="s">
        <v>105</v>
      </c>
      <c r="F42" s="17" t="s">
        <v>115</v>
      </c>
      <c r="G42" s="15">
        <v>2820</v>
      </c>
      <c r="H42" s="18">
        <v>0</v>
      </c>
    </row>
    <row r="43" spans="1:8" ht="15.6" x14ac:dyDescent="0.3">
      <c r="A43" s="13">
        <v>38</v>
      </c>
      <c r="B43" s="14">
        <v>53727</v>
      </c>
      <c r="C43" s="15" t="s">
        <v>116</v>
      </c>
      <c r="D43" s="15" t="s">
        <v>104</v>
      </c>
      <c r="E43" s="16" t="s">
        <v>105</v>
      </c>
      <c r="F43" s="17" t="s">
        <v>117</v>
      </c>
      <c r="G43" s="15">
        <v>1370</v>
      </c>
      <c r="H43" s="18">
        <v>0</v>
      </c>
    </row>
    <row r="44" spans="1:8" ht="15.6" x14ac:dyDescent="0.3">
      <c r="A44" s="13">
        <v>39</v>
      </c>
      <c r="B44" s="14">
        <v>53727</v>
      </c>
      <c r="C44" s="15" t="s">
        <v>118</v>
      </c>
      <c r="D44" s="15" t="s">
        <v>104</v>
      </c>
      <c r="E44" s="16" t="s">
        <v>119</v>
      </c>
      <c r="F44" s="17" t="s">
        <v>120</v>
      </c>
      <c r="G44" s="15">
        <f>7775-G45</f>
        <v>4699</v>
      </c>
      <c r="H44" s="18">
        <v>0</v>
      </c>
    </row>
    <row r="45" spans="1:8" ht="15.6" x14ac:dyDescent="0.3">
      <c r="A45" s="13">
        <v>40</v>
      </c>
      <c r="B45" s="14">
        <v>53727</v>
      </c>
      <c r="C45" s="15" t="s">
        <v>121</v>
      </c>
      <c r="D45" s="15" t="s">
        <v>104</v>
      </c>
      <c r="E45" s="16" t="s">
        <v>119</v>
      </c>
      <c r="F45" s="17" t="s">
        <v>122</v>
      </c>
      <c r="G45" s="15">
        <v>3076</v>
      </c>
      <c r="H45" s="18">
        <v>0</v>
      </c>
    </row>
    <row r="46" spans="1:8" ht="15.6" x14ac:dyDescent="0.3">
      <c r="A46" s="13">
        <v>41</v>
      </c>
      <c r="B46" s="14">
        <v>53727</v>
      </c>
      <c r="C46" s="15" t="s">
        <v>123</v>
      </c>
      <c r="D46" s="15" t="s">
        <v>104</v>
      </c>
      <c r="E46" s="16" t="s">
        <v>105</v>
      </c>
      <c r="F46" s="17" t="s">
        <v>124</v>
      </c>
      <c r="G46" s="15">
        <v>2030</v>
      </c>
      <c r="H46" s="18">
        <v>0</v>
      </c>
    </row>
    <row r="47" spans="1:8" ht="15.6" x14ac:dyDescent="0.3">
      <c r="A47" s="13">
        <v>42</v>
      </c>
      <c r="B47" s="14">
        <v>53727</v>
      </c>
      <c r="C47" s="15" t="s">
        <v>125</v>
      </c>
      <c r="D47" s="15" t="s">
        <v>104</v>
      </c>
      <c r="E47" s="16" t="s">
        <v>126</v>
      </c>
      <c r="F47" s="17" t="s">
        <v>127</v>
      </c>
      <c r="G47" s="15">
        <v>1628</v>
      </c>
      <c r="H47" s="18">
        <v>0</v>
      </c>
    </row>
    <row r="48" spans="1:8" ht="15.6" x14ac:dyDescent="0.3">
      <c r="A48" s="13">
        <v>43</v>
      </c>
      <c r="B48" s="14">
        <v>53727</v>
      </c>
      <c r="C48" s="15" t="s">
        <v>128</v>
      </c>
      <c r="D48" s="15" t="s">
        <v>104</v>
      </c>
      <c r="E48" s="16" t="s">
        <v>129</v>
      </c>
      <c r="F48" s="17" t="s">
        <v>130</v>
      </c>
      <c r="G48" s="15">
        <v>372</v>
      </c>
      <c r="H48" s="18">
        <v>0</v>
      </c>
    </row>
    <row r="49" spans="1:8" ht="15.6" x14ac:dyDescent="0.3">
      <c r="A49" s="13">
        <v>44</v>
      </c>
      <c r="B49" s="14">
        <v>53727</v>
      </c>
      <c r="C49" s="15" t="s">
        <v>131</v>
      </c>
      <c r="D49" s="15" t="s">
        <v>104</v>
      </c>
      <c r="E49" s="16" t="s">
        <v>132</v>
      </c>
      <c r="F49" s="17" t="s">
        <v>133</v>
      </c>
      <c r="G49" s="15">
        <f>(436*3)+179</f>
        <v>1487</v>
      </c>
      <c r="H49" s="18">
        <v>0</v>
      </c>
    </row>
    <row r="50" spans="1:8" ht="15.6" x14ac:dyDescent="0.3">
      <c r="A50" s="13">
        <v>45</v>
      </c>
      <c r="B50" s="14">
        <v>53727</v>
      </c>
      <c r="C50" s="15" t="s">
        <v>134</v>
      </c>
      <c r="D50" s="15" t="s">
        <v>104</v>
      </c>
      <c r="E50" s="16" t="s">
        <v>135</v>
      </c>
      <c r="F50" s="17" t="s">
        <v>136</v>
      </c>
      <c r="G50" s="15">
        <v>583.34</v>
      </c>
      <c r="H50" s="18">
        <v>0</v>
      </c>
    </row>
    <row r="51" spans="1:8" ht="15.6" x14ac:dyDescent="0.3">
      <c r="A51" s="13">
        <v>46</v>
      </c>
      <c r="B51" s="14">
        <v>53727</v>
      </c>
      <c r="C51" s="15" t="s">
        <v>137</v>
      </c>
      <c r="D51" s="15" t="s">
        <v>104</v>
      </c>
      <c r="E51" s="16" t="s">
        <v>138</v>
      </c>
      <c r="F51" s="17" t="s">
        <v>139</v>
      </c>
      <c r="G51" s="15">
        <f>770*2</f>
        <v>1540</v>
      </c>
      <c r="H51" s="18">
        <v>0</v>
      </c>
    </row>
    <row r="52" spans="1:8" ht="15.6" x14ac:dyDescent="0.3">
      <c r="A52" s="13">
        <v>47</v>
      </c>
      <c r="B52" s="14">
        <v>53727</v>
      </c>
      <c r="C52" s="15" t="s">
        <v>140</v>
      </c>
      <c r="D52" s="15" t="s">
        <v>104</v>
      </c>
      <c r="E52" s="16" t="s">
        <v>141</v>
      </c>
      <c r="F52" s="17" t="s">
        <v>142</v>
      </c>
      <c r="G52" s="15">
        <f>266*2</f>
        <v>532</v>
      </c>
      <c r="H52" s="18">
        <v>0</v>
      </c>
    </row>
    <row r="53" spans="1:8" ht="15.6" x14ac:dyDescent="0.3">
      <c r="A53" s="13">
        <v>48</v>
      </c>
      <c r="B53" s="14">
        <v>53727</v>
      </c>
      <c r="C53" s="15" t="s">
        <v>143</v>
      </c>
      <c r="D53" s="15" t="s">
        <v>104</v>
      </c>
      <c r="E53" s="16" t="s">
        <v>144</v>
      </c>
      <c r="F53" s="17" t="s">
        <v>145</v>
      </c>
      <c r="G53" s="15">
        <v>162</v>
      </c>
      <c r="H53" s="18">
        <v>0</v>
      </c>
    </row>
    <row r="54" spans="1:8" ht="15.6" x14ac:dyDescent="0.3">
      <c r="A54" s="13">
        <v>49</v>
      </c>
      <c r="B54" s="14">
        <v>53727</v>
      </c>
      <c r="C54" s="15" t="s">
        <v>146</v>
      </c>
      <c r="D54" s="15" t="s">
        <v>104</v>
      </c>
      <c r="E54" s="22" t="s">
        <v>147</v>
      </c>
      <c r="F54" s="17" t="s">
        <v>148</v>
      </c>
      <c r="G54" s="15">
        <v>3420</v>
      </c>
      <c r="H54" s="18">
        <v>0</v>
      </c>
    </row>
    <row r="55" spans="1:8" ht="15.6" x14ac:dyDescent="0.3">
      <c r="A55" s="13">
        <v>50</v>
      </c>
      <c r="B55" s="14">
        <v>53727</v>
      </c>
      <c r="C55" s="15" t="s">
        <v>149</v>
      </c>
      <c r="D55" s="15" t="s">
        <v>104</v>
      </c>
      <c r="E55" s="16" t="s">
        <v>150</v>
      </c>
      <c r="F55" s="17" t="s">
        <v>151</v>
      </c>
      <c r="G55" s="15">
        <v>599</v>
      </c>
      <c r="H55" s="18">
        <v>0</v>
      </c>
    </row>
    <row r="56" spans="1:8" ht="15.6" x14ac:dyDescent="0.3">
      <c r="A56" s="13">
        <v>51</v>
      </c>
      <c r="B56" s="14">
        <v>53727</v>
      </c>
      <c r="C56" s="15" t="s">
        <v>152</v>
      </c>
      <c r="D56" s="15" t="s">
        <v>104</v>
      </c>
      <c r="E56" s="16" t="s">
        <v>153</v>
      </c>
      <c r="F56" s="17" t="s">
        <v>154</v>
      </c>
      <c r="G56" s="15">
        <v>892</v>
      </c>
      <c r="H56" s="18">
        <v>0</v>
      </c>
    </row>
    <row r="57" spans="1:8" ht="15.6" x14ac:dyDescent="0.3">
      <c r="A57" s="13">
        <v>52</v>
      </c>
      <c r="B57" s="14">
        <v>53727</v>
      </c>
      <c r="C57" s="15" t="s">
        <v>155</v>
      </c>
      <c r="D57" s="15" t="s">
        <v>104</v>
      </c>
      <c r="E57" s="16" t="s">
        <v>156</v>
      </c>
      <c r="F57" s="17" t="s">
        <v>157</v>
      </c>
      <c r="G57" s="15">
        <v>442</v>
      </c>
      <c r="H57" s="18">
        <v>0</v>
      </c>
    </row>
    <row r="58" spans="1:8" ht="15.6" x14ac:dyDescent="0.3">
      <c r="A58" s="13">
        <v>53</v>
      </c>
      <c r="B58" s="14">
        <v>53727</v>
      </c>
      <c r="C58" s="15" t="s">
        <v>158</v>
      </c>
      <c r="D58" s="15" t="s">
        <v>104</v>
      </c>
      <c r="E58" s="16" t="s">
        <v>159</v>
      </c>
      <c r="F58" s="17" t="s">
        <v>160</v>
      </c>
      <c r="G58" s="21" t="s">
        <v>12</v>
      </c>
      <c r="H58" s="18">
        <v>0</v>
      </c>
    </row>
    <row r="59" spans="1:8" ht="15.6" x14ac:dyDescent="0.3">
      <c r="A59" s="13">
        <v>54</v>
      </c>
      <c r="B59" s="14">
        <v>53727</v>
      </c>
      <c r="C59" s="15" t="s">
        <v>161</v>
      </c>
      <c r="D59" s="15" t="s">
        <v>104</v>
      </c>
      <c r="E59" s="16" t="s">
        <v>162</v>
      </c>
      <c r="F59" s="17" t="s">
        <v>163</v>
      </c>
      <c r="G59" s="15">
        <f>(339*3)+(339*3)+72</f>
        <v>2106</v>
      </c>
      <c r="H59" s="18">
        <v>0</v>
      </c>
    </row>
    <row r="60" spans="1:8" ht="15.6" x14ac:dyDescent="0.3">
      <c r="A60" s="13">
        <v>55</v>
      </c>
      <c r="B60" s="14">
        <v>56825</v>
      </c>
      <c r="C60" s="15" t="s">
        <v>164</v>
      </c>
      <c r="D60" s="15" t="s">
        <v>165</v>
      </c>
      <c r="E60" s="16" t="s">
        <v>166</v>
      </c>
      <c r="F60" s="17" t="s">
        <v>167</v>
      </c>
      <c r="G60" s="21" t="s">
        <v>12</v>
      </c>
      <c r="H60" s="18">
        <v>0</v>
      </c>
    </row>
    <row r="61" spans="1:8" ht="15.6" x14ac:dyDescent="0.3">
      <c r="A61" s="13">
        <v>56</v>
      </c>
      <c r="B61" s="14">
        <v>56802</v>
      </c>
      <c r="C61" s="15" t="s">
        <v>168</v>
      </c>
      <c r="D61" s="15" t="s">
        <v>169</v>
      </c>
      <c r="E61" s="16" t="s">
        <v>170</v>
      </c>
      <c r="F61" s="17" t="s">
        <v>171</v>
      </c>
      <c r="G61" s="15">
        <v>3041.12</v>
      </c>
      <c r="H61" s="18">
        <v>0</v>
      </c>
    </row>
    <row r="62" spans="1:8" ht="15.6" x14ac:dyDescent="0.3">
      <c r="A62" s="13">
        <v>57</v>
      </c>
      <c r="B62" s="14">
        <v>56825</v>
      </c>
      <c r="C62" s="15" t="s">
        <v>172</v>
      </c>
      <c r="D62" s="15" t="s">
        <v>165</v>
      </c>
      <c r="E62" s="16" t="s">
        <v>173</v>
      </c>
      <c r="F62" s="17" t="s">
        <v>174</v>
      </c>
      <c r="G62" s="15">
        <v>5316.39</v>
      </c>
      <c r="H62" s="18">
        <v>0</v>
      </c>
    </row>
    <row r="63" spans="1:8" ht="15.6" x14ac:dyDescent="0.3">
      <c r="A63" s="13">
        <v>58</v>
      </c>
      <c r="B63" s="14">
        <v>56825</v>
      </c>
      <c r="C63" s="15" t="s">
        <v>175</v>
      </c>
      <c r="D63" s="15" t="s">
        <v>165</v>
      </c>
      <c r="E63" s="16" t="s">
        <v>176</v>
      </c>
      <c r="F63" s="17" t="s">
        <v>177</v>
      </c>
      <c r="G63" s="15">
        <v>1504.69</v>
      </c>
      <c r="H63" s="18">
        <v>0</v>
      </c>
    </row>
    <row r="64" spans="1:8" ht="15.6" x14ac:dyDescent="0.3">
      <c r="A64" s="13">
        <v>59</v>
      </c>
      <c r="B64" s="14">
        <v>56825</v>
      </c>
      <c r="C64" s="15" t="s">
        <v>178</v>
      </c>
      <c r="D64" s="15" t="s">
        <v>165</v>
      </c>
      <c r="E64" s="16" t="s">
        <v>179</v>
      </c>
      <c r="F64" s="17" t="s">
        <v>180</v>
      </c>
      <c r="G64" s="15">
        <v>1180</v>
      </c>
      <c r="H64" s="18">
        <v>0</v>
      </c>
    </row>
    <row r="65" spans="1:8" ht="15.6" x14ac:dyDescent="0.3">
      <c r="A65" s="13">
        <v>60</v>
      </c>
      <c r="B65" s="14">
        <v>56825</v>
      </c>
      <c r="C65" s="15" t="s">
        <v>181</v>
      </c>
      <c r="D65" s="15" t="s">
        <v>165</v>
      </c>
      <c r="E65" s="16" t="s">
        <v>182</v>
      </c>
      <c r="F65" s="17" t="s">
        <v>183</v>
      </c>
      <c r="G65" s="21" t="s">
        <v>12</v>
      </c>
      <c r="H65" s="18">
        <v>0</v>
      </c>
    </row>
    <row r="66" spans="1:8" ht="15.6" x14ac:dyDescent="0.3">
      <c r="A66" s="13">
        <v>61</v>
      </c>
      <c r="B66" s="14">
        <v>56802</v>
      </c>
      <c r="C66" s="15" t="s">
        <v>184</v>
      </c>
      <c r="D66" s="15" t="s">
        <v>169</v>
      </c>
      <c r="E66" s="16" t="s">
        <v>185</v>
      </c>
      <c r="F66" s="17" t="s">
        <v>186</v>
      </c>
      <c r="G66" s="15">
        <v>987.6</v>
      </c>
      <c r="H66" s="18">
        <v>0</v>
      </c>
    </row>
    <row r="67" spans="1:8" ht="15.6" x14ac:dyDescent="0.3">
      <c r="A67" s="13">
        <v>62</v>
      </c>
      <c r="B67" s="14">
        <v>56825</v>
      </c>
      <c r="C67" s="15" t="s">
        <v>187</v>
      </c>
      <c r="D67" s="15" t="s">
        <v>165</v>
      </c>
      <c r="E67" s="16" t="s">
        <v>188</v>
      </c>
      <c r="F67" s="17" t="s">
        <v>189</v>
      </c>
      <c r="G67" s="15">
        <v>767.2</v>
      </c>
      <c r="H67" s="18">
        <v>0</v>
      </c>
    </row>
    <row r="68" spans="1:8" ht="15.6" x14ac:dyDescent="0.3">
      <c r="A68" s="13">
        <v>63</v>
      </c>
      <c r="B68" s="14">
        <v>56825</v>
      </c>
      <c r="C68" s="15" t="s">
        <v>190</v>
      </c>
      <c r="D68" s="15" t="s">
        <v>165</v>
      </c>
      <c r="E68" s="16" t="s">
        <v>191</v>
      </c>
      <c r="F68" s="17" t="s">
        <v>192</v>
      </c>
      <c r="G68" s="15">
        <v>2918.71</v>
      </c>
      <c r="H68" s="18">
        <v>0</v>
      </c>
    </row>
    <row r="69" spans="1:8" ht="15.6" x14ac:dyDescent="0.3">
      <c r="A69" s="13">
        <v>64</v>
      </c>
      <c r="B69" s="14">
        <v>56825</v>
      </c>
      <c r="C69" s="15" t="s">
        <v>193</v>
      </c>
      <c r="D69" s="15" t="s">
        <v>194</v>
      </c>
      <c r="E69" s="16" t="s">
        <v>195</v>
      </c>
      <c r="F69" s="17" t="s">
        <v>196</v>
      </c>
      <c r="G69" s="15">
        <v>1931.2</v>
      </c>
      <c r="H69" s="18">
        <v>0</v>
      </c>
    </row>
    <row r="70" spans="1:8" ht="15.6" x14ac:dyDescent="0.3">
      <c r="A70" s="13">
        <v>65</v>
      </c>
      <c r="B70" s="14">
        <v>56802</v>
      </c>
      <c r="C70" s="15" t="s">
        <v>197</v>
      </c>
      <c r="D70" s="15" t="s">
        <v>198</v>
      </c>
      <c r="E70" s="16" t="s">
        <v>199</v>
      </c>
      <c r="F70" s="17" t="s">
        <v>200</v>
      </c>
      <c r="G70" s="15">
        <v>507.98</v>
      </c>
      <c r="H70" s="18">
        <v>0</v>
      </c>
    </row>
    <row r="71" spans="1:8" ht="15.6" x14ac:dyDescent="0.3">
      <c r="A71" s="13">
        <v>66</v>
      </c>
      <c r="B71" s="14">
        <v>57001</v>
      </c>
      <c r="C71" s="15" t="s">
        <v>201</v>
      </c>
      <c r="D71" s="15" t="s">
        <v>202</v>
      </c>
      <c r="E71" s="16" t="s">
        <v>203</v>
      </c>
      <c r="F71" s="17" t="s">
        <v>204</v>
      </c>
      <c r="G71" s="15">
        <v>339</v>
      </c>
      <c r="H71" s="18">
        <v>0</v>
      </c>
    </row>
    <row r="72" spans="1:8" ht="15.6" x14ac:dyDescent="0.3">
      <c r="A72" s="13">
        <v>67</v>
      </c>
      <c r="B72" s="14">
        <v>57001</v>
      </c>
      <c r="C72" s="15" t="s">
        <v>205</v>
      </c>
      <c r="D72" s="15" t="s">
        <v>202</v>
      </c>
      <c r="E72" s="16" t="s">
        <v>206</v>
      </c>
      <c r="F72" s="17" t="s">
        <v>207</v>
      </c>
      <c r="G72" s="15">
        <v>522</v>
      </c>
      <c r="H72" s="18">
        <v>0</v>
      </c>
    </row>
    <row r="73" spans="1:8" ht="15.6" x14ac:dyDescent="0.3">
      <c r="A73" s="13">
        <v>68</v>
      </c>
      <c r="B73" s="14">
        <v>57001</v>
      </c>
      <c r="C73" s="15" t="s">
        <v>208</v>
      </c>
      <c r="D73" s="15" t="s">
        <v>202</v>
      </c>
      <c r="E73" s="16" t="s">
        <v>209</v>
      </c>
      <c r="F73" s="17" t="s">
        <v>210</v>
      </c>
      <c r="G73" s="15">
        <v>1757</v>
      </c>
      <c r="H73" s="18">
        <v>0</v>
      </c>
    </row>
    <row r="74" spans="1:8" ht="15.6" x14ac:dyDescent="0.3">
      <c r="A74" s="13">
        <v>69</v>
      </c>
      <c r="B74" s="14">
        <v>57001</v>
      </c>
      <c r="C74" s="15" t="s">
        <v>211</v>
      </c>
      <c r="D74" s="15" t="s">
        <v>202</v>
      </c>
      <c r="E74" s="16" t="s">
        <v>212</v>
      </c>
      <c r="F74" s="17" t="s">
        <v>213</v>
      </c>
      <c r="G74" s="15">
        <v>322</v>
      </c>
      <c r="H74" s="18">
        <v>0</v>
      </c>
    </row>
    <row r="75" spans="1:8" ht="15.6" x14ac:dyDescent="0.3">
      <c r="A75" s="13">
        <v>70</v>
      </c>
      <c r="B75" s="14">
        <v>57001</v>
      </c>
      <c r="C75" s="15" t="s">
        <v>214</v>
      </c>
      <c r="D75" s="15" t="s">
        <v>202</v>
      </c>
      <c r="E75" s="16"/>
      <c r="F75" s="15" t="s">
        <v>215</v>
      </c>
      <c r="G75" s="21" t="s">
        <v>12</v>
      </c>
      <c r="H75" s="18">
        <v>0</v>
      </c>
    </row>
    <row r="76" spans="1:8" ht="15.6" x14ac:dyDescent="0.3">
      <c r="A76" s="13">
        <v>71</v>
      </c>
      <c r="B76" s="14">
        <v>57001</v>
      </c>
      <c r="C76" s="15" t="s">
        <v>216</v>
      </c>
      <c r="D76" s="15" t="s">
        <v>202</v>
      </c>
      <c r="E76" s="16" t="s">
        <v>217</v>
      </c>
      <c r="F76" s="17" t="s">
        <v>218</v>
      </c>
      <c r="G76" s="15">
        <v>653</v>
      </c>
      <c r="H76" s="18">
        <v>0</v>
      </c>
    </row>
    <row r="77" spans="1:8" ht="15.6" x14ac:dyDescent="0.3">
      <c r="A77" s="13">
        <v>72</v>
      </c>
      <c r="B77" s="14">
        <v>57001</v>
      </c>
      <c r="C77" s="15" t="s">
        <v>219</v>
      </c>
      <c r="D77" s="15" t="s">
        <v>202</v>
      </c>
      <c r="E77" s="16" t="s">
        <v>220</v>
      </c>
      <c r="F77" s="17" t="s">
        <v>221</v>
      </c>
      <c r="G77" s="15">
        <v>391</v>
      </c>
      <c r="H77" s="18">
        <v>0</v>
      </c>
    </row>
    <row r="78" spans="1:8" ht="15.6" x14ac:dyDescent="0.3">
      <c r="A78" s="13">
        <v>73</v>
      </c>
      <c r="B78" s="14">
        <v>57001</v>
      </c>
      <c r="C78" s="15" t="s">
        <v>222</v>
      </c>
      <c r="D78" s="15" t="s">
        <v>202</v>
      </c>
      <c r="E78" s="16" t="s">
        <v>223</v>
      </c>
      <c r="F78" s="17" t="s">
        <v>224</v>
      </c>
      <c r="G78" s="15">
        <v>158</v>
      </c>
      <c r="H78" s="18">
        <v>0</v>
      </c>
    </row>
    <row r="79" spans="1:8" ht="15.6" x14ac:dyDescent="0.3">
      <c r="A79" s="13">
        <v>74</v>
      </c>
      <c r="B79" s="14">
        <v>57001</v>
      </c>
      <c r="C79" s="15" t="s">
        <v>225</v>
      </c>
      <c r="D79" s="15" t="s">
        <v>202</v>
      </c>
      <c r="E79" s="16" t="s">
        <v>226</v>
      </c>
      <c r="F79" s="17" t="s">
        <v>227</v>
      </c>
      <c r="G79" s="15">
        <v>2088</v>
      </c>
      <c r="H79" s="18">
        <v>0</v>
      </c>
    </row>
    <row r="80" spans="1:8" ht="15.6" x14ac:dyDescent="0.3">
      <c r="A80" s="13">
        <v>75</v>
      </c>
      <c r="B80" s="14">
        <v>57001</v>
      </c>
      <c r="C80" s="15" t="s">
        <v>228</v>
      </c>
      <c r="D80" s="15" t="s">
        <v>202</v>
      </c>
      <c r="E80" s="16" t="s">
        <v>229</v>
      </c>
      <c r="F80" s="17" t="s">
        <v>230</v>
      </c>
      <c r="G80" s="15">
        <v>1786</v>
      </c>
      <c r="H80" s="18">
        <v>0</v>
      </c>
    </row>
    <row r="81" spans="1:10" ht="15.6" x14ac:dyDescent="0.3">
      <c r="A81" s="13">
        <v>76</v>
      </c>
      <c r="B81" s="14">
        <v>57001</v>
      </c>
      <c r="C81" s="15" t="s">
        <v>231</v>
      </c>
      <c r="D81" s="15" t="s">
        <v>202</v>
      </c>
      <c r="E81" s="16" t="s">
        <v>232</v>
      </c>
      <c r="F81" s="17" t="s">
        <v>233</v>
      </c>
      <c r="G81" s="15">
        <v>81</v>
      </c>
      <c r="H81" s="18">
        <v>0</v>
      </c>
    </row>
    <row r="82" spans="1:10" ht="15.6" x14ac:dyDescent="0.3">
      <c r="A82" s="13">
        <v>77</v>
      </c>
      <c r="B82" s="14">
        <v>57001</v>
      </c>
      <c r="C82" s="15" t="s">
        <v>234</v>
      </c>
      <c r="D82" s="15" t="s">
        <v>202</v>
      </c>
      <c r="E82" s="16" t="s">
        <v>229</v>
      </c>
      <c r="F82" s="17" t="s">
        <v>235</v>
      </c>
      <c r="G82" s="15">
        <v>30</v>
      </c>
      <c r="H82" s="18">
        <v>0</v>
      </c>
    </row>
    <row r="83" spans="1:10" ht="15.6" x14ac:dyDescent="0.3">
      <c r="A83" s="13">
        <v>78</v>
      </c>
      <c r="B83" s="14">
        <v>57001</v>
      </c>
      <c r="C83" s="15" t="s">
        <v>236</v>
      </c>
      <c r="D83" s="15" t="s">
        <v>202</v>
      </c>
      <c r="E83" s="16" t="s">
        <v>237</v>
      </c>
      <c r="F83" s="17" t="s">
        <v>238</v>
      </c>
      <c r="G83" s="15">
        <v>10140</v>
      </c>
      <c r="H83" s="18">
        <v>0</v>
      </c>
    </row>
    <row r="84" spans="1:10" ht="15.6" x14ac:dyDescent="0.3">
      <c r="A84" s="13">
        <v>79</v>
      </c>
      <c r="B84" s="14">
        <v>57001</v>
      </c>
      <c r="C84" s="15" t="s">
        <v>239</v>
      </c>
      <c r="D84" s="15" t="s">
        <v>202</v>
      </c>
      <c r="E84" s="16" t="s">
        <v>240</v>
      </c>
      <c r="F84" s="17" t="s">
        <v>241</v>
      </c>
      <c r="G84" s="15">
        <v>1558</v>
      </c>
      <c r="H84" s="18">
        <v>0</v>
      </c>
    </row>
    <row r="85" spans="1:10" ht="15.6" x14ac:dyDescent="0.3">
      <c r="A85" s="13">
        <v>80</v>
      </c>
      <c r="B85" s="14">
        <v>57001</v>
      </c>
      <c r="C85" s="15" t="s">
        <v>242</v>
      </c>
      <c r="D85" s="15" t="s">
        <v>202</v>
      </c>
      <c r="E85" s="16" t="s">
        <v>240</v>
      </c>
      <c r="F85" s="17" t="s">
        <v>243</v>
      </c>
      <c r="G85" s="15">
        <v>148</v>
      </c>
      <c r="H85" s="18">
        <v>0</v>
      </c>
    </row>
    <row r="86" spans="1:10" ht="15.6" x14ac:dyDescent="0.3">
      <c r="A86" s="13">
        <v>81</v>
      </c>
      <c r="B86" s="14">
        <v>57001</v>
      </c>
      <c r="C86" s="15" t="s">
        <v>244</v>
      </c>
      <c r="D86" s="15" t="s">
        <v>202</v>
      </c>
      <c r="E86" s="16" t="s">
        <v>240</v>
      </c>
      <c r="F86" s="17" t="s">
        <v>245</v>
      </c>
      <c r="G86" s="15">
        <v>445</v>
      </c>
      <c r="H86" s="18">
        <v>0</v>
      </c>
    </row>
    <row r="87" spans="1:10" ht="15.6" x14ac:dyDescent="0.3">
      <c r="A87" s="13">
        <v>82</v>
      </c>
      <c r="B87" s="14">
        <v>57001</v>
      </c>
      <c r="C87" s="15" t="s">
        <v>246</v>
      </c>
      <c r="D87" s="15" t="s">
        <v>202</v>
      </c>
      <c r="E87" s="16" t="s">
        <v>247</v>
      </c>
      <c r="F87" s="17" t="s">
        <v>248</v>
      </c>
      <c r="G87" s="15">
        <v>139</v>
      </c>
      <c r="H87" s="18">
        <v>0</v>
      </c>
      <c r="J87" s="23"/>
    </row>
    <row r="88" spans="1:10" ht="15.6" x14ac:dyDescent="0.3">
      <c r="A88" s="13">
        <v>83</v>
      </c>
      <c r="B88" s="14">
        <v>57001</v>
      </c>
      <c r="C88" s="15" t="s">
        <v>249</v>
      </c>
      <c r="D88" s="15" t="s">
        <v>202</v>
      </c>
      <c r="E88" s="16" t="s">
        <v>240</v>
      </c>
      <c r="F88" s="17" t="s">
        <v>250</v>
      </c>
      <c r="G88" s="15">
        <v>1727</v>
      </c>
      <c r="H88" s="18">
        <v>0</v>
      </c>
    </row>
    <row r="89" spans="1:10" ht="15.6" x14ac:dyDescent="0.3">
      <c r="A89" s="13">
        <v>84</v>
      </c>
      <c r="B89" s="14">
        <v>57001</v>
      </c>
      <c r="C89" s="15" t="s">
        <v>251</v>
      </c>
      <c r="D89" s="15" t="s">
        <v>202</v>
      </c>
      <c r="E89" s="16" t="s">
        <v>252</v>
      </c>
      <c r="F89" s="17" t="s">
        <v>253</v>
      </c>
      <c r="G89" s="15">
        <f>492*4</f>
        <v>1968</v>
      </c>
      <c r="H89" s="18">
        <v>0</v>
      </c>
    </row>
    <row r="90" spans="1:10" ht="15.6" x14ac:dyDescent="0.3">
      <c r="A90" s="13">
        <v>85</v>
      </c>
      <c r="B90" s="14">
        <v>56201</v>
      </c>
      <c r="C90" s="15" t="s">
        <v>254</v>
      </c>
      <c r="D90" s="15" t="s">
        <v>255</v>
      </c>
      <c r="E90" s="16" t="s">
        <v>256</v>
      </c>
      <c r="F90" s="17" t="s">
        <v>257</v>
      </c>
      <c r="G90" s="15">
        <v>3538</v>
      </c>
      <c r="H90" s="18">
        <v>0</v>
      </c>
    </row>
    <row r="91" spans="1:10" ht="15.6" x14ac:dyDescent="0.3">
      <c r="A91" s="13">
        <v>86</v>
      </c>
      <c r="B91" s="14">
        <v>56201</v>
      </c>
      <c r="C91" s="15" t="s">
        <v>258</v>
      </c>
      <c r="D91" s="15" t="s">
        <v>255</v>
      </c>
      <c r="E91" s="16" t="s">
        <v>259</v>
      </c>
      <c r="F91" s="17" t="s">
        <v>260</v>
      </c>
      <c r="G91" s="21" t="s">
        <v>12</v>
      </c>
      <c r="H91" s="18">
        <v>0</v>
      </c>
      <c r="J91" s="23"/>
    </row>
    <row r="92" spans="1:10" ht="15.6" x14ac:dyDescent="0.3">
      <c r="A92" s="13">
        <v>87</v>
      </c>
      <c r="B92" s="14">
        <v>56201</v>
      </c>
      <c r="C92" s="15" t="s">
        <v>261</v>
      </c>
      <c r="D92" s="15" t="s">
        <v>255</v>
      </c>
      <c r="E92" s="16" t="s">
        <v>262</v>
      </c>
      <c r="F92" s="17" t="s">
        <v>263</v>
      </c>
      <c r="G92" s="15">
        <v>2505</v>
      </c>
      <c r="H92" s="18">
        <v>0</v>
      </c>
    </row>
    <row r="93" spans="1:10" ht="15.6" x14ac:dyDescent="0.3">
      <c r="A93" s="13">
        <v>88</v>
      </c>
      <c r="B93" s="14">
        <v>56201</v>
      </c>
      <c r="C93" s="15" t="s">
        <v>264</v>
      </c>
      <c r="D93" s="15" t="s">
        <v>255</v>
      </c>
      <c r="E93" s="16" t="s">
        <v>265</v>
      </c>
      <c r="F93" s="17" t="s">
        <v>266</v>
      </c>
      <c r="G93" s="15">
        <v>1888.95</v>
      </c>
      <c r="H93" s="18">
        <v>0</v>
      </c>
    </row>
    <row r="94" spans="1:10" ht="15.6" x14ac:dyDescent="0.3">
      <c r="A94" s="13">
        <v>89</v>
      </c>
      <c r="B94" s="14">
        <v>56201</v>
      </c>
      <c r="C94" s="15" t="s">
        <v>267</v>
      </c>
      <c r="D94" s="15" t="s">
        <v>255</v>
      </c>
      <c r="E94" s="16" t="s">
        <v>268</v>
      </c>
      <c r="F94" s="17" t="s">
        <v>269</v>
      </c>
      <c r="G94" s="15">
        <v>2114</v>
      </c>
      <c r="H94" s="18">
        <v>0</v>
      </c>
    </row>
    <row r="95" spans="1:10" ht="15.6" x14ac:dyDescent="0.3">
      <c r="A95" s="13">
        <v>90</v>
      </c>
      <c r="B95" s="14">
        <v>56201</v>
      </c>
      <c r="C95" s="15" t="s">
        <v>270</v>
      </c>
      <c r="D95" s="15" t="s">
        <v>255</v>
      </c>
      <c r="E95" s="16" t="s">
        <v>271</v>
      </c>
      <c r="F95" s="17" t="s">
        <v>272</v>
      </c>
      <c r="G95" s="21" t="s">
        <v>12</v>
      </c>
      <c r="H95" s="18">
        <v>0</v>
      </c>
    </row>
    <row r="96" spans="1:10" ht="15.6" x14ac:dyDescent="0.3">
      <c r="A96" s="13">
        <v>91</v>
      </c>
      <c r="B96" s="14">
        <v>56201</v>
      </c>
      <c r="C96" s="15" t="s">
        <v>273</v>
      </c>
      <c r="D96" s="15" t="s">
        <v>255</v>
      </c>
      <c r="E96" s="16" t="s">
        <v>274</v>
      </c>
      <c r="F96" s="17" t="s">
        <v>275</v>
      </c>
      <c r="G96" s="15">
        <v>1537</v>
      </c>
      <c r="H96" s="18">
        <v>0</v>
      </c>
    </row>
    <row r="97" spans="1:8" ht="15.6" x14ac:dyDescent="0.3">
      <c r="A97" s="13">
        <v>92</v>
      </c>
      <c r="B97" s="14">
        <v>56201</v>
      </c>
      <c r="C97" s="15" t="s">
        <v>276</v>
      </c>
      <c r="D97" s="15" t="s">
        <v>255</v>
      </c>
      <c r="E97" s="16" t="s">
        <v>277</v>
      </c>
      <c r="F97" s="17" t="s">
        <v>278</v>
      </c>
      <c r="G97" s="15">
        <v>5531</v>
      </c>
      <c r="H97" s="18">
        <v>0</v>
      </c>
    </row>
    <row r="98" spans="1:8" ht="15.6" x14ac:dyDescent="0.3">
      <c r="A98" s="13">
        <v>93</v>
      </c>
      <c r="B98" s="14">
        <v>56201</v>
      </c>
      <c r="C98" s="15" t="s">
        <v>279</v>
      </c>
      <c r="D98" s="15" t="s">
        <v>255</v>
      </c>
      <c r="E98" s="16" t="s">
        <v>280</v>
      </c>
      <c r="F98" s="17" t="s">
        <v>281</v>
      </c>
      <c r="G98" s="15">
        <v>3793</v>
      </c>
      <c r="H98" s="18">
        <v>0</v>
      </c>
    </row>
    <row r="99" spans="1:8" ht="15.6" x14ac:dyDescent="0.3">
      <c r="A99" s="13">
        <v>94</v>
      </c>
      <c r="B99" s="14">
        <v>56201</v>
      </c>
      <c r="C99" s="15" t="s">
        <v>282</v>
      </c>
      <c r="D99" s="15" t="s">
        <v>255</v>
      </c>
      <c r="E99" s="16" t="s">
        <v>283</v>
      </c>
      <c r="F99" s="17" t="s">
        <v>284</v>
      </c>
      <c r="G99" s="15">
        <v>4132</v>
      </c>
      <c r="H99" s="18">
        <v>0</v>
      </c>
    </row>
    <row r="100" spans="1:8" ht="15.6" x14ac:dyDescent="0.3">
      <c r="A100" s="13">
        <v>95</v>
      </c>
      <c r="B100" s="14">
        <v>56201</v>
      </c>
      <c r="C100" s="15" t="s">
        <v>285</v>
      </c>
      <c r="D100" s="15" t="s">
        <v>255</v>
      </c>
      <c r="E100" s="16" t="s">
        <v>286</v>
      </c>
      <c r="F100" s="17" t="s">
        <v>287</v>
      </c>
      <c r="G100" s="15">
        <v>12806.19</v>
      </c>
      <c r="H100" s="18">
        <v>0</v>
      </c>
    </row>
    <row r="101" spans="1:8" ht="15.6" x14ac:dyDescent="0.3">
      <c r="A101" s="13">
        <v>96</v>
      </c>
      <c r="B101" s="14">
        <v>56201</v>
      </c>
      <c r="C101" s="15" t="s">
        <v>288</v>
      </c>
      <c r="D101" s="15" t="s">
        <v>255</v>
      </c>
      <c r="E101" s="16" t="s">
        <v>289</v>
      </c>
      <c r="F101" s="17" t="s">
        <v>290</v>
      </c>
      <c r="G101" s="15">
        <v>2976</v>
      </c>
      <c r="H101" s="18">
        <v>0</v>
      </c>
    </row>
    <row r="102" spans="1:8" ht="15.6" x14ac:dyDescent="0.3">
      <c r="A102" s="13">
        <v>97</v>
      </c>
      <c r="B102" s="14">
        <v>56201</v>
      </c>
      <c r="C102" s="15" t="s">
        <v>291</v>
      </c>
      <c r="D102" s="15" t="s">
        <v>255</v>
      </c>
      <c r="E102" s="16" t="s">
        <v>292</v>
      </c>
      <c r="F102" s="17" t="s">
        <v>293</v>
      </c>
      <c r="G102" s="15">
        <f>851*4</f>
        <v>3404</v>
      </c>
      <c r="H102" s="18">
        <v>0</v>
      </c>
    </row>
    <row r="103" spans="1:8" ht="15.6" x14ac:dyDescent="0.3">
      <c r="A103" s="13">
        <v>98</v>
      </c>
      <c r="B103" s="14">
        <v>56201</v>
      </c>
      <c r="C103" s="15" t="s">
        <v>294</v>
      </c>
      <c r="D103" s="15" t="s">
        <v>255</v>
      </c>
      <c r="E103" s="16" t="s">
        <v>295</v>
      </c>
      <c r="F103" s="17" t="s">
        <v>296</v>
      </c>
      <c r="G103" s="15">
        <v>191</v>
      </c>
      <c r="H103" s="18">
        <v>0</v>
      </c>
    </row>
    <row r="104" spans="1:8" ht="16.2" thickBot="1" x14ac:dyDescent="0.35">
      <c r="A104" s="24">
        <v>99</v>
      </c>
      <c r="B104" s="25">
        <v>56201</v>
      </c>
      <c r="C104" s="26" t="s">
        <v>297</v>
      </c>
      <c r="D104" s="26" t="s">
        <v>255</v>
      </c>
      <c r="E104" s="27" t="s">
        <v>298</v>
      </c>
      <c r="F104" s="28" t="s">
        <v>299</v>
      </c>
      <c r="G104" s="26">
        <v>165</v>
      </c>
      <c r="H104" s="29">
        <v>0</v>
      </c>
    </row>
    <row r="105" spans="1:8" s="30" customFormat="1" ht="21.6" thickBot="1" x14ac:dyDescent="0.45">
      <c r="H105" s="31"/>
    </row>
    <row r="106" spans="1:8" ht="15.6" x14ac:dyDescent="0.3">
      <c r="A106" s="6" t="s">
        <v>300</v>
      </c>
      <c r="B106" s="7"/>
      <c r="C106" s="8" t="s">
        <v>301</v>
      </c>
      <c r="D106" s="8"/>
      <c r="E106" s="9"/>
      <c r="F106" s="10"/>
      <c r="G106" s="8"/>
      <c r="H106" s="12">
        <f>(SUM(H6:H104))*0.15</f>
        <v>0</v>
      </c>
    </row>
    <row r="107" spans="1:8" ht="21" x14ac:dyDescent="0.4">
      <c r="A107" s="32" t="s">
        <v>302</v>
      </c>
      <c r="B107" s="33"/>
      <c r="C107" s="33"/>
      <c r="D107" s="33"/>
      <c r="E107" s="33"/>
      <c r="F107" s="33"/>
      <c r="G107" s="33"/>
      <c r="H107" s="18">
        <f>SUM(H6:H106)</f>
        <v>0</v>
      </c>
    </row>
    <row r="108" spans="1:8" ht="21.6" thickBot="1" x14ac:dyDescent="0.45">
      <c r="A108" s="34" t="s">
        <v>303</v>
      </c>
      <c r="B108" s="35"/>
      <c r="C108" s="35"/>
      <c r="D108" s="35"/>
      <c r="E108" s="35"/>
      <c r="F108" s="35"/>
      <c r="G108" s="35"/>
      <c r="H108" s="29">
        <f>H107*1.21</f>
        <v>0</v>
      </c>
    </row>
    <row r="110" spans="1:8" x14ac:dyDescent="0.3">
      <c r="C110" t="s">
        <v>304</v>
      </c>
    </row>
  </sheetData>
  <mergeCells count="3">
    <mergeCell ref="A1:C1"/>
    <mergeCell ref="A2:D2"/>
    <mergeCell ref="A3:C3"/>
  </mergeCells>
  <hyperlinks>
    <hyperlink ref="F10" r:id="rId1" xr:uid="{89223D2F-3D44-4B5B-989B-5F5FD0B73397}"/>
    <hyperlink ref="F12" r:id="rId2" xr:uid="{FC1280DB-EC23-4904-BBB2-46E00280BA50}"/>
    <hyperlink ref="F6" r:id="rId3" xr:uid="{EB0C746D-6063-4B4F-8738-D6F75E553B8B}"/>
    <hyperlink ref="F7" r:id="rId4" xr:uid="{0B5A196A-5F0D-4021-8DF5-E1B85683D7B5}"/>
    <hyperlink ref="F15" r:id="rId5" xr:uid="{1C3A2CFA-267D-4189-A66C-E3B54202B971}"/>
    <hyperlink ref="F16" r:id="rId6" xr:uid="{F99F39BB-29CC-497D-B2FC-2A60AB63EBF0}"/>
    <hyperlink ref="F20" r:id="rId7" xr:uid="{08E78746-F9A4-4109-98CD-8ED44D2F0EBC}"/>
    <hyperlink ref="F21" r:id="rId8" xr:uid="{B5B32B6F-B131-40ED-82DF-478B06A4F039}"/>
    <hyperlink ref="F28" r:id="rId9" xr:uid="{1BFEB24D-EF0A-472C-B4EA-036F98A3B68A}"/>
    <hyperlink ref="F29" r:id="rId10" xr:uid="{2AA8C47A-86C7-4E88-8C78-C32F98F5CAA4}"/>
    <hyperlink ref="F9" r:id="rId11" xr:uid="{00A53A6E-C210-4677-B37E-A3C23D78A2BC}"/>
    <hyperlink ref="F13" r:id="rId12" xr:uid="{446AAD6A-D506-47A8-914C-1A95232C0E8A}"/>
    <hyperlink ref="F11" r:id="rId13" xr:uid="{A0321EC2-281C-4A48-B8CC-8AB64D659D79}"/>
    <hyperlink ref="F14" r:id="rId14" xr:uid="{CE4B3F63-3DEF-4EB0-9ADD-4613B0FFFEF8}"/>
    <hyperlink ref="F17" r:id="rId15" xr:uid="{DAA25181-9BA3-4208-A455-D556EB775C3B}"/>
    <hyperlink ref="F18" r:id="rId16" xr:uid="{50F198FF-EC4A-4DEF-8487-FFEDC21E67B6}"/>
    <hyperlink ref="F19" r:id="rId17" xr:uid="{E8516FAC-CF96-4807-A678-7F7A24BAF817}"/>
    <hyperlink ref="F22" r:id="rId18" xr:uid="{EB2FE90F-E1E5-4D00-95D6-27E99DB854B6}"/>
    <hyperlink ref="F24" r:id="rId19" xr:uid="{E77D0904-EA5C-4E8B-BE67-9C32C2355166}"/>
    <hyperlink ref="F25" r:id="rId20" xr:uid="{8DD3E61E-36D6-4263-A8DB-DCABA3CEF68B}"/>
    <hyperlink ref="F26" r:id="rId21" xr:uid="{8873D1EB-C5FF-41EB-B894-D41DCA699BCC}"/>
    <hyperlink ref="F27" r:id="rId22" xr:uid="{93290F13-D9A1-458F-B3E4-17BB1DF2D220}"/>
    <hyperlink ref="F32" r:id="rId23" xr:uid="{B0192E54-2C59-4B1F-8CA7-22003D3F84B8}"/>
    <hyperlink ref="F33" r:id="rId24" xr:uid="{AD344CAD-F55F-444F-B196-757798634CF1}"/>
    <hyperlink ref="F34" r:id="rId25" xr:uid="{71351D21-22FF-45C6-9C2B-3855095C5744}"/>
    <hyperlink ref="F35" r:id="rId26" xr:uid="{5A2A78D4-69BD-4511-B4C8-D1817A183543}"/>
    <hyperlink ref="F36" r:id="rId27" xr:uid="{9084EE7D-79AF-4C15-B6DB-A16A779432FB}"/>
    <hyperlink ref="F37" r:id="rId28" xr:uid="{3C6C5A92-F0BE-4610-9954-B555C8C232BD}"/>
    <hyperlink ref="F50" r:id="rId29" xr:uid="{AF39D48D-00A5-421C-9D61-9E7432363F2A}"/>
    <hyperlink ref="F51" r:id="rId30" xr:uid="{E8D9A2AE-3386-4A6B-AFB6-F5C90BFAEE98}"/>
    <hyperlink ref="F53" r:id="rId31" xr:uid="{E6BCE82D-5C31-44A9-B729-76CA1470655F}"/>
    <hyperlink ref="F48" r:id="rId32" xr:uid="{40D0140C-98A1-41DC-9673-3DA0E158DDBC}"/>
    <hyperlink ref="F49" r:id="rId33" xr:uid="{419D83E4-2A83-4DC1-86FE-33F7725C7602}"/>
    <hyperlink ref="F56" r:id="rId34" xr:uid="{EEC509C4-9F7D-4641-BF62-5E367B4883DB}"/>
    <hyperlink ref="F57" r:id="rId35" xr:uid="{4141048E-C23D-4C68-BC16-68D6C3CD9F47}"/>
    <hyperlink ref="F45" r:id="rId36" xr:uid="{16CCB309-070A-4B73-A329-41D9AF7B4092}"/>
    <hyperlink ref="F39" r:id="rId37" xr:uid="{022E4F09-7731-4733-BE5C-7DC5652C96A0}"/>
    <hyperlink ref="F40" r:id="rId38" xr:uid="{9DF3F8CB-18D7-4F5C-B771-002296736856}"/>
    <hyperlink ref="F42" r:id="rId39" xr:uid="{247C6789-F941-45B5-8BD0-DC95BF5A92ED}"/>
    <hyperlink ref="F43" r:id="rId40" xr:uid="{ADAAB44F-D66D-4FEE-BBFB-BDA5C2EF06D1}"/>
    <hyperlink ref="F62" r:id="rId41" xr:uid="{E3EDFA47-437E-4BA8-AD7C-32135B74A492}"/>
    <hyperlink ref="F65" r:id="rId42" xr:uid="{4410CE9D-F0B6-4833-8B66-3013A558440F}"/>
    <hyperlink ref="F66" r:id="rId43" xr:uid="{C41114A1-5614-4C58-B4FF-7646F55D42C1}"/>
    <hyperlink ref="F67" r:id="rId44" xr:uid="{B275EE5B-A0B9-498E-9FD3-FE45DC5D60D2}"/>
    <hyperlink ref="F69" r:id="rId45" xr:uid="{122E5918-818D-43AB-91EF-9F262392F22B}"/>
    <hyperlink ref="F72" r:id="rId46" xr:uid="{D093BD10-C50C-459C-8179-3868494AC74B}"/>
    <hyperlink ref="F74" r:id="rId47" xr:uid="{1594D174-FE71-43FC-BA57-8E82E1BAC155}"/>
    <hyperlink ref="F81" r:id="rId48" xr:uid="{8E36E8C5-2B58-4102-B417-0B650A8E9F14}"/>
    <hyperlink ref="F93" r:id="rId49" xr:uid="{DA113D3F-66A7-4DAB-9660-6D1E03EBF0BF}"/>
    <hyperlink ref="F100" r:id="rId50" xr:uid="{3FE1B88F-F5B3-4251-9FF9-6EB742DFB272}"/>
    <hyperlink ref="F92" r:id="rId51" xr:uid="{0EEA9B3B-7517-4C79-BE1A-A9D82DE72A35}"/>
    <hyperlink ref="F102" r:id="rId52" xr:uid="{92BE71AE-E63E-41A9-ABE0-46E968C3FFE6}"/>
    <hyperlink ref="F96" r:id="rId53" xr:uid="{F03A7AAB-E10E-4C63-A1CD-0008CA12B796}"/>
    <hyperlink ref="F97" r:id="rId54" xr:uid="{F844EF59-3521-4B10-B6FB-E0DDFFA04488}"/>
    <hyperlink ref="F98" r:id="rId55" xr:uid="{D33B59BD-0D9B-4170-B6C3-2E99C893403F}"/>
    <hyperlink ref="F99" r:id="rId56" xr:uid="{F8CF4290-3C48-4777-96FE-7556FF48D1CB}"/>
    <hyperlink ref="F101" r:id="rId57" xr:uid="{238C451D-8DC2-42C2-9CE3-11D4C8A635C0}"/>
    <hyperlink ref="F103" r:id="rId58" xr:uid="{CA2C9FDE-3796-454F-8150-54271483AA1D}"/>
    <hyperlink ref="F23" r:id="rId59" xr:uid="{A3162145-A6FC-4BEA-8F2A-8C38E37920E9}"/>
    <hyperlink ref="F30" r:id="rId60" xr:uid="{15696865-8630-4A5D-958D-C204DD8A9679}"/>
    <hyperlink ref="F104" r:id="rId61" xr:uid="{D3EB9F72-0146-45AC-BC3D-62165B16B2E1}"/>
    <hyperlink ref="F58" r:id="rId62" xr:uid="{7232262C-4E58-41C0-96D4-39F4DE17265A}"/>
  </hyperlinks>
  <pageMargins left="0.7" right="0.7" top="0.78740157499999996" bottom="0.78740157499999996" header="0.3" footer="0.3"/>
  <pageSetup paperSize="9" orientation="portrait"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Roleček Ladislav (PKN-PTU)</dc:creator>
  <cp:lastModifiedBy>Čížková Jaroslava (PKN-ZAK)</cp:lastModifiedBy>
  <dcterms:created xsi:type="dcterms:W3CDTF">2025-09-10T07:31:52Z</dcterms:created>
  <dcterms:modified xsi:type="dcterms:W3CDTF">2025-10-02T21:52:22Z</dcterms:modified>
</cp:coreProperties>
</file>