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Demolice objektu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Demolice objektu'!$C$84:$K$161</definedName>
    <definedName name="_xlnm.Print_Area" localSheetId="1">'SO 01 - Demolice objektu'!$C$4:$J$39,'SO 01 - Demolice objektu'!$C$45:$J$66,'SO 01 - Demolice objektu'!$C$72:$K$161</definedName>
    <definedName name="_xlnm.Print_Titles" localSheetId="1">'SO 01 - Demolice objektu'!$84:$84</definedName>
    <definedName name="_xlnm._FilterDatabase" localSheetId="2" hidden="1">'VRN - vedlejší rozpočtové...'!$C$82:$K$123</definedName>
    <definedName name="_xlnm.Print_Area" localSheetId="2">'VRN - vedlejší rozpočtové...'!$C$4:$J$39,'VRN - vedlejší rozpočtové...'!$C$45:$J$64,'VRN - vedlejší rozpočtové...'!$C$70:$K$123</definedName>
    <definedName name="_xlnm.Print_Titles" localSheetId="2">'VRN - vedlejší rozpočtové...'!$82:$82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2"/>
  <c r="BH122"/>
  <c r="BG122"/>
  <c r="BF122"/>
  <c r="T122"/>
  <c r="R122"/>
  <c r="P122"/>
  <c r="BI119"/>
  <c r="BH119"/>
  <c r="BG119"/>
  <c r="BF119"/>
  <c r="T119"/>
  <c r="R119"/>
  <c r="P119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55"/>
  <c r="J17"/>
  <c r="J12"/>
  <c r="J52"/>
  <c r="E7"/>
  <c r="E48"/>
  <c i="2" r="J37"/>
  <c r="J36"/>
  <c i="1" r="AY55"/>
  <c i="2" r="J35"/>
  <c i="1" r="AX55"/>
  <c i="2"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79"/>
  <c r="E7"/>
  <c r="E75"/>
  <c i="1" r="L50"/>
  <c r="AM50"/>
  <c r="AM49"/>
  <c r="L49"/>
  <c r="AM47"/>
  <c r="L47"/>
  <c r="L45"/>
  <c r="L44"/>
  <c i="2" r="BK107"/>
  <c r="J104"/>
  <c i="3" r="BK109"/>
  <c i="2" r="J160"/>
  <c r="J88"/>
  <c r="BK142"/>
  <c i="3" r="J99"/>
  <c r="BK119"/>
  <c i="2" r="J138"/>
  <c i="3" r="J112"/>
  <c i="2" r="BK97"/>
  <c r="BK88"/>
  <c r="BK99"/>
  <c i="3" r="BK86"/>
  <c i="2" r="BK115"/>
  <c r="J91"/>
  <c r="J108"/>
  <c i="3" r="BK112"/>
  <c i="2" r="J109"/>
  <c r="BK160"/>
  <c r="BK108"/>
  <c r="BK113"/>
  <c r="J156"/>
  <c r="J107"/>
  <c i="3" r="BK99"/>
  <c r="J109"/>
  <c i="2" r="J97"/>
  <c i="1" r="AS54"/>
  <c i="2" r="J94"/>
  <c r="J142"/>
  <c i="3" r="J86"/>
  <c i="2" r="J111"/>
  <c r="BK136"/>
  <c i="3" r="BK122"/>
  <c i="2" r="J134"/>
  <c r="BK111"/>
  <c r="BK104"/>
  <c r="BK94"/>
  <c r="BK91"/>
  <c i="3" r="BK104"/>
  <c i="2" r="BK138"/>
  <c i="3" r="J119"/>
  <c i="2" r="J136"/>
  <c r="J99"/>
  <c r="J117"/>
  <c r="J150"/>
  <c r="J113"/>
  <c r="BK134"/>
  <c r="BK150"/>
  <c r="J115"/>
  <c r="J147"/>
  <c r="BK101"/>
  <c r="BK109"/>
  <c r="BK156"/>
  <c r="J101"/>
  <c i="3" r="BK94"/>
  <c i="2" r="BK147"/>
  <c i="3" r="J104"/>
  <c r="J94"/>
  <c i="2" r="BK117"/>
  <c i="3" r="J122"/>
  <c i="2" l="1" r="BK103"/>
  <c r="J103"/>
  <c r="J62"/>
  <c r="R103"/>
  <c r="T112"/>
  <c i="3" r="BK118"/>
  <c r="J118"/>
  <c r="J63"/>
  <c i="2" r="T87"/>
  <c r="R112"/>
  <c r="P133"/>
  <c i="3" r="P85"/>
  <c i="2" r="P87"/>
  <c r="BK112"/>
  <c r="J112"/>
  <c r="J63"/>
  <c r="R133"/>
  <c i="3" r="BK85"/>
  <c r="J85"/>
  <c r="J61"/>
  <c r="P118"/>
  <c i="2" r="BK87"/>
  <c r="J87"/>
  <c r="J61"/>
  <c r="P103"/>
  <c r="T103"/>
  <c r="T133"/>
  <c i="3" r="T85"/>
  <c r="R118"/>
  <c i="2" r="R87"/>
  <c r="R86"/>
  <c r="R85"/>
  <c r="P112"/>
  <c r="BK133"/>
  <c r="J133"/>
  <c r="J64"/>
  <c i="3" r="R85"/>
  <c r="R84"/>
  <c r="R83"/>
  <c r="T118"/>
  <c i="2" r="BK159"/>
  <c r="J159"/>
  <c r="J65"/>
  <c i="3" r="BK111"/>
  <c r="J111"/>
  <c r="J62"/>
  <c r="J80"/>
  <c r="BE86"/>
  <c r="BE99"/>
  <c r="BE109"/>
  <c r="BE94"/>
  <c r="BE122"/>
  <c i="2" r="BK86"/>
  <c r="J86"/>
  <c r="J60"/>
  <c i="3" r="J77"/>
  <c r="E73"/>
  <c r="F80"/>
  <c r="BE119"/>
  <c r="BE104"/>
  <c r="BE112"/>
  <c i="2" r="F55"/>
  <c r="BE142"/>
  <c r="E48"/>
  <c r="J82"/>
  <c r="BE91"/>
  <c r="BE94"/>
  <c r="BE97"/>
  <c r="BE111"/>
  <c r="BE117"/>
  <c r="BE88"/>
  <c r="BE101"/>
  <c r="BE104"/>
  <c r="BE107"/>
  <c r="BE113"/>
  <c r="BE115"/>
  <c r="BE138"/>
  <c r="BE150"/>
  <c r="BE156"/>
  <c r="BE160"/>
  <c r="J52"/>
  <c r="BE99"/>
  <c r="BE108"/>
  <c r="BE109"/>
  <c r="BE134"/>
  <c r="BE136"/>
  <c r="BE147"/>
  <c i="3" r="F36"/>
  <c i="1" r="BC56"/>
  <c i="2" r="F34"/>
  <c i="1" r="BA55"/>
  <c i="2" r="J34"/>
  <c i="1" r="AW55"/>
  <c i="2" r="F36"/>
  <c i="1" r="BC55"/>
  <c i="2" r="F37"/>
  <c i="1" r="BD55"/>
  <c i="3" r="F35"/>
  <c i="1" r="BB56"/>
  <c i="3" r="F34"/>
  <c i="1" r="BA56"/>
  <c i="3" r="F37"/>
  <c i="1" r="BD56"/>
  <c i="3" r="J34"/>
  <c i="1" r="AW56"/>
  <c i="2" r="F35"/>
  <c i="1" r="BB55"/>
  <c i="2" l="1" r="T86"/>
  <c r="T85"/>
  <c i="3" r="T84"/>
  <c r="T83"/>
  <c r="P84"/>
  <c r="P83"/>
  <c i="1" r="AU56"/>
  <c i="2" r="P86"/>
  <c r="P85"/>
  <c i="1" r="AU55"/>
  <c i="3" r="BK84"/>
  <c r="BK83"/>
  <c r="J83"/>
  <c r="J59"/>
  <c i="2" r="BK85"/>
  <c r="J85"/>
  <c i="1" r="BC54"/>
  <c r="AY54"/>
  <c i="2" r="J30"/>
  <c i="1" r="AG55"/>
  <c r="BB54"/>
  <c r="W31"/>
  <c i="2" r="J33"/>
  <c i="1" r="AV55"/>
  <c r="AT55"/>
  <c i="3" r="F33"/>
  <c i="1" r="AZ56"/>
  <c i="2" r="F33"/>
  <c i="1" r="AZ55"/>
  <c i="3" r="J33"/>
  <c i="1" r="AV56"/>
  <c r="AT56"/>
  <c r="BA54"/>
  <c r="W30"/>
  <c r="BD54"/>
  <c r="W33"/>
  <c i="3" l="1" r="J84"/>
  <c r="J60"/>
  <c i="1" r="AN55"/>
  <c i="2" r="J59"/>
  <c r="J39"/>
  <c i="3" r="J30"/>
  <c i="1" r="AG56"/>
  <c r="AZ54"/>
  <c r="AV54"/>
  <c r="AK29"/>
  <c r="W32"/>
  <c r="AU54"/>
  <c r="AX54"/>
  <c r="AW54"/>
  <c r="AK30"/>
  <c i="3" l="1" r="J39"/>
  <c i="1" r="AN56"/>
  <c r="W29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<sst xmlns="http://schemas.openxmlformats.org/spreadsheetml/2006/main">
  <si>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</si>
  <si>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</si>
  <si>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</si>
  <si>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</si>
  <si>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</si>
  <si>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{57a216ee-da93-4eb6-8f0f-add740b31a71}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</si>
  <si>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</si>
  <si>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</si>
  <si>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</si>
  <si>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</si>
  <si>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</si>
  <si>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</si>
  <si>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</si>
  <si>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</si>
  <si>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96/2024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</si>
  <si>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</si>
  <si>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</si>
  <si>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Choceň - demolice objektu (blok A) na pozemku st. 682 Choceň</t>
  </si>
  <si>
    <t>KSO:</t>
  </si>
  <si>
    <t/>
  </si>
  <si>
    <t>CC-CZ:</t>
  </si>
  <si>
    <t>Místo:</t>
  </si>
  <si>
    <t>Choceň</t>
  </si>
  <si>
    <t>Datum:</t>
  </si>
  <si>
    <t>28. 12. 2024</t>
  </si>
  <si>
    <t>Zadavatel:</t>
  </si>
  <si>
    <t>IČ:</t>
  </si>
  <si>
    <t>Pardubický kraj, komenského náměstí 125, Pardubice</t>
  </si>
  <si>
    <t>DIČ:</t>
  </si>
  <si>
    <t>Uchazeč:</t>
  </si>
  <si>
    <t>Vyplň údaj</t>
  </si>
  <si>
    <t>Projektant:</t>
  </si>
  <si>
    <t>BaH projekt, Komenského 412, 56501 Choceň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</si>
  <si>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</si>
  <si>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</si>
  <si>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</si>
  <si>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</si>
  <si>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</si>
  <si>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</si>
  <si>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</si>
  <si>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</si>
  <si>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</si>
  <si>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</si>
  <si>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</si>
  <si>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</si>
  <si>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</si>
  <si>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</si>
  <si>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</si>
  <si>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</si>
  <si>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</si>
  <si>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</si>
  <si>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</si>
  <si>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</si>
  <si>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</si>
  <si>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</si>
  <si>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</si>
  <si>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</si>
  <si>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</si>
  <si>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</si>
  <si>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</si>
  <si>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</si>
  <si>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</si>
  <si>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</si>
  <si>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</si>
  <si>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</si>
  <si>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</si>
  <si>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</si>
  <si>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</si>
  <si>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</si>
  <si>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</si>
  <si>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</si>
  <si>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</si>
  <si>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</si>
  <si>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</si>
  <si>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</si>
  <si>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</si>
  <si>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</si>
  <si>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</si>
  <si>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Demolice objektu</t>
  </si>
  <si>
    <t>STA</t>
  </si>
  <si>
    <t>1</t>
  </si>
  <si>
    <t>{604e0f5c-5f3b-46cc-87ab-566a7edc9442}</t>
  </si>
  <si>
    <t>2</t>
  </si>
  <si>
    <t>VRN</t>
  </si>
  <si>
    <t>vedlejší rozpočtové náklady k demolici</t>
  </si>
  <si>
    <t>{5f4350dc-c81e-4ac2-a8ec-2c81a8a27806}</t>
  </si>
  <si>
    <t>KRYCÍ LIST SOUPISU PRACÍ</t>
  </si>
  <si>
    <t>Objekt:</t>
  </si>
  <si>
    <t>SO 01 - Demolice objektu</t>
  </si>
  <si>
    <t xml:space="preserve"> Všeobecné bezpečnostní podmínky:  Při provádění prací budou dodržována základní pravidla BOZP: Zákon č. 262/2006 Sb. – Zákoník práce Zákon č. 324/1990 Sb. – Vyhláška ČÚBP o bezpečnosti práce při stavebních pracích Zákon č. 48/1982 Sb. – Vyhláška ČÚBP, základní požadavky k zajištění bezpečnosti práce Vyhláška č. 30/2001 Sb. – Pravidla provozu na pozemních komunikacích  Při odstraňování staveb budou dodrženy platné obecně závazné právní předpisy, zejména zákon č. 183/2006 Sb. Stavební zákon a Vyhláška č. 502/2006 Sb.  Bude dodržen zákon č. 86/2002 o ochraně ovzduší.  Bude dodrženo nařízení vlády č. 148/2006 o ochraně zdraví před nepříznivými účinky hluku a vibrací.  Budou dodržena ustanovení ČSN 050610 – práce se zvýšeným požárním nebezpečím (řezání plamenem).  Bude dodržen zákon o požární ochraně č. 133/1985 Sb. ve znění pozdějších změn a doplnění.  Odstraňování staveb bude prováděno podle předem stanoveného technologického postupu podle zákona č. 20/1996 a Vyhlášky č. 324/1990 Sb.    Specifické  bezpečnostní podmínky:  Budou dodržována opatření stanovená v „Rozhodnutí o odstranění stavby“. Pro demolici jednotlivých objektů bude prováděcí firmou zpracován podrobný prováděcí předpis bouracích prací. Prostor demolice bude ohrazen výstražnými páskami, všechny vstupy do objektu budou výrazně označeny a zajištěny proti vstupu osob v době bourání. V případě nasazení těžké bourací techniky nebudou na objektu prováděny jiné bourací práce, tj. bude zamezen přístup osob do ochranného pásma stroje min. 15 m (nebezpečný dosah stroje) a bude uzavřen bezpečnostní okruh pracovníky zhotovitele tak, aby byla zajištěna místa pod místem práce a zamezen vstup do objektů. Demolice bude prováděna za dozoru statika. Při demolici objektu, kdy bezpečnostní okruh demolice zasáhne sousední přilehlý dům, bude zajištěna pracovníky zhotovitele nepřítomnost osob v bezpečnostním okruhu demolice.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</si>
  <si>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</si>
  <si>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</si>
  <si>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</si>
  <si>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</si>
  <si>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</si>
  <si>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</si>
  <si>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</si>
  <si>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</si>
  <si>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</si>
  <si>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</si>
  <si>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</si>
  <si>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</si>
  <si>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</si>
  <si>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</si>
  <si>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</si>
  <si>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</si>
  <si>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</si>
  <si>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</si>
  <si>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</si>
  <si>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</si>
  <si>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</si>
  <si>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</si>
  <si>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</si>
  <si>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</si>
  <si>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</si>
  <si>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</si>
  <si>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</si>
  <si>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</si>
  <si>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</si>
  <si>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</si>
  <si>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</si>
  <si>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CS ÚRS 2024 02</t>
  </si>
  <si>
    <t>4</t>
  </si>
  <si>
    <t>2022534888</t>
  </si>
  <si>
    <t>Online PSC</t>
  </si>
  <si>
    <t>https://podminky.urs.cz/item/CS_URS_2024_02/132251101</t>
  </si>
  <si>
    <t>VV</t>
  </si>
  <si>
    <t>"hloubení rýhy pro obrubníky"12,2*0,3*0,2</t>
  </si>
  <si>
    <t>133251101</t>
  </si>
  <si>
    <t>Hloubení nezapažených šachet strojně v hornině třídy těžitelnosti I skupiny 3 do 20 m3</t>
  </si>
  <si>
    <t>-1496281766</t>
  </si>
  <si>
    <t>https://podminky.urs.cz/item/CS_URS_2024_02/133251101</t>
  </si>
  <si>
    <t>"jámy pro sloupky provizorního oplocení"(9+2)*0,5*0,5*0,8</t>
  </si>
  <si>
    <t>3</t>
  </si>
  <si>
    <t>181351106</t>
  </si>
  <si>
    <t>Rozprostření a urovnání ornice v rovině nebo ve svahu sklonu do 1:5 strojně při souvislé ploše přes 100 do 500 m2, tl. vrstvy přes 300 do 400 mm</t>
  </si>
  <si>
    <t>m2</t>
  </si>
  <si>
    <t>-1862686133</t>
  </si>
  <si>
    <t>https://podminky.urs.cz/item/CS_URS_2024_02/181351106</t>
  </si>
  <si>
    <t>"doplnění zeminy po zdemolované stavbě"12,3*13,5</t>
  </si>
  <si>
    <t>M</t>
  </si>
  <si>
    <t>10364100</t>
  </si>
  <si>
    <t>zemina pro terénní úpravy - tříděná</t>
  </si>
  <si>
    <t>t</t>
  </si>
  <si>
    <t>8</t>
  </si>
  <si>
    <t>-1054805608</t>
  </si>
  <si>
    <t>166,05*0,4*1,5</t>
  </si>
  <si>
    <t>5</t>
  </si>
  <si>
    <t>181411131</t>
  </si>
  <si>
    <t>Založení trávníku na půdě předem připravené plochy do 1000 m2 výsevem včetně utažení parkového v rovině nebo na svahu do 1:5</t>
  </si>
  <si>
    <t>1571522140</t>
  </si>
  <si>
    <t>https://podminky.urs.cz/item/CS_URS_2024_02/181411131</t>
  </si>
  <si>
    <t>6</t>
  </si>
  <si>
    <t>00572410</t>
  </si>
  <si>
    <t>osivo směs travní parková</t>
  </si>
  <si>
    <t>kg</t>
  </si>
  <si>
    <t>1947149345</t>
  </si>
  <si>
    <t>166,05 * 0,1 " Přepočtené koeficientem množství</t>
  </si>
  <si>
    <t>Svislé a kompletní konstrukce</t>
  </si>
  <si>
    <t>7</t>
  </si>
  <si>
    <t>338171113</t>
  </si>
  <si>
    <t>Montáž sloupků a vzpěr plotových ocelových trubkových nebo profilovaných výšky do 2 m se zabetonováním do 0,08 m3 do připravených jamek</t>
  </si>
  <si>
    <t>kus</t>
  </si>
  <si>
    <t>166921281</t>
  </si>
  <si>
    <t>https://podminky.urs.cz/item/CS_URS_2024_02/338171113</t>
  </si>
  <si>
    <t>9+2</t>
  </si>
  <si>
    <t>55342181</t>
  </si>
  <si>
    <t>plotový profilovaný sloupek D 40-50mm dl 2,0-2,5m pro svařované pletivo v návinu povrchová úprava Pz a komaxit</t>
  </si>
  <si>
    <t>-1807536041</t>
  </si>
  <si>
    <t>9</t>
  </si>
  <si>
    <t>55342188</t>
  </si>
  <si>
    <t>plotová profilovaná vzpěra D 30-40mm dl 1,5-2,0m bez hlavy a objímky pro svařované pletivo v návinu povrchová úprava Pz a komaxit</t>
  </si>
  <si>
    <t>1893929525</t>
  </si>
  <si>
    <t>10</t>
  </si>
  <si>
    <t>348401130</t>
  </si>
  <si>
    <t>Montáž oplocení z pletiva strojového s napínacími dráty přes 1,6 do 2,0 m</t>
  </si>
  <si>
    <t>m</t>
  </si>
  <si>
    <t>821511304</t>
  </si>
  <si>
    <t>https://podminky.urs.cz/item/CS_URS_2024_02/348401130</t>
  </si>
  <si>
    <t>11</t>
  </si>
  <si>
    <t>31324813</t>
  </si>
  <si>
    <t>svařované plotové pletivo v rolích 25m výšky 2,25m průměr drátu 3mm rozměr oka 38x76mm povrchová úprava Pz a komaxit</t>
  </si>
  <si>
    <t>665683212</t>
  </si>
  <si>
    <t>Ostatní konstrukce a práce, bourání</t>
  </si>
  <si>
    <t>12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</si>
  <si>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</si>
  <si>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</si>
  <si>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-504408245</t>
  </si>
  <si>
    <t>https://podminky.urs.cz/item/CS_URS_2024_02/916131213</t>
  </si>
  <si>
    <t>13</t>
  </si>
  <si>
    <t>59217031</t>
  </si>
  <si>
    <t>obrubník silniční betonový 1000x150x250mm</t>
  </si>
  <si>
    <t>1071883209</t>
  </si>
  <si>
    <t>12,2 * 1,02 " Přepočtené koeficientem množství</t>
  </si>
  <si>
    <t>14</t>
  </si>
  <si>
    <t>981011316</t>
  </si>
  <si>
    <t>Demolice budov postupným rozebíráním z cihel, kamene, smíšeného nebo hrázděného zdiva, tvárnic na maltu vápennou nebo vápenocementovou s podílem konstrukcí přes 30 do 35 %</t>
  </si>
  <si>
    <t>1201934547</t>
  </si>
  <si>
    <t>https://podminky.urs.cz/item/CS_URS_2024_02/981011316</t>
  </si>
  <si>
    <t>"obestavěný prostor"</t>
  </si>
  <si>
    <t>"Oz = základová konstrukce se odtěží pod úroveň 300 mm od současného terénu"165,07*0,75</t>
  </si>
  <si>
    <t>Mezisoučet</t>
  </si>
  <si>
    <t>"Os = spodní část stavby od úrovně izolace až po nášlapnou vrstvu v II.NP"165,07*3,3</t>
  </si>
  <si>
    <t>"Ov = vrchní část resp. podkroví objektu od nášlapné vrstvy v II.NP až po vrchol povrch krytiny střech"</t>
  </si>
  <si>
    <t>"Ov1 = podkroví s dvojitě pultovou střechou - průmět plochy z pohledu jižního x délka z pohledu západního"19,2*5,4</t>
  </si>
  <si>
    <t>"Ov2 = celé ostatní podkroví - půdorys a202 + a201 + a206 + a205"85,64*3,05</t>
  </si>
  <si>
    <t>"Ov3 = balkón - průmět plochy x šířka balkónu"4,95*1</t>
  </si>
  <si>
    <t>"Ot1 = střecha valbová vysoká - průmět plochy z pohledu jižního x šířka střech z pohledu západního celé děleno 3"(15,82*5,6)/3</t>
  </si>
  <si>
    <t>"Ot2 = střecha valbová nížší ve středu budovy - průmět z pohledu západního x délka střechy z pohledu jižního to celé děleno 3"(15,97*9,6)/3</t>
  </si>
  <si>
    <t>Součet</t>
  </si>
  <si>
    <t>997</t>
  </si>
  <si>
    <t>Přesun sutě</t>
  </si>
  <si>
    <t>997006012</t>
  </si>
  <si>
    <t>Úprava stavebního odpadu třídění ruční</t>
  </si>
  <si>
    <t>-72343179</t>
  </si>
  <si>
    <t>https://podminky.urs.cz/item/CS_URS_2024_02/997006012</t>
  </si>
  <si>
    <t>16</t>
  </si>
  <si>
    <t>997013511</t>
  </si>
  <si>
    <t>Odvoz suti a vybouraných hmot z meziskládky na skládku s naložením a se složením, na vzdálenost do 1 km</t>
  </si>
  <si>
    <t>-1332475829</t>
  </si>
  <si>
    <t>https://podminky.urs.cz/item/CS_URS_2024_02/997013511</t>
  </si>
  <si>
    <t>17</t>
  </si>
  <si>
    <t>997013509</t>
  </si>
  <si>
    <t>Odvoz suti a vybouraných hmot na skládku nebo meziskládku se složením, na vzdálenost Příplatek k ceně za každý další započatý 1 km přes 1 km</t>
  </si>
  <si>
    <t>1982252223</t>
  </si>
  <si>
    <t>https://podminky.urs.cz/item/CS_URS_2024_02/997013509</t>
  </si>
  <si>
    <t>"předpoklad odvozu na skládku stavební suti do 4 km"727,351</t>
  </si>
  <si>
    <t>727,351 * 3 " Přepočtené koeficientem množství</t>
  </si>
  <si>
    <t>18</t>
  </si>
  <si>
    <t>997013645</t>
  </si>
  <si>
    <t>Poplatek za uložení stavebního odpadu na skládce (skládkovné) asfaltového bez obsahu dehtu zatříděného do Katalogu odpadů pod kódem 17 03 02</t>
  </si>
  <si>
    <t>-1244206773</t>
  </si>
  <si>
    <t>https://podminky.urs.cz/item/CS_URS_2024_02/997013645</t>
  </si>
  <si>
    <t>"lepenky v podlahách"1</t>
  </si>
  <si>
    <t>"asfaltová krytina střech pro šindel a podkladní asfaltovou vrstvu"10</t>
  </si>
  <si>
    <t>19</t>
  </si>
  <si>
    <t>997013804</t>
  </si>
  <si>
    <t>Poplatek za uložení stavebního odpadu na skládce (skládkovné) ze skla zatříděného do Katalogu odpadů pod kódem 17 02 02</t>
  </si>
  <si>
    <t>1415551304</t>
  </si>
  <si>
    <t>https://podminky.urs.cz/item/CS_URS_2024_02/997013804</t>
  </si>
  <si>
    <t>"sklo"1</t>
  </si>
  <si>
    <t>20</t>
  </si>
  <si>
    <t>997013811</t>
  </si>
  <si>
    <t>Poplatek za uložení stavebního odpadu na skládce (skládkovné) dřevěného zatříděného do Katalogu odpadů pod kódem 17 02 01</t>
  </si>
  <si>
    <t>1200808176</t>
  </si>
  <si>
    <t>https://podminky.urs.cz/item/CS_URS_2024_02/997013811</t>
  </si>
  <si>
    <t>"krov"15</t>
  </si>
  <si>
    <t>"bednění a latě"4</t>
  </si>
  <si>
    <t>"stropní trámy"5</t>
  </si>
  <si>
    <t>997013871</t>
  </si>
  <si>
    <t>Poplatek za uložení stavebního odpadu na recyklační skládce (skládkovné) směsného stavebního a demoličního zatříděného do Katalogu odpadů pod kódem 17 09 04</t>
  </si>
  <si>
    <t>-85123626</t>
  </si>
  <si>
    <t>https://podminky.urs.cz/item/CS_URS_2024_02/997013871</t>
  </si>
  <si>
    <t>727,351-11-24-1</t>
  </si>
  <si>
    <t>998</t>
  </si>
  <si>
    <t>Přesun hmot</t>
  </si>
  <si>
    <t>22</t>
  </si>
  <si>
    <t>998001123</t>
  </si>
  <si>
    <t>Přesun hmot pro demolice objektů výšky do 21 m</t>
  </si>
  <si>
    <t>813391553</t>
  </si>
  <si>
    <t>https://podminky.urs.cz/item/CS_URS_2024_02/998001123</t>
  </si>
  <si>
    <t>VRN - vedlejší rozpočtové náklady k demolici</t>
  </si>
  <si>
    <t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</si>
  <si>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</si>
  <si>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</si>
  <si>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</si>
  <si>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</si>
  <si>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</si>
  <si>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</si>
  <si>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</si>
  <si>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…</t>
  </si>
  <si>
    <t>1024</t>
  </si>
  <si>
    <t>1529065414</t>
  </si>
  <si>
    <t>https://podminky.urs.cz/item/CS_URS_2024_02/030001000</t>
  </si>
  <si>
    <t>Ocenit:</t>
  </si>
  <si>
    <t>- stavebni buňky ( s převlékárnou )</t>
  </si>
  <si>
    <t>- mobilní WC</t>
  </si>
  <si>
    <t>- sanitární buňka</t>
  </si>
  <si>
    <t>- pohotovostní elektrocentrála</t>
  </si>
  <si>
    <t>034103000</t>
  </si>
  <si>
    <t>Oplocení staveniště</t>
  </si>
  <si>
    <t>979405263</t>
  </si>
  <si>
    <t>https://podminky.urs.cz/item/CS_URS_2024_02/034103000</t>
  </si>
  <si>
    <t>Ocení se zde:</t>
  </si>
  <si>
    <t>- provizorní stavební oplocení/ohrazení v okolí demolovaného objektu.</t>
  </si>
  <si>
    <t>034503000</t>
  </si>
  <si>
    <t>Informační tabule na staveništi</t>
  </si>
  <si>
    <t>-1445600082</t>
  </si>
  <si>
    <t>https://podminky.urs.cz/item/CS_URS_2024_02/034503000</t>
  </si>
  <si>
    <t>- označení a tabulky s riziky a s tabulkou " nepovolaným vstup zakázán"</t>
  </si>
  <si>
    <t>034703000</t>
  </si>
  <si>
    <t>Ochranné konstrukce</t>
  </si>
  <si>
    <t>2132624063</t>
  </si>
  <si>
    <t>https://podminky.urs.cz/item/CS_URS_2024_02/034703000</t>
  </si>
  <si>
    <t>- ochranná konstrukce zabraňující znečištění nebo i pádu břemen a suti na okolní plochy a komunikaci</t>
  </si>
  <si>
    <t>039103000</t>
  </si>
  <si>
    <t>Rozebrání, bourání a odvoz zařízení staveniště</t>
  </si>
  <si>
    <t>-473264736</t>
  </si>
  <si>
    <t>https://podminky.urs.cz/item/CS_URS_2024_02/039103000</t>
  </si>
  <si>
    <t>VRN6</t>
  </si>
  <si>
    <t>Územní vlivy</t>
  </si>
  <si>
    <t>060001000</t>
  </si>
  <si>
    <t>-1433485481</t>
  </si>
  <si>
    <t>https://podminky.urs.cz/item/CS_URS_2024_02/060001000</t>
  </si>
  <si>
    <t xml:space="preserve">- omezení hlučných demoličních prací vlivem výuky ve škole přiléhající k objektu.  Hlučné práce budou moci probíhat pouze po dohodě s investorem.</t>
  </si>
  <si>
    <t>-zabránění zvýšené a prašnosti při provádění demolice například kropením</t>
  </si>
  <si>
    <t>VRN9</t>
  </si>
  <si>
    <t>Ostatní náklady</t>
  </si>
  <si>
    <t>090001000.R1</t>
  </si>
  <si>
    <t>Provizorní vyvešení stávajícího vedení NN na provizorní sloup ( zajistí ČEZ )</t>
  </si>
  <si>
    <t>1429028629</t>
  </si>
  <si>
    <t>" po dohodě s investorem se zde ocení direktivní cenou cena od spol ČEZ za provizorní umístění sloupu pro vyvešení vedení NN."</t>
  </si>
  <si>
    <t>090001000.R2</t>
  </si>
  <si>
    <t>Odstranění odpojeného pilíře HUP</t>
  </si>
  <si>
    <t>547731741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</si>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</sst>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51101" TargetMode="External" /><Relationship Id="rId2" Type="http://schemas.openxmlformats.org/officeDocument/2006/relationships/hyperlink" Target="https://podminky.urs.cz/item/CS_URS_2024_02/133251101" TargetMode="External" /><Relationship Id="rId3" Type="http://schemas.openxmlformats.org/officeDocument/2006/relationships/hyperlink" Target="https://podminky.urs.cz/item/CS_URS_2024_02/181351106" TargetMode="External" /><Relationship Id="rId4" Type="http://schemas.openxmlformats.org/officeDocument/2006/relationships/hyperlink" Target="https://podminky.urs.cz/item/CS_URS_2024_02/181411131" TargetMode="External" /><Relationship Id="rId5" Type="http://schemas.openxmlformats.org/officeDocument/2006/relationships/hyperlink" Target="https://podminky.urs.cz/item/CS_URS_2024_02/338171113" TargetMode="External" /><Relationship Id="rId6" Type="http://schemas.openxmlformats.org/officeDocument/2006/relationships/hyperlink" Target="https://podminky.urs.cz/item/CS_URS_2024_02/348401130" TargetMode="External" /><Relationship Id="rId7" Type="http://schemas.openxmlformats.org/officeDocument/2006/relationships/hyperlink" Target="https://podminky.urs.cz/item/CS_URS_2024_02/916131213" TargetMode="External" /><Relationship Id="rId8" Type="http://schemas.openxmlformats.org/officeDocument/2006/relationships/hyperlink" Target="https://podminky.urs.cz/item/CS_URS_2024_02/981011316" TargetMode="External" /><Relationship Id="rId9" Type="http://schemas.openxmlformats.org/officeDocument/2006/relationships/hyperlink" Target="https://podminky.urs.cz/item/CS_URS_2024_02/997006012" TargetMode="External" /><Relationship Id="rId10" Type="http://schemas.openxmlformats.org/officeDocument/2006/relationships/hyperlink" Target="https://podminky.urs.cz/item/CS_URS_2024_02/997013511" TargetMode="External" /><Relationship Id="rId11" Type="http://schemas.openxmlformats.org/officeDocument/2006/relationships/hyperlink" Target="https://podminky.urs.cz/item/CS_URS_2024_02/997013509" TargetMode="External" /><Relationship Id="rId12" Type="http://schemas.openxmlformats.org/officeDocument/2006/relationships/hyperlink" Target="https://podminky.urs.cz/item/CS_URS_2024_02/997013645" TargetMode="External" /><Relationship Id="rId13" Type="http://schemas.openxmlformats.org/officeDocument/2006/relationships/hyperlink" Target="https://podminky.urs.cz/item/CS_URS_2024_02/997013804" TargetMode="External" /><Relationship Id="rId14" Type="http://schemas.openxmlformats.org/officeDocument/2006/relationships/hyperlink" Target="https://podminky.urs.cz/item/CS_URS_2024_02/997013811" TargetMode="External" /><Relationship Id="rId15" Type="http://schemas.openxmlformats.org/officeDocument/2006/relationships/hyperlink" Target="https://podminky.urs.cz/item/CS_URS_2024_02/997013871" TargetMode="External" /><Relationship Id="rId16" Type="http://schemas.openxmlformats.org/officeDocument/2006/relationships/hyperlink" Target="https://podminky.urs.cz/item/CS_URS_2024_02/998001123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30001000" TargetMode="External" /><Relationship Id="rId2" Type="http://schemas.openxmlformats.org/officeDocument/2006/relationships/hyperlink" Target="https://podminky.urs.cz/item/CS_URS_2024_02/034103000" TargetMode="External" /><Relationship Id="rId3" Type="http://schemas.openxmlformats.org/officeDocument/2006/relationships/hyperlink" Target="https://podminky.urs.cz/item/CS_URS_2024_02/034503000" TargetMode="External" /><Relationship Id="rId4" Type="http://schemas.openxmlformats.org/officeDocument/2006/relationships/hyperlink" Target="https://podminky.urs.cz/item/CS_URS_2024_02/034703000" TargetMode="External" /><Relationship Id="rId5" Type="http://schemas.openxmlformats.org/officeDocument/2006/relationships/hyperlink" Target="https://podminky.urs.cz/item/CS_URS_2024_02/039103000" TargetMode="External" /><Relationship Id="rId6" Type="http://schemas.openxmlformats.org/officeDocument/2006/relationships/hyperlink" Target="https://podminky.urs.cz/item/CS_URS_2024_02/060001000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96/2024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Choceň - demolice objektu (blok A) na pozemku st. 682 Choceň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Choceň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28. 12. 2024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Pardubický kraj, komenského náměstí 125, Pardubice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BaH projekt, Komenského 412, 56501 Choceň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Demolice objektu'!J30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'SO 01 - Demolice objektu'!P85</f>
        <v>0</v>
      </c>
      <c r="AV55" s="123">
        <f>'SO 01 - Demolice objektu'!J33</f>
        <v>0</v>
      </c>
      <c r="AW55" s="123">
        <f>'SO 01 - Demolice objektu'!J34</f>
        <v>0</v>
      </c>
      <c r="AX55" s="123">
        <f>'SO 01 - Demolice objektu'!J35</f>
        <v>0</v>
      </c>
      <c r="AY55" s="123">
        <f>'SO 01 - Demolice objektu'!J36</f>
        <v>0</v>
      </c>
      <c r="AZ55" s="123">
        <f>'SO 01 - Demolice objektu'!F33</f>
        <v>0</v>
      </c>
      <c r="BA55" s="123">
        <f>'SO 01 - Demolice objektu'!F34</f>
        <v>0</v>
      </c>
      <c r="BB55" s="123">
        <f>'SO 01 - Demolice objektu'!F35</f>
        <v>0</v>
      </c>
      <c r="BC55" s="123">
        <f>'SO 01 - Demolice objektu'!F36</f>
        <v>0</v>
      </c>
      <c r="BD55" s="125">
        <f>'SO 01 - Demolice objektu'!F37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 - vedlejší rozpočtové...'!J30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7">
        <v>0</v>
      </c>
      <c r="AT56" s="128">
        <f>ROUND(SUM(AV56:AW56),2)</f>
        <v>0</v>
      </c>
      <c r="AU56" s="129">
        <f>'VRN - vedlejší rozpočtové...'!P83</f>
        <v>0</v>
      </c>
      <c r="AV56" s="128">
        <f>'VRN - vedlejší rozpočtové...'!J33</f>
        <v>0</v>
      </c>
      <c r="AW56" s="128">
        <f>'VRN - vedlejší rozpočtové...'!J34</f>
        <v>0</v>
      </c>
      <c r="AX56" s="128">
        <f>'VRN - vedlejší rozpočtové...'!J35</f>
        <v>0</v>
      </c>
      <c r="AY56" s="128">
        <f>'VRN - vedlejší rozpočtové...'!J36</f>
        <v>0</v>
      </c>
      <c r="AZ56" s="128">
        <f>'VRN - vedlejší rozpočtové...'!F33</f>
        <v>0</v>
      </c>
      <c r="BA56" s="128">
        <f>'VRN - vedlejší rozpočtové...'!F34</f>
        <v>0</v>
      </c>
      <c r="BB56" s="128">
        <f>'VRN - vedlejší rozpočtové...'!F35</f>
        <v>0</v>
      </c>
      <c r="BC56" s="128">
        <f>'VRN - vedlejší rozpočtové...'!F36</f>
        <v>0</v>
      </c>
      <c r="BD56" s="130">
        <f>'VRN - vedlejší rozpočtové...'!F37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aTCORWvrl3Q1hA+dKufoG1aPW2cbYCFYz8gioWFLJqCD9qNSWY3mLvV60e9HtOZYSJMW7UqqsTm1HfMJO/IomA==" hashValue="JiiIqWhWeRjtHHn7moFE1e3Y+2z8WuBBC//CQhUBMwFourqpDyE58MLmrpOuWTOM9iR93b20c4g0yv9WNi5L2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Demolice objektu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Choceň - demolice objektu (blok A) na pozemku st. 682 Choceň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28. 12. 2024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202.5" customHeight="1">
      <c r="A27" s="141"/>
      <c r="B27" s="142"/>
      <c r="C27" s="141"/>
      <c r="D27" s="141"/>
      <c r="E27" s="143" t="s">
        <v>89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ROUND((SUM(BE85:BE161)),  2)</f>
        <v>0</v>
      </c>
      <c r="G33" s="41"/>
      <c r="H33" s="41"/>
      <c r="I33" s="151">
        <v>0.20999999999999999</v>
      </c>
      <c r="J33" s="150">
        <f>ROUND(((SUM(BE85:BE161))*I33),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ROUND((SUM(BF85:BF161)),  2)</f>
        <v>0</v>
      </c>
      <c r="G34" s="41"/>
      <c r="H34" s="41"/>
      <c r="I34" s="151">
        <v>0.14999999999999999</v>
      </c>
      <c r="J34" s="150">
        <f>ROUND(((SUM(BF85:BF161))*I34),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ROUND((SUM(BG85:BG161)),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ROUND((SUM(BH85:BH161)),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ROUND((SUM(BI85:BI161)),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Choceň - demolice objektu (blok A) na pozemku st. 682 Choceň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Demolice objektu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Choceň</v>
      </c>
      <c r="G52" s="43"/>
      <c r="H52" s="43"/>
      <c r="I52" s="35" t="s">
        <v>23</v>
      </c>
      <c r="J52" s="75" t="str">
        <f>IF(J12="","",J12)</f>
        <v>28. 12. 2024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Pardubický kraj, komenského náměstí 125, Pardubice</v>
      </c>
      <c r="G54" s="43"/>
      <c r="H54" s="43"/>
      <c r="I54" s="35" t="s">
        <v>31</v>
      </c>
      <c r="J54" s="39" t="str">
        <f>E21</f>
        <v>BaH projekt, Komenského 412, 56501 Choceň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91</v>
      </c>
      <c r="D57" s="165"/>
      <c r="E57" s="165"/>
      <c r="F57" s="165"/>
      <c r="G57" s="165"/>
      <c r="H57" s="165"/>
      <c r="I57" s="165"/>
      <c r="J57" s="166" t="s">
        <v>92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8"/>
      <c r="C60" s="169"/>
      <c r="D60" s="170" t="s">
        <v>94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95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96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97</v>
      </c>
      <c r="E63" s="177"/>
      <c r="F63" s="177"/>
      <c r="G63" s="177"/>
      <c r="H63" s="177"/>
      <c r="I63" s="177"/>
      <c r="J63" s="178">
        <f>J112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98</v>
      </c>
      <c r="E64" s="177"/>
      <c r="F64" s="177"/>
      <c r="G64" s="177"/>
      <c r="H64" s="177"/>
      <c r="I64" s="177"/>
      <c r="J64" s="178">
        <f>J133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99</v>
      </c>
      <c r="E65" s="177"/>
      <c r="F65" s="177"/>
      <c r="G65" s="177"/>
      <c r="H65" s="177"/>
      <c r="I65" s="177"/>
      <c r="J65" s="178">
        <f>J159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100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Choceň - demolice objektu (blok A) na pozemku st. 682 Choceň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87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01 - Demolice objektu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Choceň</v>
      </c>
      <c r="G79" s="43"/>
      <c r="H79" s="43"/>
      <c r="I79" s="35" t="s">
        <v>23</v>
      </c>
      <c r="J79" s="75" t="str">
        <f>IF(J12="","",J12)</f>
        <v>28. 12. 2024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25</v>
      </c>
      <c r="D81" s="43"/>
      <c r="E81" s="43"/>
      <c r="F81" s="30" t="str">
        <f>E15</f>
        <v>Pardubický kraj, komenského náměstí 125, Pardubice</v>
      </c>
      <c r="G81" s="43"/>
      <c r="H81" s="43"/>
      <c r="I81" s="35" t="s">
        <v>31</v>
      </c>
      <c r="J81" s="39" t="str">
        <f>E21</f>
        <v>BaH projekt, Komenského 412, 56501 Choceň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 xml:space="preserve"> 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101</v>
      </c>
      <c r="D84" s="183" t="s">
        <v>57</v>
      </c>
      <c r="E84" s="183" t="s">
        <v>53</v>
      </c>
      <c r="F84" s="183" t="s">
        <v>54</v>
      </c>
      <c r="G84" s="183" t="s">
        <v>102</v>
      </c>
      <c r="H84" s="183" t="s">
        <v>103</v>
      </c>
      <c r="I84" s="183" t="s">
        <v>104</v>
      </c>
      <c r="J84" s="183" t="s">
        <v>92</v>
      </c>
      <c r="K84" s="184" t="s">
        <v>105</v>
      </c>
      <c r="L84" s="185"/>
      <c r="M84" s="95" t="s">
        <v>19</v>
      </c>
      <c r="N84" s="96" t="s">
        <v>42</v>
      </c>
      <c r="O84" s="96" t="s">
        <v>106</v>
      </c>
      <c r="P84" s="96" t="s">
        <v>107</v>
      </c>
      <c r="Q84" s="96" t="s">
        <v>108</v>
      </c>
      <c r="R84" s="96" t="s">
        <v>109</v>
      </c>
      <c r="S84" s="96" t="s">
        <v>110</v>
      </c>
      <c r="T84" s="97" t="s">
        <v>111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112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104.57736714399999</v>
      </c>
      <c r="S85" s="99"/>
      <c r="T85" s="189">
        <f>T86</f>
        <v>727.35064999999997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113</v>
      </c>
      <c r="F86" s="194" t="s">
        <v>114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P87+P103+P112+P133+P159</f>
        <v>0</v>
      </c>
      <c r="Q86" s="199"/>
      <c r="R86" s="200">
        <f>R87+R103+R112+R133+R159</f>
        <v>104.57736714399999</v>
      </c>
      <c r="S86" s="199"/>
      <c r="T86" s="201">
        <f>T87+T103+T112+T133+T159</f>
        <v>727.35064999999997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71</v>
      </c>
      <c r="AU86" s="203" t="s">
        <v>72</v>
      </c>
      <c r="AY86" s="202" t="s">
        <v>115</v>
      </c>
      <c r="BK86" s="204">
        <f>BK87+BK103+BK112+BK133+BK159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80</v>
      </c>
      <c r="F87" s="205" t="s">
        <v>116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SUM(P88:P102)</f>
        <v>0</v>
      </c>
      <c r="Q87" s="199"/>
      <c r="R87" s="200">
        <f>SUM(R88:R102)</f>
        <v>99.646604999999994</v>
      </c>
      <c r="S87" s="199"/>
      <c r="T87" s="201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80</v>
      </c>
      <c r="AY87" s="202" t="s">
        <v>115</v>
      </c>
      <c r="BK87" s="204">
        <f>SUM(BK88:BK102)</f>
        <v>0</v>
      </c>
    </row>
    <row r="88" s="2" customFormat="1" ht="24.15" customHeight="1">
      <c r="A88" s="41"/>
      <c r="B88" s="42"/>
      <c r="C88" s="207" t="s">
        <v>80</v>
      </c>
      <c r="D88" s="207" t="s">
        <v>117</v>
      </c>
      <c r="E88" s="208" t="s">
        <v>118</v>
      </c>
      <c r="F88" s="209" t="s">
        <v>119</v>
      </c>
      <c r="G88" s="210" t="s">
        <v>120</v>
      </c>
      <c r="H88" s="211">
        <v>0.73199999999999998</v>
      </c>
      <c r="I88" s="212"/>
      <c r="J88" s="213">
        <f>ROUND(I88*H88,2)</f>
        <v>0</v>
      </c>
      <c r="K88" s="209" t="s">
        <v>121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122</v>
      </c>
      <c r="AT88" s="218" t="s">
        <v>117</v>
      </c>
      <c r="AU88" s="218" t="s">
        <v>82</v>
      </c>
      <c r="AY88" s="20" t="s">
        <v>115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122</v>
      </c>
      <c r="BM88" s="218" t="s">
        <v>123</v>
      </c>
    </row>
    <row r="89" s="2" customFormat="1">
      <c r="A89" s="41"/>
      <c r="B89" s="42"/>
      <c r="C89" s="43"/>
      <c r="D89" s="220" t="s">
        <v>124</v>
      </c>
      <c r="E89" s="43"/>
      <c r="F89" s="221" t="s">
        <v>125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124</v>
      </c>
      <c r="AU89" s="20" t="s">
        <v>82</v>
      </c>
    </row>
    <row r="90" s="13" customFormat="1">
      <c r="A90" s="13"/>
      <c r="B90" s="225"/>
      <c r="C90" s="226"/>
      <c r="D90" s="227" t="s">
        <v>126</v>
      </c>
      <c r="E90" s="228" t="s">
        <v>19</v>
      </c>
      <c r="F90" s="229" t="s">
        <v>127</v>
      </c>
      <c r="G90" s="226"/>
      <c r="H90" s="230">
        <v>0.73199999999999998</v>
      </c>
      <c r="I90" s="231"/>
      <c r="J90" s="226"/>
      <c r="K90" s="226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126</v>
      </c>
      <c r="AU90" s="236" t="s">
        <v>82</v>
      </c>
      <c r="AV90" s="13" t="s">
        <v>82</v>
      </c>
      <c r="AW90" s="13" t="s">
        <v>33</v>
      </c>
      <c r="AX90" s="13" t="s">
        <v>80</v>
      </c>
      <c r="AY90" s="236" t="s">
        <v>115</v>
      </c>
    </row>
    <row r="91" s="2" customFormat="1" ht="16.5" customHeight="1">
      <c r="A91" s="41"/>
      <c r="B91" s="42"/>
      <c r="C91" s="207" t="s">
        <v>82</v>
      </c>
      <c r="D91" s="207" t="s">
        <v>117</v>
      </c>
      <c r="E91" s="208" t="s">
        <v>128</v>
      </c>
      <c r="F91" s="209" t="s">
        <v>129</v>
      </c>
      <c r="G91" s="210" t="s">
        <v>120</v>
      </c>
      <c r="H91" s="211">
        <v>2.2000000000000002</v>
      </c>
      <c r="I91" s="212"/>
      <c r="J91" s="213">
        <f>ROUND(I91*H91,2)</f>
        <v>0</v>
      </c>
      <c r="K91" s="209" t="s">
        <v>121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122</v>
      </c>
      <c r="AT91" s="218" t="s">
        <v>117</v>
      </c>
      <c r="AU91" s="218" t="s">
        <v>82</v>
      </c>
      <c r="AY91" s="20" t="s">
        <v>115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122</v>
      </c>
      <c r="BM91" s="218" t="s">
        <v>130</v>
      </c>
    </row>
    <row r="92" s="2" customFormat="1">
      <c r="A92" s="41"/>
      <c r="B92" s="42"/>
      <c r="C92" s="43"/>
      <c r="D92" s="220" t="s">
        <v>124</v>
      </c>
      <c r="E92" s="43"/>
      <c r="F92" s="221" t="s">
        <v>131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124</v>
      </c>
      <c r="AU92" s="20" t="s">
        <v>82</v>
      </c>
    </row>
    <row r="93" s="13" customFormat="1">
      <c r="A93" s="13"/>
      <c r="B93" s="225"/>
      <c r="C93" s="226"/>
      <c r="D93" s="227" t="s">
        <v>126</v>
      </c>
      <c r="E93" s="228" t="s">
        <v>19</v>
      </c>
      <c r="F93" s="229" t="s">
        <v>132</v>
      </c>
      <c r="G93" s="226"/>
      <c r="H93" s="230">
        <v>2.2000000000000002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126</v>
      </c>
      <c r="AU93" s="236" t="s">
        <v>82</v>
      </c>
      <c r="AV93" s="13" t="s">
        <v>82</v>
      </c>
      <c r="AW93" s="13" t="s">
        <v>33</v>
      </c>
      <c r="AX93" s="13" t="s">
        <v>80</v>
      </c>
      <c r="AY93" s="236" t="s">
        <v>115</v>
      </c>
    </row>
    <row r="94" s="2" customFormat="1" ht="24.15" customHeight="1">
      <c r="A94" s="41"/>
      <c r="B94" s="42"/>
      <c r="C94" s="207" t="s">
        <v>133</v>
      </c>
      <c r="D94" s="207" t="s">
        <v>117</v>
      </c>
      <c r="E94" s="208" t="s">
        <v>134</v>
      </c>
      <c r="F94" s="209" t="s">
        <v>135</v>
      </c>
      <c r="G94" s="210" t="s">
        <v>136</v>
      </c>
      <c r="H94" s="211">
        <v>166.05000000000001</v>
      </c>
      <c r="I94" s="212"/>
      <c r="J94" s="213">
        <f>ROUND(I94*H94,2)</f>
        <v>0</v>
      </c>
      <c r="K94" s="209" t="s">
        <v>121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122</v>
      </c>
      <c r="AT94" s="218" t="s">
        <v>117</v>
      </c>
      <c r="AU94" s="218" t="s">
        <v>82</v>
      </c>
      <c r="AY94" s="20" t="s">
        <v>115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122</v>
      </c>
      <c r="BM94" s="218" t="s">
        <v>137</v>
      </c>
    </row>
    <row r="95" s="2" customFormat="1">
      <c r="A95" s="41"/>
      <c r="B95" s="42"/>
      <c r="C95" s="43"/>
      <c r="D95" s="220" t="s">
        <v>124</v>
      </c>
      <c r="E95" s="43"/>
      <c r="F95" s="221" t="s">
        <v>138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124</v>
      </c>
      <c r="AU95" s="20" t="s">
        <v>82</v>
      </c>
    </row>
    <row r="96" s="13" customFormat="1">
      <c r="A96" s="13"/>
      <c r="B96" s="225"/>
      <c r="C96" s="226"/>
      <c r="D96" s="227" t="s">
        <v>126</v>
      </c>
      <c r="E96" s="228" t="s">
        <v>19</v>
      </c>
      <c r="F96" s="229" t="s">
        <v>139</v>
      </c>
      <c r="G96" s="226"/>
      <c r="H96" s="230">
        <v>166.05000000000001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126</v>
      </c>
      <c r="AU96" s="236" t="s">
        <v>82</v>
      </c>
      <c r="AV96" s="13" t="s">
        <v>82</v>
      </c>
      <c r="AW96" s="13" t="s">
        <v>33</v>
      </c>
      <c r="AX96" s="13" t="s">
        <v>80</v>
      </c>
      <c r="AY96" s="236" t="s">
        <v>115</v>
      </c>
    </row>
    <row r="97" s="2" customFormat="1" ht="16.5" customHeight="1">
      <c r="A97" s="41"/>
      <c r="B97" s="42"/>
      <c r="C97" s="237" t="s">
        <v>122</v>
      </c>
      <c r="D97" s="237" t="s">
        <v>140</v>
      </c>
      <c r="E97" s="238" t="s">
        <v>141</v>
      </c>
      <c r="F97" s="239" t="s">
        <v>142</v>
      </c>
      <c r="G97" s="240" t="s">
        <v>143</v>
      </c>
      <c r="H97" s="241">
        <v>99.629999999999995</v>
      </c>
      <c r="I97" s="242"/>
      <c r="J97" s="243">
        <f>ROUND(I97*H97,2)</f>
        <v>0</v>
      </c>
      <c r="K97" s="239" t="s">
        <v>121</v>
      </c>
      <c r="L97" s="244"/>
      <c r="M97" s="245" t="s">
        <v>19</v>
      </c>
      <c r="N97" s="246" t="s">
        <v>43</v>
      </c>
      <c r="O97" s="87"/>
      <c r="P97" s="216">
        <f>O97*H97</f>
        <v>0</v>
      </c>
      <c r="Q97" s="216">
        <v>1</v>
      </c>
      <c r="R97" s="216">
        <f>Q97*H97</f>
        <v>99.629999999999995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144</v>
      </c>
      <c r="AT97" s="218" t="s">
        <v>140</v>
      </c>
      <c r="AU97" s="218" t="s">
        <v>82</v>
      </c>
      <c r="AY97" s="20" t="s">
        <v>115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80</v>
      </c>
      <c r="BK97" s="219">
        <f>ROUND(I97*H97,2)</f>
        <v>0</v>
      </c>
      <c r="BL97" s="20" t="s">
        <v>122</v>
      </c>
      <c r="BM97" s="218" t="s">
        <v>145</v>
      </c>
    </row>
    <row r="98" s="13" customFormat="1">
      <c r="A98" s="13"/>
      <c r="B98" s="225"/>
      <c r="C98" s="226"/>
      <c r="D98" s="227" t="s">
        <v>126</v>
      </c>
      <c r="E98" s="228" t="s">
        <v>19</v>
      </c>
      <c r="F98" s="229" t="s">
        <v>146</v>
      </c>
      <c r="G98" s="226"/>
      <c r="H98" s="230">
        <v>99.629999999999995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126</v>
      </c>
      <c r="AU98" s="236" t="s">
        <v>82</v>
      </c>
      <c r="AV98" s="13" t="s">
        <v>82</v>
      </c>
      <c r="AW98" s="13" t="s">
        <v>33</v>
      </c>
      <c r="AX98" s="13" t="s">
        <v>80</v>
      </c>
      <c r="AY98" s="236" t="s">
        <v>115</v>
      </c>
    </row>
    <row r="99" s="2" customFormat="1" ht="24.15" customHeight="1">
      <c r="A99" s="41"/>
      <c r="B99" s="42"/>
      <c r="C99" s="207" t="s">
        <v>147</v>
      </c>
      <c r="D99" s="207" t="s">
        <v>117</v>
      </c>
      <c r="E99" s="208" t="s">
        <v>148</v>
      </c>
      <c r="F99" s="209" t="s">
        <v>149</v>
      </c>
      <c r="G99" s="210" t="s">
        <v>136</v>
      </c>
      <c r="H99" s="211">
        <v>166.05000000000001</v>
      </c>
      <c r="I99" s="212"/>
      <c r="J99" s="213">
        <f>ROUND(I99*H99,2)</f>
        <v>0</v>
      </c>
      <c r="K99" s="209" t="s">
        <v>121</v>
      </c>
      <c r="L99" s="47"/>
      <c r="M99" s="214" t="s">
        <v>19</v>
      </c>
      <c r="N99" s="215" t="s">
        <v>43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122</v>
      </c>
      <c r="AT99" s="218" t="s">
        <v>117</v>
      </c>
      <c r="AU99" s="218" t="s">
        <v>82</v>
      </c>
      <c r="AY99" s="20" t="s">
        <v>115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122</v>
      </c>
      <c r="BM99" s="218" t="s">
        <v>150</v>
      </c>
    </row>
    <row r="100" s="2" customFormat="1">
      <c r="A100" s="41"/>
      <c r="B100" s="42"/>
      <c r="C100" s="43"/>
      <c r="D100" s="220" t="s">
        <v>124</v>
      </c>
      <c r="E100" s="43"/>
      <c r="F100" s="221" t="s">
        <v>151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124</v>
      </c>
      <c r="AU100" s="20" t="s">
        <v>82</v>
      </c>
    </row>
    <row r="101" s="2" customFormat="1" ht="16.5" customHeight="1">
      <c r="A101" s="41"/>
      <c r="B101" s="42"/>
      <c r="C101" s="237" t="s">
        <v>152</v>
      </c>
      <c r="D101" s="237" t="s">
        <v>140</v>
      </c>
      <c r="E101" s="238" t="s">
        <v>153</v>
      </c>
      <c r="F101" s="239" t="s">
        <v>154</v>
      </c>
      <c r="G101" s="240" t="s">
        <v>155</v>
      </c>
      <c r="H101" s="241">
        <v>16.605</v>
      </c>
      <c r="I101" s="242"/>
      <c r="J101" s="243">
        <f>ROUND(I101*H101,2)</f>
        <v>0</v>
      </c>
      <c r="K101" s="239" t="s">
        <v>121</v>
      </c>
      <c r="L101" s="244"/>
      <c r="M101" s="245" t="s">
        <v>19</v>
      </c>
      <c r="N101" s="246" t="s">
        <v>43</v>
      </c>
      <c r="O101" s="87"/>
      <c r="P101" s="216">
        <f>O101*H101</f>
        <v>0</v>
      </c>
      <c r="Q101" s="216">
        <v>0.001</v>
      </c>
      <c r="R101" s="216">
        <f>Q101*H101</f>
        <v>0.016605000000000002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144</v>
      </c>
      <c r="AT101" s="218" t="s">
        <v>140</v>
      </c>
      <c r="AU101" s="218" t="s">
        <v>82</v>
      </c>
      <c r="AY101" s="20" t="s">
        <v>115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80</v>
      </c>
      <c r="BK101" s="219">
        <f>ROUND(I101*H101,2)</f>
        <v>0</v>
      </c>
      <c r="BL101" s="20" t="s">
        <v>122</v>
      </c>
      <c r="BM101" s="218" t="s">
        <v>156</v>
      </c>
    </row>
    <row r="102" s="13" customFormat="1">
      <c r="A102" s="13"/>
      <c r="B102" s="225"/>
      <c r="C102" s="226"/>
      <c r="D102" s="227" t="s">
        <v>126</v>
      </c>
      <c r="E102" s="228" t="s">
        <v>19</v>
      </c>
      <c r="F102" s="229" t="s">
        <v>157</v>
      </c>
      <c r="G102" s="226"/>
      <c r="H102" s="230">
        <v>16.605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126</v>
      </c>
      <c r="AU102" s="236" t="s">
        <v>82</v>
      </c>
      <c r="AV102" s="13" t="s">
        <v>82</v>
      </c>
      <c r="AW102" s="13" t="s">
        <v>33</v>
      </c>
      <c r="AX102" s="13" t="s">
        <v>80</v>
      </c>
      <c r="AY102" s="236" t="s">
        <v>115</v>
      </c>
    </row>
    <row r="103" s="12" customFormat="1" ht="22.8" customHeight="1">
      <c r="A103" s="12"/>
      <c r="B103" s="191"/>
      <c r="C103" s="192"/>
      <c r="D103" s="193" t="s">
        <v>71</v>
      </c>
      <c r="E103" s="205" t="s">
        <v>133</v>
      </c>
      <c r="F103" s="205" t="s">
        <v>158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SUM(P104:P111)</f>
        <v>0</v>
      </c>
      <c r="Q103" s="199"/>
      <c r="R103" s="200">
        <f>SUM(R104:R111)</f>
        <v>2.0393679999999996</v>
      </c>
      <c r="S103" s="199"/>
      <c r="T103" s="201">
        <f>SUM(T104:T111)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80</v>
      </c>
      <c r="AT103" s="203" t="s">
        <v>71</v>
      </c>
      <c r="AU103" s="203" t="s">
        <v>80</v>
      </c>
      <c r="AY103" s="202" t="s">
        <v>115</v>
      </c>
      <c r="BK103" s="204">
        <f>SUM(BK104:BK111)</f>
        <v>0</v>
      </c>
    </row>
    <row r="104" s="2" customFormat="1" ht="24.15" customHeight="1">
      <c r="A104" s="41"/>
      <c r="B104" s="42"/>
      <c r="C104" s="207" t="s">
        <v>159</v>
      </c>
      <c r="D104" s="207" t="s">
        <v>117</v>
      </c>
      <c r="E104" s="208" t="s">
        <v>160</v>
      </c>
      <c r="F104" s="209" t="s">
        <v>161</v>
      </c>
      <c r="G104" s="210" t="s">
        <v>162</v>
      </c>
      <c r="H104" s="211">
        <v>11</v>
      </c>
      <c r="I104" s="212"/>
      <c r="J104" s="213">
        <f>ROUND(I104*H104,2)</f>
        <v>0</v>
      </c>
      <c r="K104" s="209" t="s">
        <v>121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0.17488799999999999</v>
      </c>
      <c r="R104" s="216">
        <f>Q104*H104</f>
        <v>1.9237679999999999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122</v>
      </c>
      <c r="AT104" s="218" t="s">
        <v>117</v>
      </c>
      <c r="AU104" s="218" t="s">
        <v>82</v>
      </c>
      <c r="AY104" s="20" t="s">
        <v>115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122</v>
      </c>
      <c r="BM104" s="218" t="s">
        <v>163</v>
      </c>
    </row>
    <row r="105" s="2" customFormat="1">
      <c r="A105" s="41"/>
      <c r="B105" s="42"/>
      <c r="C105" s="43"/>
      <c r="D105" s="220" t="s">
        <v>124</v>
      </c>
      <c r="E105" s="43"/>
      <c r="F105" s="221" t="s">
        <v>164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124</v>
      </c>
      <c r="AU105" s="20" t="s">
        <v>82</v>
      </c>
    </row>
    <row r="106" s="13" customFormat="1">
      <c r="A106" s="13"/>
      <c r="B106" s="225"/>
      <c r="C106" s="226"/>
      <c r="D106" s="227" t="s">
        <v>126</v>
      </c>
      <c r="E106" s="228" t="s">
        <v>19</v>
      </c>
      <c r="F106" s="229" t="s">
        <v>165</v>
      </c>
      <c r="G106" s="226"/>
      <c r="H106" s="230">
        <v>11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126</v>
      </c>
      <c r="AU106" s="236" t="s">
        <v>82</v>
      </c>
      <c r="AV106" s="13" t="s">
        <v>82</v>
      </c>
      <c r="AW106" s="13" t="s">
        <v>33</v>
      </c>
      <c r="AX106" s="13" t="s">
        <v>80</v>
      </c>
      <c r="AY106" s="236" t="s">
        <v>115</v>
      </c>
    </row>
    <row r="107" s="2" customFormat="1" ht="24.15" customHeight="1">
      <c r="A107" s="41"/>
      <c r="B107" s="42"/>
      <c r="C107" s="237" t="s">
        <v>144</v>
      </c>
      <c r="D107" s="237" t="s">
        <v>140</v>
      </c>
      <c r="E107" s="238" t="s">
        <v>166</v>
      </c>
      <c r="F107" s="239" t="s">
        <v>167</v>
      </c>
      <c r="G107" s="240" t="s">
        <v>162</v>
      </c>
      <c r="H107" s="241">
        <v>9</v>
      </c>
      <c r="I107" s="242"/>
      <c r="J107" s="243">
        <f>ROUND(I107*H107,2)</f>
        <v>0</v>
      </c>
      <c r="K107" s="239" t="s">
        <v>121</v>
      </c>
      <c r="L107" s="244"/>
      <c r="M107" s="245" t="s">
        <v>19</v>
      </c>
      <c r="N107" s="246" t="s">
        <v>43</v>
      </c>
      <c r="O107" s="87"/>
      <c r="P107" s="216">
        <f>O107*H107</f>
        <v>0</v>
      </c>
      <c r="Q107" s="216">
        <v>0.0047999999999999996</v>
      </c>
      <c r="R107" s="216">
        <f>Q107*H107</f>
        <v>0.043199999999999995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144</v>
      </c>
      <c r="AT107" s="218" t="s">
        <v>140</v>
      </c>
      <c r="AU107" s="218" t="s">
        <v>82</v>
      </c>
      <c r="AY107" s="20" t="s">
        <v>115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80</v>
      </c>
      <c r="BK107" s="219">
        <f>ROUND(I107*H107,2)</f>
        <v>0</v>
      </c>
      <c r="BL107" s="20" t="s">
        <v>122</v>
      </c>
      <c r="BM107" s="218" t="s">
        <v>168</v>
      </c>
    </row>
    <row r="108" s="2" customFormat="1" ht="24.15" customHeight="1">
      <c r="A108" s="41"/>
      <c r="B108" s="42"/>
      <c r="C108" s="237" t="s">
        <v>169</v>
      </c>
      <c r="D108" s="237" t="s">
        <v>140</v>
      </c>
      <c r="E108" s="238" t="s">
        <v>170</v>
      </c>
      <c r="F108" s="239" t="s">
        <v>171</v>
      </c>
      <c r="G108" s="240" t="s">
        <v>162</v>
      </c>
      <c r="H108" s="241">
        <v>2</v>
      </c>
      <c r="I108" s="242"/>
      <c r="J108" s="243">
        <f>ROUND(I108*H108,2)</f>
        <v>0</v>
      </c>
      <c r="K108" s="239" t="s">
        <v>121</v>
      </c>
      <c r="L108" s="244"/>
      <c r="M108" s="245" t="s">
        <v>19</v>
      </c>
      <c r="N108" s="246" t="s">
        <v>43</v>
      </c>
      <c r="O108" s="87"/>
      <c r="P108" s="216">
        <f>O108*H108</f>
        <v>0</v>
      </c>
      <c r="Q108" s="216">
        <v>0.002</v>
      </c>
      <c r="R108" s="216">
        <f>Q108*H108</f>
        <v>0.0040000000000000001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144</v>
      </c>
      <c r="AT108" s="218" t="s">
        <v>140</v>
      </c>
      <c r="AU108" s="218" t="s">
        <v>82</v>
      </c>
      <c r="AY108" s="20" t="s">
        <v>115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122</v>
      </c>
      <c r="BM108" s="218" t="s">
        <v>172</v>
      </c>
    </row>
    <row r="109" s="2" customFormat="1" ht="16.5" customHeight="1">
      <c r="A109" s="41"/>
      <c r="B109" s="42"/>
      <c r="C109" s="207" t="s">
        <v>173</v>
      </c>
      <c r="D109" s="207" t="s">
        <v>117</v>
      </c>
      <c r="E109" s="208" t="s">
        <v>174</v>
      </c>
      <c r="F109" s="209" t="s">
        <v>175</v>
      </c>
      <c r="G109" s="210" t="s">
        <v>176</v>
      </c>
      <c r="H109" s="211">
        <v>18</v>
      </c>
      <c r="I109" s="212"/>
      <c r="J109" s="213">
        <f>ROUND(I109*H109,2)</f>
        <v>0</v>
      </c>
      <c r="K109" s="209" t="s">
        <v>121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122</v>
      </c>
      <c r="AT109" s="218" t="s">
        <v>117</v>
      </c>
      <c r="AU109" s="218" t="s">
        <v>82</v>
      </c>
      <c r="AY109" s="20" t="s">
        <v>115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122</v>
      </c>
      <c r="BM109" s="218" t="s">
        <v>177</v>
      </c>
    </row>
    <row r="110" s="2" customFormat="1">
      <c r="A110" s="41"/>
      <c r="B110" s="42"/>
      <c r="C110" s="43"/>
      <c r="D110" s="220" t="s">
        <v>124</v>
      </c>
      <c r="E110" s="43"/>
      <c r="F110" s="221" t="s">
        <v>178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124</v>
      </c>
      <c r="AU110" s="20" t="s">
        <v>82</v>
      </c>
    </row>
    <row r="111" s="2" customFormat="1" ht="24.15" customHeight="1">
      <c r="A111" s="41"/>
      <c r="B111" s="42"/>
      <c r="C111" s="237" t="s">
        <v>179</v>
      </c>
      <c r="D111" s="237" t="s">
        <v>140</v>
      </c>
      <c r="E111" s="238" t="s">
        <v>180</v>
      </c>
      <c r="F111" s="239" t="s">
        <v>181</v>
      </c>
      <c r="G111" s="240" t="s">
        <v>176</v>
      </c>
      <c r="H111" s="241">
        <v>18</v>
      </c>
      <c r="I111" s="242"/>
      <c r="J111" s="243">
        <f>ROUND(I111*H111,2)</f>
        <v>0</v>
      </c>
      <c r="K111" s="239" t="s">
        <v>121</v>
      </c>
      <c r="L111" s="244"/>
      <c r="M111" s="245" t="s">
        <v>19</v>
      </c>
      <c r="N111" s="246" t="s">
        <v>43</v>
      </c>
      <c r="O111" s="87"/>
      <c r="P111" s="216">
        <f>O111*H111</f>
        <v>0</v>
      </c>
      <c r="Q111" s="216">
        <v>0.0038</v>
      </c>
      <c r="R111" s="216">
        <f>Q111*H111</f>
        <v>0.068400000000000002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144</v>
      </c>
      <c r="AT111" s="218" t="s">
        <v>140</v>
      </c>
      <c r="AU111" s="218" t="s">
        <v>82</v>
      </c>
      <c r="AY111" s="20" t="s">
        <v>115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80</v>
      </c>
      <c r="BK111" s="219">
        <f>ROUND(I111*H111,2)</f>
        <v>0</v>
      </c>
      <c r="BL111" s="20" t="s">
        <v>122</v>
      </c>
      <c r="BM111" s="218" t="s">
        <v>182</v>
      </c>
    </row>
    <row r="112" s="12" customFormat="1" ht="22.8" customHeight="1">
      <c r="A112" s="12"/>
      <c r="B112" s="191"/>
      <c r="C112" s="192"/>
      <c r="D112" s="193" t="s">
        <v>71</v>
      </c>
      <c r="E112" s="205" t="s">
        <v>169</v>
      </c>
      <c r="F112" s="205" t="s">
        <v>183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SUM(P113:P132)</f>
        <v>0</v>
      </c>
      <c r="Q112" s="199"/>
      <c r="R112" s="200">
        <f>SUM(R113:R132)</f>
        <v>2.8913941439999999</v>
      </c>
      <c r="S112" s="199"/>
      <c r="T112" s="201">
        <f>SUM(T113:T132)</f>
        <v>727.35064999999997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80</v>
      </c>
      <c r="AT112" s="203" t="s">
        <v>71</v>
      </c>
      <c r="AU112" s="203" t="s">
        <v>80</v>
      </c>
      <c r="AY112" s="202" t="s">
        <v>115</v>
      </c>
      <c r="BK112" s="204">
        <f>SUM(BK113:BK132)</f>
        <v>0</v>
      </c>
    </row>
    <row r="113" s="2" customFormat="1" ht="24.15" customHeight="1">
      <c r="A113" s="41"/>
      <c r="B113" s="42"/>
      <c r="C113" s="207" t="s">
        <v>184</v>
      </c>
      <c r="D113" s="207" t="s">
        <v>117</v>
      </c>
      <c r="E113" s="208" t="s">
        <v>185</v>
      </c>
      <c r="F113" s="209" t="s">
        <v>186</v>
      </c>
      <c r="G113" s="210" t="s">
        <v>176</v>
      </c>
      <c r="H113" s="211">
        <v>12.199999999999999</v>
      </c>
      <c r="I113" s="212"/>
      <c r="J113" s="213">
        <f>ROUND(I113*H113,2)</f>
        <v>0</v>
      </c>
      <c r="K113" s="209" t="s">
        <v>121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0.15539952000000001</v>
      </c>
      <c r="R113" s="216">
        <f>Q113*H113</f>
        <v>1.895874144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122</v>
      </c>
      <c r="AT113" s="218" t="s">
        <v>117</v>
      </c>
      <c r="AU113" s="218" t="s">
        <v>82</v>
      </c>
      <c r="AY113" s="20" t="s">
        <v>115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122</v>
      </c>
      <c r="BM113" s="218" t="s">
        <v>187</v>
      </c>
    </row>
    <row r="114" s="2" customFormat="1">
      <c r="A114" s="41"/>
      <c r="B114" s="42"/>
      <c r="C114" s="43"/>
      <c r="D114" s="220" t="s">
        <v>124</v>
      </c>
      <c r="E114" s="43"/>
      <c r="F114" s="221" t="s">
        <v>188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124</v>
      </c>
      <c r="AU114" s="20" t="s">
        <v>82</v>
      </c>
    </row>
    <row r="115" s="2" customFormat="1" ht="16.5" customHeight="1">
      <c r="A115" s="41"/>
      <c r="B115" s="42"/>
      <c r="C115" s="237" t="s">
        <v>189</v>
      </c>
      <c r="D115" s="237" t="s">
        <v>140</v>
      </c>
      <c r="E115" s="238" t="s">
        <v>190</v>
      </c>
      <c r="F115" s="239" t="s">
        <v>191</v>
      </c>
      <c r="G115" s="240" t="s">
        <v>176</v>
      </c>
      <c r="H115" s="241">
        <v>12.444000000000001</v>
      </c>
      <c r="I115" s="242"/>
      <c r="J115" s="243">
        <f>ROUND(I115*H115,2)</f>
        <v>0</v>
      </c>
      <c r="K115" s="239" t="s">
        <v>121</v>
      </c>
      <c r="L115" s="244"/>
      <c r="M115" s="245" t="s">
        <v>19</v>
      </c>
      <c r="N115" s="246" t="s">
        <v>43</v>
      </c>
      <c r="O115" s="87"/>
      <c r="P115" s="216">
        <f>O115*H115</f>
        <v>0</v>
      </c>
      <c r="Q115" s="216">
        <v>0.080000000000000002</v>
      </c>
      <c r="R115" s="216">
        <f>Q115*H115</f>
        <v>0.99552000000000007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144</v>
      </c>
      <c r="AT115" s="218" t="s">
        <v>140</v>
      </c>
      <c r="AU115" s="218" t="s">
        <v>82</v>
      </c>
      <c r="AY115" s="20" t="s">
        <v>115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80</v>
      </c>
      <c r="BK115" s="219">
        <f>ROUND(I115*H115,2)</f>
        <v>0</v>
      </c>
      <c r="BL115" s="20" t="s">
        <v>122</v>
      </c>
      <c r="BM115" s="218" t="s">
        <v>192</v>
      </c>
    </row>
    <row r="116" s="13" customFormat="1">
      <c r="A116" s="13"/>
      <c r="B116" s="225"/>
      <c r="C116" s="226"/>
      <c r="D116" s="227" t="s">
        <v>126</v>
      </c>
      <c r="E116" s="228" t="s">
        <v>19</v>
      </c>
      <c r="F116" s="229" t="s">
        <v>193</v>
      </c>
      <c r="G116" s="226"/>
      <c r="H116" s="230">
        <v>12.444000000000001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126</v>
      </c>
      <c r="AU116" s="236" t="s">
        <v>82</v>
      </c>
      <c r="AV116" s="13" t="s">
        <v>82</v>
      </c>
      <c r="AW116" s="13" t="s">
        <v>33</v>
      </c>
      <c r="AX116" s="13" t="s">
        <v>80</v>
      </c>
      <c r="AY116" s="236" t="s">
        <v>115</v>
      </c>
    </row>
    <row r="117" s="2" customFormat="1" ht="24.15" customHeight="1">
      <c r="A117" s="41"/>
      <c r="B117" s="42"/>
      <c r="C117" s="207" t="s">
        <v>194</v>
      </c>
      <c r="D117" s="207" t="s">
        <v>117</v>
      </c>
      <c r="E117" s="208" t="s">
        <v>195</v>
      </c>
      <c r="F117" s="209" t="s">
        <v>196</v>
      </c>
      <c r="G117" s="210" t="s">
        <v>120</v>
      </c>
      <c r="H117" s="211">
        <v>1119.001</v>
      </c>
      <c r="I117" s="212"/>
      <c r="J117" s="213">
        <f>ROUND(I117*H117,2)</f>
        <v>0</v>
      </c>
      <c r="K117" s="209" t="s">
        <v>121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0.65000000000000002</v>
      </c>
      <c r="T117" s="217">
        <f>S117*H117</f>
        <v>727.35064999999997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122</v>
      </c>
      <c r="AT117" s="218" t="s">
        <v>117</v>
      </c>
      <c r="AU117" s="218" t="s">
        <v>82</v>
      </c>
      <c r="AY117" s="20" t="s">
        <v>115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80</v>
      </c>
      <c r="BK117" s="219">
        <f>ROUND(I117*H117,2)</f>
        <v>0</v>
      </c>
      <c r="BL117" s="20" t="s">
        <v>122</v>
      </c>
      <c r="BM117" s="218" t="s">
        <v>197</v>
      </c>
    </row>
    <row r="118" s="2" customFormat="1">
      <c r="A118" s="41"/>
      <c r="B118" s="42"/>
      <c r="C118" s="43"/>
      <c r="D118" s="220" t="s">
        <v>124</v>
      </c>
      <c r="E118" s="43"/>
      <c r="F118" s="221" t="s">
        <v>198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124</v>
      </c>
      <c r="AU118" s="20" t="s">
        <v>82</v>
      </c>
    </row>
    <row r="119" s="14" customFormat="1">
      <c r="A119" s="14"/>
      <c r="B119" s="247"/>
      <c r="C119" s="248"/>
      <c r="D119" s="227" t="s">
        <v>126</v>
      </c>
      <c r="E119" s="249" t="s">
        <v>19</v>
      </c>
      <c r="F119" s="250" t="s">
        <v>199</v>
      </c>
      <c r="G119" s="248"/>
      <c r="H119" s="249" t="s">
        <v>19</v>
      </c>
      <c r="I119" s="251"/>
      <c r="J119" s="248"/>
      <c r="K119" s="248"/>
      <c r="L119" s="252"/>
      <c r="M119" s="253"/>
      <c r="N119" s="254"/>
      <c r="O119" s="254"/>
      <c r="P119" s="254"/>
      <c r="Q119" s="254"/>
      <c r="R119" s="254"/>
      <c r="S119" s="254"/>
      <c r="T119" s="25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6" t="s">
        <v>126</v>
      </c>
      <c r="AU119" s="256" t="s">
        <v>82</v>
      </c>
      <c r="AV119" s="14" t="s">
        <v>80</v>
      </c>
      <c r="AW119" s="14" t="s">
        <v>33</v>
      </c>
      <c r="AX119" s="14" t="s">
        <v>72</v>
      </c>
      <c r="AY119" s="256" t="s">
        <v>115</v>
      </c>
    </row>
    <row r="120" s="13" customFormat="1">
      <c r="A120" s="13"/>
      <c r="B120" s="225"/>
      <c r="C120" s="226"/>
      <c r="D120" s="227" t="s">
        <v>126</v>
      </c>
      <c r="E120" s="228" t="s">
        <v>19</v>
      </c>
      <c r="F120" s="229" t="s">
        <v>200</v>
      </c>
      <c r="G120" s="226"/>
      <c r="H120" s="230">
        <v>123.803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126</v>
      </c>
      <c r="AU120" s="236" t="s">
        <v>82</v>
      </c>
      <c r="AV120" s="13" t="s">
        <v>82</v>
      </c>
      <c r="AW120" s="13" t="s">
        <v>33</v>
      </c>
      <c r="AX120" s="13" t="s">
        <v>72</v>
      </c>
      <c r="AY120" s="236" t="s">
        <v>115</v>
      </c>
    </row>
    <row r="121" s="15" customFormat="1">
      <c r="A121" s="15"/>
      <c r="B121" s="257"/>
      <c r="C121" s="258"/>
      <c r="D121" s="227" t="s">
        <v>126</v>
      </c>
      <c r="E121" s="259" t="s">
        <v>19</v>
      </c>
      <c r="F121" s="260" t="s">
        <v>201</v>
      </c>
      <c r="G121" s="258"/>
      <c r="H121" s="261">
        <v>123.803</v>
      </c>
      <c r="I121" s="262"/>
      <c r="J121" s="258"/>
      <c r="K121" s="258"/>
      <c r="L121" s="263"/>
      <c r="M121" s="264"/>
      <c r="N121" s="265"/>
      <c r="O121" s="265"/>
      <c r="P121" s="265"/>
      <c r="Q121" s="265"/>
      <c r="R121" s="265"/>
      <c r="S121" s="265"/>
      <c r="T121" s="26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7" t="s">
        <v>126</v>
      </c>
      <c r="AU121" s="267" t="s">
        <v>82</v>
      </c>
      <c r="AV121" s="15" t="s">
        <v>133</v>
      </c>
      <c r="AW121" s="15" t="s">
        <v>33</v>
      </c>
      <c r="AX121" s="15" t="s">
        <v>72</v>
      </c>
      <c r="AY121" s="267" t="s">
        <v>115</v>
      </c>
    </row>
    <row r="122" s="13" customFormat="1">
      <c r="A122" s="13"/>
      <c r="B122" s="225"/>
      <c r="C122" s="226"/>
      <c r="D122" s="227" t="s">
        <v>126</v>
      </c>
      <c r="E122" s="228" t="s">
        <v>19</v>
      </c>
      <c r="F122" s="229" t="s">
        <v>202</v>
      </c>
      <c r="G122" s="226"/>
      <c r="H122" s="230">
        <v>544.73099999999999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126</v>
      </c>
      <c r="AU122" s="236" t="s">
        <v>82</v>
      </c>
      <c r="AV122" s="13" t="s">
        <v>82</v>
      </c>
      <c r="AW122" s="13" t="s">
        <v>33</v>
      </c>
      <c r="AX122" s="13" t="s">
        <v>72</v>
      </c>
      <c r="AY122" s="236" t="s">
        <v>115</v>
      </c>
    </row>
    <row r="123" s="15" customFormat="1">
      <c r="A123" s="15"/>
      <c r="B123" s="257"/>
      <c r="C123" s="258"/>
      <c r="D123" s="227" t="s">
        <v>126</v>
      </c>
      <c r="E123" s="259" t="s">
        <v>19</v>
      </c>
      <c r="F123" s="260" t="s">
        <v>201</v>
      </c>
      <c r="G123" s="258"/>
      <c r="H123" s="261">
        <v>544.73099999999999</v>
      </c>
      <c r="I123" s="262"/>
      <c r="J123" s="258"/>
      <c r="K123" s="258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126</v>
      </c>
      <c r="AU123" s="267" t="s">
        <v>82</v>
      </c>
      <c r="AV123" s="15" t="s">
        <v>133</v>
      </c>
      <c r="AW123" s="15" t="s">
        <v>33</v>
      </c>
      <c r="AX123" s="15" t="s">
        <v>72</v>
      </c>
      <c r="AY123" s="267" t="s">
        <v>115</v>
      </c>
    </row>
    <row r="124" s="14" customFormat="1">
      <c r="A124" s="14"/>
      <c r="B124" s="247"/>
      <c r="C124" s="248"/>
      <c r="D124" s="227" t="s">
        <v>126</v>
      </c>
      <c r="E124" s="249" t="s">
        <v>19</v>
      </c>
      <c r="F124" s="250" t="s">
        <v>203</v>
      </c>
      <c r="G124" s="248"/>
      <c r="H124" s="249" t="s">
        <v>19</v>
      </c>
      <c r="I124" s="251"/>
      <c r="J124" s="248"/>
      <c r="K124" s="248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126</v>
      </c>
      <c r="AU124" s="256" t="s">
        <v>82</v>
      </c>
      <c r="AV124" s="14" t="s">
        <v>80</v>
      </c>
      <c r="AW124" s="14" t="s">
        <v>33</v>
      </c>
      <c r="AX124" s="14" t="s">
        <v>72</v>
      </c>
      <c r="AY124" s="256" t="s">
        <v>115</v>
      </c>
    </row>
    <row r="125" s="13" customFormat="1">
      <c r="A125" s="13"/>
      <c r="B125" s="225"/>
      <c r="C125" s="226"/>
      <c r="D125" s="227" t="s">
        <v>126</v>
      </c>
      <c r="E125" s="228" t="s">
        <v>19</v>
      </c>
      <c r="F125" s="229" t="s">
        <v>204</v>
      </c>
      <c r="G125" s="226"/>
      <c r="H125" s="230">
        <v>103.68000000000001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126</v>
      </c>
      <c r="AU125" s="236" t="s">
        <v>82</v>
      </c>
      <c r="AV125" s="13" t="s">
        <v>82</v>
      </c>
      <c r="AW125" s="13" t="s">
        <v>33</v>
      </c>
      <c r="AX125" s="13" t="s">
        <v>72</v>
      </c>
      <c r="AY125" s="236" t="s">
        <v>115</v>
      </c>
    </row>
    <row r="126" s="13" customFormat="1">
      <c r="A126" s="13"/>
      <c r="B126" s="225"/>
      <c r="C126" s="226"/>
      <c r="D126" s="227" t="s">
        <v>126</v>
      </c>
      <c r="E126" s="228" t="s">
        <v>19</v>
      </c>
      <c r="F126" s="229" t="s">
        <v>205</v>
      </c>
      <c r="G126" s="226"/>
      <c r="H126" s="230">
        <v>261.202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126</v>
      </c>
      <c r="AU126" s="236" t="s">
        <v>82</v>
      </c>
      <c r="AV126" s="13" t="s">
        <v>82</v>
      </c>
      <c r="AW126" s="13" t="s">
        <v>33</v>
      </c>
      <c r="AX126" s="13" t="s">
        <v>72</v>
      </c>
      <c r="AY126" s="236" t="s">
        <v>115</v>
      </c>
    </row>
    <row r="127" s="13" customFormat="1">
      <c r="A127" s="13"/>
      <c r="B127" s="225"/>
      <c r="C127" s="226"/>
      <c r="D127" s="227" t="s">
        <v>126</v>
      </c>
      <c r="E127" s="228" t="s">
        <v>19</v>
      </c>
      <c r="F127" s="229" t="s">
        <v>206</v>
      </c>
      <c r="G127" s="226"/>
      <c r="H127" s="230">
        <v>4.9500000000000002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126</v>
      </c>
      <c r="AU127" s="236" t="s">
        <v>82</v>
      </c>
      <c r="AV127" s="13" t="s">
        <v>82</v>
      </c>
      <c r="AW127" s="13" t="s">
        <v>33</v>
      </c>
      <c r="AX127" s="13" t="s">
        <v>72</v>
      </c>
      <c r="AY127" s="236" t="s">
        <v>115</v>
      </c>
    </row>
    <row r="128" s="15" customFormat="1">
      <c r="A128" s="15"/>
      <c r="B128" s="257"/>
      <c r="C128" s="258"/>
      <c r="D128" s="227" t="s">
        <v>126</v>
      </c>
      <c r="E128" s="259" t="s">
        <v>19</v>
      </c>
      <c r="F128" s="260" t="s">
        <v>201</v>
      </c>
      <c r="G128" s="258"/>
      <c r="H128" s="261">
        <v>369.83199999999999</v>
      </c>
      <c r="I128" s="262"/>
      <c r="J128" s="258"/>
      <c r="K128" s="258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126</v>
      </c>
      <c r="AU128" s="267" t="s">
        <v>82</v>
      </c>
      <c r="AV128" s="15" t="s">
        <v>133</v>
      </c>
      <c r="AW128" s="15" t="s">
        <v>33</v>
      </c>
      <c r="AX128" s="15" t="s">
        <v>72</v>
      </c>
      <c r="AY128" s="267" t="s">
        <v>115</v>
      </c>
    </row>
    <row r="129" s="13" customFormat="1">
      <c r="A129" s="13"/>
      <c r="B129" s="225"/>
      <c r="C129" s="226"/>
      <c r="D129" s="227" t="s">
        <v>126</v>
      </c>
      <c r="E129" s="228" t="s">
        <v>19</v>
      </c>
      <c r="F129" s="229" t="s">
        <v>207</v>
      </c>
      <c r="G129" s="226"/>
      <c r="H129" s="230">
        <v>29.530999999999999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126</v>
      </c>
      <c r="AU129" s="236" t="s">
        <v>82</v>
      </c>
      <c r="AV129" s="13" t="s">
        <v>82</v>
      </c>
      <c r="AW129" s="13" t="s">
        <v>33</v>
      </c>
      <c r="AX129" s="13" t="s">
        <v>72</v>
      </c>
      <c r="AY129" s="236" t="s">
        <v>115</v>
      </c>
    </row>
    <row r="130" s="13" customFormat="1">
      <c r="A130" s="13"/>
      <c r="B130" s="225"/>
      <c r="C130" s="226"/>
      <c r="D130" s="227" t="s">
        <v>126</v>
      </c>
      <c r="E130" s="228" t="s">
        <v>19</v>
      </c>
      <c r="F130" s="229" t="s">
        <v>208</v>
      </c>
      <c r="G130" s="226"/>
      <c r="H130" s="230">
        <v>51.103999999999999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126</v>
      </c>
      <c r="AU130" s="236" t="s">
        <v>82</v>
      </c>
      <c r="AV130" s="13" t="s">
        <v>82</v>
      </c>
      <c r="AW130" s="13" t="s">
        <v>33</v>
      </c>
      <c r="AX130" s="13" t="s">
        <v>72</v>
      </c>
      <c r="AY130" s="236" t="s">
        <v>115</v>
      </c>
    </row>
    <row r="131" s="15" customFormat="1">
      <c r="A131" s="15"/>
      <c r="B131" s="257"/>
      <c r="C131" s="258"/>
      <c r="D131" s="227" t="s">
        <v>126</v>
      </c>
      <c r="E131" s="259" t="s">
        <v>19</v>
      </c>
      <c r="F131" s="260" t="s">
        <v>201</v>
      </c>
      <c r="G131" s="258"/>
      <c r="H131" s="261">
        <v>80.634999999999991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7" t="s">
        <v>126</v>
      </c>
      <c r="AU131" s="267" t="s">
        <v>82</v>
      </c>
      <c r="AV131" s="15" t="s">
        <v>133</v>
      </c>
      <c r="AW131" s="15" t="s">
        <v>33</v>
      </c>
      <c r="AX131" s="15" t="s">
        <v>72</v>
      </c>
      <c r="AY131" s="267" t="s">
        <v>115</v>
      </c>
    </row>
    <row r="132" s="16" customFormat="1">
      <c r="A132" s="16"/>
      <c r="B132" s="268"/>
      <c r="C132" s="269"/>
      <c r="D132" s="227" t="s">
        <v>126</v>
      </c>
      <c r="E132" s="270" t="s">
        <v>19</v>
      </c>
      <c r="F132" s="271" t="s">
        <v>209</v>
      </c>
      <c r="G132" s="269"/>
      <c r="H132" s="272">
        <v>1119.001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78" t="s">
        <v>126</v>
      </c>
      <c r="AU132" s="278" t="s">
        <v>82</v>
      </c>
      <c r="AV132" s="16" t="s">
        <v>122</v>
      </c>
      <c r="AW132" s="16" t="s">
        <v>33</v>
      </c>
      <c r="AX132" s="16" t="s">
        <v>80</v>
      </c>
      <c r="AY132" s="278" t="s">
        <v>115</v>
      </c>
    </row>
    <row r="133" s="12" customFormat="1" ht="22.8" customHeight="1">
      <c r="A133" s="12"/>
      <c r="B133" s="191"/>
      <c r="C133" s="192"/>
      <c r="D133" s="193" t="s">
        <v>71</v>
      </c>
      <c r="E133" s="205" t="s">
        <v>210</v>
      </c>
      <c r="F133" s="205" t="s">
        <v>211</v>
      </c>
      <c r="G133" s="192"/>
      <c r="H133" s="192"/>
      <c r="I133" s="195"/>
      <c r="J133" s="206">
        <f>BK133</f>
        <v>0</v>
      </c>
      <c r="K133" s="192"/>
      <c r="L133" s="197"/>
      <c r="M133" s="198"/>
      <c r="N133" s="199"/>
      <c r="O133" s="199"/>
      <c r="P133" s="200">
        <f>SUM(P134:P158)</f>
        <v>0</v>
      </c>
      <c r="Q133" s="199"/>
      <c r="R133" s="200">
        <f>SUM(R134:R158)</f>
        <v>0</v>
      </c>
      <c r="S133" s="199"/>
      <c r="T133" s="201">
        <f>SUM(T134:T158)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2" t="s">
        <v>80</v>
      </c>
      <c r="AT133" s="203" t="s">
        <v>71</v>
      </c>
      <c r="AU133" s="203" t="s">
        <v>80</v>
      </c>
      <c r="AY133" s="202" t="s">
        <v>115</v>
      </c>
      <c r="BK133" s="204">
        <f>SUM(BK134:BK158)</f>
        <v>0</v>
      </c>
    </row>
    <row r="134" s="2" customFormat="1" ht="16.5" customHeight="1">
      <c r="A134" s="41"/>
      <c r="B134" s="42"/>
      <c r="C134" s="207" t="s">
        <v>8</v>
      </c>
      <c r="D134" s="207" t="s">
        <v>117</v>
      </c>
      <c r="E134" s="208" t="s">
        <v>212</v>
      </c>
      <c r="F134" s="209" t="s">
        <v>213</v>
      </c>
      <c r="G134" s="210" t="s">
        <v>143</v>
      </c>
      <c r="H134" s="211">
        <v>727.351</v>
      </c>
      <c r="I134" s="212"/>
      <c r="J134" s="213">
        <f>ROUND(I134*H134,2)</f>
        <v>0</v>
      </c>
      <c r="K134" s="209" t="s">
        <v>121</v>
      </c>
      <c r="L134" s="47"/>
      <c r="M134" s="214" t="s">
        <v>19</v>
      </c>
      <c r="N134" s="215" t="s">
        <v>43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122</v>
      </c>
      <c r="AT134" s="218" t="s">
        <v>117</v>
      </c>
      <c r="AU134" s="218" t="s">
        <v>82</v>
      </c>
      <c r="AY134" s="20" t="s">
        <v>115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80</v>
      </c>
      <c r="BK134" s="219">
        <f>ROUND(I134*H134,2)</f>
        <v>0</v>
      </c>
      <c r="BL134" s="20" t="s">
        <v>122</v>
      </c>
      <c r="BM134" s="218" t="s">
        <v>214</v>
      </c>
    </row>
    <row r="135" s="2" customFormat="1">
      <c r="A135" s="41"/>
      <c r="B135" s="42"/>
      <c r="C135" s="43"/>
      <c r="D135" s="220" t="s">
        <v>124</v>
      </c>
      <c r="E135" s="43"/>
      <c r="F135" s="221" t="s">
        <v>215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124</v>
      </c>
      <c r="AU135" s="20" t="s">
        <v>82</v>
      </c>
    </row>
    <row r="136" s="2" customFormat="1" ht="21.75" customHeight="1">
      <c r="A136" s="41"/>
      <c r="B136" s="42"/>
      <c r="C136" s="207" t="s">
        <v>216</v>
      </c>
      <c r="D136" s="207" t="s">
        <v>117</v>
      </c>
      <c r="E136" s="208" t="s">
        <v>217</v>
      </c>
      <c r="F136" s="209" t="s">
        <v>218</v>
      </c>
      <c r="G136" s="210" t="s">
        <v>143</v>
      </c>
      <c r="H136" s="211">
        <v>727.351</v>
      </c>
      <c r="I136" s="212"/>
      <c r="J136" s="213">
        <f>ROUND(I136*H136,2)</f>
        <v>0</v>
      </c>
      <c r="K136" s="209" t="s">
        <v>121</v>
      </c>
      <c r="L136" s="47"/>
      <c r="M136" s="214" t="s">
        <v>19</v>
      </c>
      <c r="N136" s="215" t="s">
        <v>43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122</v>
      </c>
      <c r="AT136" s="218" t="s">
        <v>117</v>
      </c>
      <c r="AU136" s="218" t="s">
        <v>82</v>
      </c>
      <c r="AY136" s="20" t="s">
        <v>115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80</v>
      </c>
      <c r="BK136" s="219">
        <f>ROUND(I136*H136,2)</f>
        <v>0</v>
      </c>
      <c r="BL136" s="20" t="s">
        <v>122</v>
      </c>
      <c r="BM136" s="218" t="s">
        <v>219</v>
      </c>
    </row>
    <row r="137" s="2" customFormat="1">
      <c r="A137" s="41"/>
      <c r="B137" s="42"/>
      <c r="C137" s="43"/>
      <c r="D137" s="220" t="s">
        <v>124</v>
      </c>
      <c r="E137" s="43"/>
      <c r="F137" s="221" t="s">
        <v>220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124</v>
      </c>
      <c r="AU137" s="20" t="s">
        <v>82</v>
      </c>
    </row>
    <row r="138" s="2" customFormat="1" ht="24.15" customHeight="1">
      <c r="A138" s="41"/>
      <c r="B138" s="42"/>
      <c r="C138" s="207" t="s">
        <v>221</v>
      </c>
      <c r="D138" s="207" t="s">
        <v>117</v>
      </c>
      <c r="E138" s="208" t="s">
        <v>222</v>
      </c>
      <c r="F138" s="209" t="s">
        <v>223</v>
      </c>
      <c r="G138" s="210" t="s">
        <v>143</v>
      </c>
      <c r="H138" s="211">
        <v>2182.0529999999999</v>
      </c>
      <c r="I138" s="212"/>
      <c r="J138" s="213">
        <f>ROUND(I138*H138,2)</f>
        <v>0</v>
      </c>
      <c r="K138" s="209" t="s">
        <v>121</v>
      </c>
      <c r="L138" s="47"/>
      <c r="M138" s="214" t="s">
        <v>19</v>
      </c>
      <c r="N138" s="215" t="s">
        <v>43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122</v>
      </c>
      <c r="AT138" s="218" t="s">
        <v>117</v>
      </c>
      <c r="AU138" s="218" t="s">
        <v>82</v>
      </c>
      <c r="AY138" s="20" t="s">
        <v>115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80</v>
      </c>
      <c r="BK138" s="219">
        <f>ROUND(I138*H138,2)</f>
        <v>0</v>
      </c>
      <c r="BL138" s="20" t="s">
        <v>122</v>
      </c>
      <c r="BM138" s="218" t="s">
        <v>224</v>
      </c>
    </row>
    <row r="139" s="2" customFormat="1">
      <c r="A139" s="41"/>
      <c r="B139" s="42"/>
      <c r="C139" s="43"/>
      <c r="D139" s="220" t="s">
        <v>124</v>
      </c>
      <c r="E139" s="43"/>
      <c r="F139" s="221" t="s">
        <v>225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124</v>
      </c>
      <c r="AU139" s="20" t="s">
        <v>82</v>
      </c>
    </row>
    <row r="140" s="13" customFormat="1">
      <c r="A140" s="13"/>
      <c r="B140" s="225"/>
      <c r="C140" s="226"/>
      <c r="D140" s="227" t="s">
        <v>126</v>
      </c>
      <c r="E140" s="228" t="s">
        <v>19</v>
      </c>
      <c r="F140" s="229" t="s">
        <v>226</v>
      </c>
      <c r="G140" s="226"/>
      <c r="H140" s="230">
        <v>727.351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126</v>
      </c>
      <c r="AU140" s="236" t="s">
        <v>82</v>
      </c>
      <c r="AV140" s="13" t="s">
        <v>82</v>
      </c>
      <c r="AW140" s="13" t="s">
        <v>33</v>
      </c>
      <c r="AX140" s="13" t="s">
        <v>72</v>
      </c>
      <c r="AY140" s="236" t="s">
        <v>115</v>
      </c>
    </row>
    <row r="141" s="13" customFormat="1">
      <c r="A141" s="13"/>
      <c r="B141" s="225"/>
      <c r="C141" s="226"/>
      <c r="D141" s="227" t="s">
        <v>126</v>
      </c>
      <c r="E141" s="228" t="s">
        <v>19</v>
      </c>
      <c r="F141" s="229" t="s">
        <v>227</v>
      </c>
      <c r="G141" s="226"/>
      <c r="H141" s="230">
        <v>2182.0529999999999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126</v>
      </c>
      <c r="AU141" s="236" t="s">
        <v>82</v>
      </c>
      <c r="AV141" s="13" t="s">
        <v>82</v>
      </c>
      <c r="AW141" s="13" t="s">
        <v>33</v>
      </c>
      <c r="AX141" s="13" t="s">
        <v>80</v>
      </c>
      <c r="AY141" s="236" t="s">
        <v>115</v>
      </c>
    </row>
    <row r="142" s="2" customFormat="1" ht="24.15" customHeight="1">
      <c r="A142" s="41"/>
      <c r="B142" s="42"/>
      <c r="C142" s="207" t="s">
        <v>228</v>
      </c>
      <c r="D142" s="207" t="s">
        <v>117</v>
      </c>
      <c r="E142" s="208" t="s">
        <v>229</v>
      </c>
      <c r="F142" s="209" t="s">
        <v>230</v>
      </c>
      <c r="G142" s="210" t="s">
        <v>143</v>
      </c>
      <c r="H142" s="211">
        <v>11</v>
      </c>
      <c r="I142" s="212"/>
      <c r="J142" s="213">
        <f>ROUND(I142*H142,2)</f>
        <v>0</v>
      </c>
      <c r="K142" s="209" t="s">
        <v>121</v>
      </c>
      <c r="L142" s="47"/>
      <c r="M142" s="214" t="s">
        <v>19</v>
      </c>
      <c r="N142" s="215" t="s">
        <v>43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122</v>
      </c>
      <c r="AT142" s="218" t="s">
        <v>117</v>
      </c>
      <c r="AU142" s="218" t="s">
        <v>82</v>
      </c>
      <c r="AY142" s="20" t="s">
        <v>115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80</v>
      </c>
      <c r="BK142" s="219">
        <f>ROUND(I142*H142,2)</f>
        <v>0</v>
      </c>
      <c r="BL142" s="20" t="s">
        <v>122</v>
      </c>
      <c r="BM142" s="218" t="s">
        <v>231</v>
      </c>
    </row>
    <row r="143" s="2" customFormat="1">
      <c r="A143" s="41"/>
      <c r="B143" s="42"/>
      <c r="C143" s="43"/>
      <c r="D143" s="220" t="s">
        <v>124</v>
      </c>
      <c r="E143" s="43"/>
      <c r="F143" s="221" t="s">
        <v>232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124</v>
      </c>
      <c r="AU143" s="20" t="s">
        <v>82</v>
      </c>
    </row>
    <row r="144" s="13" customFormat="1">
      <c r="A144" s="13"/>
      <c r="B144" s="225"/>
      <c r="C144" s="226"/>
      <c r="D144" s="227" t="s">
        <v>126</v>
      </c>
      <c r="E144" s="228" t="s">
        <v>19</v>
      </c>
      <c r="F144" s="229" t="s">
        <v>233</v>
      </c>
      <c r="G144" s="226"/>
      <c r="H144" s="230">
        <v>1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126</v>
      </c>
      <c r="AU144" s="236" t="s">
        <v>82</v>
      </c>
      <c r="AV144" s="13" t="s">
        <v>82</v>
      </c>
      <c r="AW144" s="13" t="s">
        <v>33</v>
      </c>
      <c r="AX144" s="13" t="s">
        <v>72</v>
      </c>
      <c r="AY144" s="236" t="s">
        <v>115</v>
      </c>
    </row>
    <row r="145" s="13" customFormat="1">
      <c r="A145" s="13"/>
      <c r="B145" s="225"/>
      <c r="C145" s="226"/>
      <c r="D145" s="227" t="s">
        <v>126</v>
      </c>
      <c r="E145" s="228" t="s">
        <v>19</v>
      </c>
      <c r="F145" s="229" t="s">
        <v>234</v>
      </c>
      <c r="G145" s="226"/>
      <c r="H145" s="230">
        <v>10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126</v>
      </c>
      <c r="AU145" s="236" t="s">
        <v>82</v>
      </c>
      <c r="AV145" s="13" t="s">
        <v>82</v>
      </c>
      <c r="AW145" s="13" t="s">
        <v>33</v>
      </c>
      <c r="AX145" s="13" t="s">
        <v>72</v>
      </c>
      <c r="AY145" s="236" t="s">
        <v>115</v>
      </c>
    </row>
    <row r="146" s="16" customFormat="1">
      <c r="A146" s="16"/>
      <c r="B146" s="268"/>
      <c r="C146" s="269"/>
      <c r="D146" s="227" t="s">
        <v>126</v>
      </c>
      <c r="E146" s="270" t="s">
        <v>19</v>
      </c>
      <c r="F146" s="271" t="s">
        <v>209</v>
      </c>
      <c r="G146" s="269"/>
      <c r="H146" s="272">
        <v>11</v>
      </c>
      <c r="I146" s="273"/>
      <c r="J146" s="269"/>
      <c r="K146" s="269"/>
      <c r="L146" s="274"/>
      <c r="M146" s="275"/>
      <c r="N146" s="276"/>
      <c r="O146" s="276"/>
      <c r="P146" s="276"/>
      <c r="Q146" s="276"/>
      <c r="R146" s="276"/>
      <c r="S146" s="276"/>
      <c r="T146" s="277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78" t="s">
        <v>126</v>
      </c>
      <c r="AU146" s="278" t="s">
        <v>82</v>
      </c>
      <c r="AV146" s="16" t="s">
        <v>122</v>
      </c>
      <c r="AW146" s="16" t="s">
        <v>33</v>
      </c>
      <c r="AX146" s="16" t="s">
        <v>80</v>
      </c>
      <c r="AY146" s="278" t="s">
        <v>115</v>
      </c>
    </row>
    <row r="147" s="2" customFormat="1" ht="24.15" customHeight="1">
      <c r="A147" s="41"/>
      <c r="B147" s="42"/>
      <c r="C147" s="207" t="s">
        <v>235</v>
      </c>
      <c r="D147" s="207" t="s">
        <v>117</v>
      </c>
      <c r="E147" s="208" t="s">
        <v>236</v>
      </c>
      <c r="F147" s="209" t="s">
        <v>237</v>
      </c>
      <c r="G147" s="210" t="s">
        <v>143</v>
      </c>
      <c r="H147" s="211">
        <v>1</v>
      </c>
      <c r="I147" s="212"/>
      <c r="J147" s="213">
        <f>ROUND(I147*H147,2)</f>
        <v>0</v>
      </c>
      <c r="K147" s="209" t="s">
        <v>121</v>
      </c>
      <c r="L147" s="47"/>
      <c r="M147" s="214" t="s">
        <v>19</v>
      </c>
      <c r="N147" s="215" t="s">
        <v>43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122</v>
      </c>
      <c r="AT147" s="218" t="s">
        <v>117</v>
      </c>
      <c r="AU147" s="218" t="s">
        <v>82</v>
      </c>
      <c r="AY147" s="20" t="s">
        <v>115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80</v>
      </c>
      <c r="BK147" s="219">
        <f>ROUND(I147*H147,2)</f>
        <v>0</v>
      </c>
      <c r="BL147" s="20" t="s">
        <v>122</v>
      </c>
      <c r="BM147" s="218" t="s">
        <v>238</v>
      </c>
    </row>
    <row r="148" s="2" customFormat="1">
      <c r="A148" s="41"/>
      <c r="B148" s="42"/>
      <c r="C148" s="43"/>
      <c r="D148" s="220" t="s">
        <v>124</v>
      </c>
      <c r="E148" s="43"/>
      <c r="F148" s="221" t="s">
        <v>239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124</v>
      </c>
      <c r="AU148" s="20" t="s">
        <v>82</v>
      </c>
    </row>
    <row r="149" s="13" customFormat="1">
      <c r="A149" s="13"/>
      <c r="B149" s="225"/>
      <c r="C149" s="226"/>
      <c r="D149" s="227" t="s">
        <v>126</v>
      </c>
      <c r="E149" s="228" t="s">
        <v>19</v>
      </c>
      <c r="F149" s="229" t="s">
        <v>240</v>
      </c>
      <c r="G149" s="226"/>
      <c r="H149" s="230">
        <v>1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126</v>
      </c>
      <c r="AU149" s="236" t="s">
        <v>82</v>
      </c>
      <c r="AV149" s="13" t="s">
        <v>82</v>
      </c>
      <c r="AW149" s="13" t="s">
        <v>33</v>
      </c>
      <c r="AX149" s="13" t="s">
        <v>80</v>
      </c>
      <c r="AY149" s="236" t="s">
        <v>115</v>
      </c>
    </row>
    <row r="150" s="2" customFormat="1" ht="24.15" customHeight="1">
      <c r="A150" s="41"/>
      <c r="B150" s="42"/>
      <c r="C150" s="207" t="s">
        <v>241</v>
      </c>
      <c r="D150" s="207" t="s">
        <v>117</v>
      </c>
      <c r="E150" s="208" t="s">
        <v>242</v>
      </c>
      <c r="F150" s="209" t="s">
        <v>243</v>
      </c>
      <c r="G150" s="210" t="s">
        <v>143</v>
      </c>
      <c r="H150" s="211">
        <v>24</v>
      </c>
      <c r="I150" s="212"/>
      <c r="J150" s="213">
        <f>ROUND(I150*H150,2)</f>
        <v>0</v>
      </c>
      <c r="K150" s="209" t="s">
        <v>121</v>
      </c>
      <c r="L150" s="47"/>
      <c r="M150" s="214" t="s">
        <v>19</v>
      </c>
      <c r="N150" s="215" t="s">
        <v>43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122</v>
      </c>
      <c r="AT150" s="218" t="s">
        <v>117</v>
      </c>
      <c r="AU150" s="218" t="s">
        <v>82</v>
      </c>
      <c r="AY150" s="20" t="s">
        <v>115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80</v>
      </c>
      <c r="BK150" s="219">
        <f>ROUND(I150*H150,2)</f>
        <v>0</v>
      </c>
      <c r="BL150" s="20" t="s">
        <v>122</v>
      </c>
      <c r="BM150" s="218" t="s">
        <v>244</v>
      </c>
    </row>
    <row r="151" s="2" customFormat="1">
      <c r="A151" s="41"/>
      <c r="B151" s="42"/>
      <c r="C151" s="43"/>
      <c r="D151" s="220" t="s">
        <v>124</v>
      </c>
      <c r="E151" s="43"/>
      <c r="F151" s="221" t="s">
        <v>245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124</v>
      </c>
      <c r="AU151" s="20" t="s">
        <v>82</v>
      </c>
    </row>
    <row r="152" s="13" customFormat="1">
      <c r="A152" s="13"/>
      <c r="B152" s="225"/>
      <c r="C152" s="226"/>
      <c r="D152" s="227" t="s">
        <v>126</v>
      </c>
      <c r="E152" s="228" t="s">
        <v>19</v>
      </c>
      <c r="F152" s="229" t="s">
        <v>246</v>
      </c>
      <c r="G152" s="226"/>
      <c r="H152" s="230">
        <v>15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126</v>
      </c>
      <c r="AU152" s="236" t="s">
        <v>82</v>
      </c>
      <c r="AV152" s="13" t="s">
        <v>82</v>
      </c>
      <c r="AW152" s="13" t="s">
        <v>33</v>
      </c>
      <c r="AX152" s="13" t="s">
        <v>72</v>
      </c>
      <c r="AY152" s="236" t="s">
        <v>115</v>
      </c>
    </row>
    <row r="153" s="13" customFormat="1">
      <c r="A153" s="13"/>
      <c r="B153" s="225"/>
      <c r="C153" s="226"/>
      <c r="D153" s="227" t="s">
        <v>126</v>
      </c>
      <c r="E153" s="228" t="s">
        <v>19</v>
      </c>
      <c r="F153" s="229" t="s">
        <v>247</v>
      </c>
      <c r="G153" s="226"/>
      <c r="H153" s="230">
        <v>4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126</v>
      </c>
      <c r="AU153" s="236" t="s">
        <v>82</v>
      </c>
      <c r="AV153" s="13" t="s">
        <v>82</v>
      </c>
      <c r="AW153" s="13" t="s">
        <v>33</v>
      </c>
      <c r="AX153" s="13" t="s">
        <v>72</v>
      </c>
      <c r="AY153" s="236" t="s">
        <v>115</v>
      </c>
    </row>
    <row r="154" s="13" customFormat="1">
      <c r="A154" s="13"/>
      <c r="B154" s="225"/>
      <c r="C154" s="226"/>
      <c r="D154" s="227" t="s">
        <v>126</v>
      </c>
      <c r="E154" s="228" t="s">
        <v>19</v>
      </c>
      <c r="F154" s="229" t="s">
        <v>248</v>
      </c>
      <c r="G154" s="226"/>
      <c r="H154" s="230">
        <v>5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126</v>
      </c>
      <c r="AU154" s="236" t="s">
        <v>82</v>
      </c>
      <c r="AV154" s="13" t="s">
        <v>82</v>
      </c>
      <c r="AW154" s="13" t="s">
        <v>33</v>
      </c>
      <c r="AX154" s="13" t="s">
        <v>72</v>
      </c>
      <c r="AY154" s="236" t="s">
        <v>115</v>
      </c>
    </row>
    <row r="155" s="16" customFormat="1">
      <c r="A155" s="16"/>
      <c r="B155" s="268"/>
      <c r="C155" s="269"/>
      <c r="D155" s="227" t="s">
        <v>126</v>
      </c>
      <c r="E155" s="270" t="s">
        <v>19</v>
      </c>
      <c r="F155" s="271" t="s">
        <v>209</v>
      </c>
      <c r="G155" s="269"/>
      <c r="H155" s="272">
        <v>24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8" t="s">
        <v>126</v>
      </c>
      <c r="AU155" s="278" t="s">
        <v>82</v>
      </c>
      <c r="AV155" s="16" t="s">
        <v>122</v>
      </c>
      <c r="AW155" s="16" t="s">
        <v>33</v>
      </c>
      <c r="AX155" s="16" t="s">
        <v>80</v>
      </c>
      <c r="AY155" s="278" t="s">
        <v>115</v>
      </c>
    </row>
    <row r="156" s="2" customFormat="1" ht="24.15" customHeight="1">
      <c r="A156" s="41"/>
      <c r="B156" s="42"/>
      <c r="C156" s="207" t="s">
        <v>7</v>
      </c>
      <c r="D156" s="207" t="s">
        <v>117</v>
      </c>
      <c r="E156" s="208" t="s">
        <v>249</v>
      </c>
      <c r="F156" s="209" t="s">
        <v>250</v>
      </c>
      <c r="G156" s="210" t="s">
        <v>143</v>
      </c>
      <c r="H156" s="211">
        <v>691.351</v>
      </c>
      <c r="I156" s="212"/>
      <c r="J156" s="213">
        <f>ROUND(I156*H156,2)</f>
        <v>0</v>
      </c>
      <c r="K156" s="209" t="s">
        <v>121</v>
      </c>
      <c r="L156" s="47"/>
      <c r="M156" s="214" t="s">
        <v>19</v>
      </c>
      <c r="N156" s="215" t="s">
        <v>43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122</v>
      </c>
      <c r="AT156" s="218" t="s">
        <v>117</v>
      </c>
      <c r="AU156" s="218" t="s">
        <v>82</v>
      </c>
      <c r="AY156" s="20" t="s">
        <v>115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80</v>
      </c>
      <c r="BK156" s="219">
        <f>ROUND(I156*H156,2)</f>
        <v>0</v>
      </c>
      <c r="BL156" s="20" t="s">
        <v>122</v>
      </c>
      <c r="BM156" s="218" t="s">
        <v>251</v>
      </c>
    </row>
    <row r="157" s="2" customFormat="1">
      <c r="A157" s="41"/>
      <c r="B157" s="42"/>
      <c r="C157" s="43"/>
      <c r="D157" s="220" t="s">
        <v>124</v>
      </c>
      <c r="E157" s="43"/>
      <c r="F157" s="221" t="s">
        <v>252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124</v>
      </c>
      <c r="AU157" s="20" t="s">
        <v>82</v>
      </c>
    </row>
    <row r="158" s="13" customFormat="1">
      <c r="A158" s="13"/>
      <c r="B158" s="225"/>
      <c r="C158" s="226"/>
      <c r="D158" s="227" t="s">
        <v>126</v>
      </c>
      <c r="E158" s="228" t="s">
        <v>19</v>
      </c>
      <c r="F158" s="229" t="s">
        <v>253</v>
      </c>
      <c r="G158" s="226"/>
      <c r="H158" s="230">
        <v>691.351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126</v>
      </c>
      <c r="AU158" s="236" t="s">
        <v>82</v>
      </c>
      <c r="AV158" s="13" t="s">
        <v>82</v>
      </c>
      <c r="AW158" s="13" t="s">
        <v>33</v>
      </c>
      <c r="AX158" s="13" t="s">
        <v>80</v>
      </c>
      <c r="AY158" s="236" t="s">
        <v>115</v>
      </c>
    </row>
    <row r="159" s="12" customFormat="1" ht="22.8" customHeight="1">
      <c r="A159" s="12"/>
      <c r="B159" s="191"/>
      <c r="C159" s="192"/>
      <c r="D159" s="193" t="s">
        <v>71</v>
      </c>
      <c r="E159" s="205" t="s">
        <v>254</v>
      </c>
      <c r="F159" s="205" t="s">
        <v>255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SUM(P160:P161)</f>
        <v>0</v>
      </c>
      <c r="Q159" s="199"/>
      <c r="R159" s="200">
        <f>SUM(R160:R161)</f>
        <v>0</v>
      </c>
      <c r="S159" s="199"/>
      <c r="T159" s="201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80</v>
      </c>
      <c r="AT159" s="203" t="s">
        <v>71</v>
      </c>
      <c r="AU159" s="203" t="s">
        <v>80</v>
      </c>
      <c r="AY159" s="202" t="s">
        <v>115</v>
      </c>
      <c r="BK159" s="204">
        <f>SUM(BK160:BK161)</f>
        <v>0</v>
      </c>
    </row>
    <row r="160" s="2" customFormat="1" ht="16.5" customHeight="1">
      <c r="A160" s="41"/>
      <c r="B160" s="42"/>
      <c r="C160" s="207" t="s">
        <v>256</v>
      </c>
      <c r="D160" s="207" t="s">
        <v>117</v>
      </c>
      <c r="E160" s="208" t="s">
        <v>257</v>
      </c>
      <c r="F160" s="209" t="s">
        <v>258</v>
      </c>
      <c r="G160" s="210" t="s">
        <v>143</v>
      </c>
      <c r="H160" s="211">
        <v>6.5890000000000004</v>
      </c>
      <c r="I160" s="212"/>
      <c r="J160" s="213">
        <f>ROUND(I160*H160,2)</f>
        <v>0</v>
      </c>
      <c r="K160" s="209" t="s">
        <v>121</v>
      </c>
      <c r="L160" s="47"/>
      <c r="M160" s="214" t="s">
        <v>19</v>
      </c>
      <c r="N160" s="215" t="s">
        <v>43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122</v>
      </c>
      <c r="AT160" s="218" t="s">
        <v>117</v>
      </c>
      <c r="AU160" s="218" t="s">
        <v>82</v>
      </c>
      <c r="AY160" s="20" t="s">
        <v>115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80</v>
      </c>
      <c r="BK160" s="219">
        <f>ROUND(I160*H160,2)</f>
        <v>0</v>
      </c>
      <c r="BL160" s="20" t="s">
        <v>122</v>
      </c>
      <c r="BM160" s="218" t="s">
        <v>259</v>
      </c>
    </row>
    <row r="161" s="2" customFormat="1">
      <c r="A161" s="41"/>
      <c r="B161" s="42"/>
      <c r="C161" s="43"/>
      <c r="D161" s="220" t="s">
        <v>124</v>
      </c>
      <c r="E161" s="43"/>
      <c r="F161" s="221" t="s">
        <v>260</v>
      </c>
      <c r="G161" s="43"/>
      <c r="H161" s="43"/>
      <c r="I161" s="222"/>
      <c r="J161" s="43"/>
      <c r="K161" s="43"/>
      <c r="L161" s="47"/>
      <c r="M161" s="279"/>
      <c r="N161" s="280"/>
      <c r="O161" s="281"/>
      <c r="P161" s="281"/>
      <c r="Q161" s="281"/>
      <c r="R161" s="281"/>
      <c r="S161" s="281"/>
      <c r="T161" s="282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124</v>
      </c>
      <c r="AU161" s="20" t="s">
        <v>82</v>
      </c>
    </row>
    <row r="162" s="2" customFormat="1" ht="6.96" customHeight="1">
      <c r="A162" s="41"/>
      <c r="B162" s="62"/>
      <c r="C162" s="63"/>
      <c r="D162" s="63"/>
      <c r="E162" s="63"/>
      <c r="F162" s="63"/>
      <c r="G162" s="63"/>
      <c r="H162" s="63"/>
      <c r="I162" s="63"/>
      <c r="J162" s="63"/>
      <c r="K162" s="63"/>
      <c r="L162" s="47"/>
      <c r="M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</row>
  </sheetData>
  <sheetProtection sheet="1" autoFilter="0" formatColumns="0" formatRows="0" objects="1" scenarios="1" spinCount="100000" saltValue="kmDpEsl0po7axJxQ/ZjwpHlkrqrgcYNmBcxmhahTBBWfDVtgz254m5ucXdRvX9G6KGaxcvy++6QrTD4OqlT8fg==" hashValue="VOnAHUhZ2jBCQI3RJ8E+2t5CWa11nZTn2hvPkEzt9y23EjwaIg+J9mxlCLRaEAjVfIlYItCjqDhXtCokMv0p4A==" algorithmName="SHA-512" password="CC35"/>
  <autoFilter ref="C84:K16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32251101"/>
    <hyperlink ref="F92" r:id="rId2" display="https://podminky.urs.cz/item/CS_URS_2024_02/133251101"/>
    <hyperlink ref="F95" r:id="rId3" display="https://podminky.urs.cz/item/CS_URS_2024_02/181351106"/>
    <hyperlink ref="F100" r:id="rId4" display="https://podminky.urs.cz/item/CS_URS_2024_02/181411131"/>
    <hyperlink ref="F105" r:id="rId5" display="https://podminky.urs.cz/item/CS_URS_2024_02/338171113"/>
    <hyperlink ref="F110" r:id="rId6" display="https://podminky.urs.cz/item/CS_URS_2024_02/348401130"/>
    <hyperlink ref="F114" r:id="rId7" display="https://podminky.urs.cz/item/CS_URS_2024_02/916131213"/>
    <hyperlink ref="F118" r:id="rId8" display="https://podminky.urs.cz/item/CS_URS_2024_02/981011316"/>
    <hyperlink ref="F135" r:id="rId9" display="https://podminky.urs.cz/item/CS_URS_2024_02/997006012"/>
    <hyperlink ref="F137" r:id="rId10" display="https://podminky.urs.cz/item/CS_URS_2024_02/997013511"/>
    <hyperlink ref="F139" r:id="rId11" display="https://podminky.urs.cz/item/CS_URS_2024_02/997013509"/>
    <hyperlink ref="F143" r:id="rId12" display="https://podminky.urs.cz/item/CS_URS_2024_02/997013645"/>
    <hyperlink ref="F148" r:id="rId13" display="https://podminky.urs.cz/item/CS_URS_2024_02/997013804"/>
    <hyperlink ref="F151" r:id="rId14" display="https://podminky.urs.cz/item/CS_URS_2024_02/997013811"/>
    <hyperlink ref="F157" r:id="rId15" display="https://podminky.urs.cz/item/CS_URS_2024_02/997013871"/>
    <hyperlink ref="F161" r:id="rId16" display="https://podminky.urs.cz/item/CS_URS_2024_02/99800112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Choceň - demolice objektu (blok A) na pozemku st. 682 Choceň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261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28. 12. 2024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ROUND((SUM(BE83:BE123)),  2)</f>
        <v>0</v>
      </c>
      <c r="G33" s="41"/>
      <c r="H33" s="41"/>
      <c r="I33" s="151">
        <v>0.20999999999999999</v>
      </c>
      <c r="J33" s="150">
        <f>ROUND(((SUM(BE83:BE123))*I33),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ROUND((SUM(BF83:BF123)),  2)</f>
        <v>0</v>
      </c>
      <c r="G34" s="41"/>
      <c r="H34" s="41"/>
      <c r="I34" s="151">
        <v>0.14999999999999999</v>
      </c>
      <c r="J34" s="150">
        <f>ROUND(((SUM(BF83:BF123))*I34),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ROUND((SUM(BG83:BG123)),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ROUND((SUM(BH83:BH123)),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ROUND((SUM(BI83:BI123)),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Choceň - demolice objektu (blok A) na pozemku st. 682 Choceň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 k demolici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Choceň</v>
      </c>
      <c r="G52" s="43"/>
      <c r="H52" s="43"/>
      <c r="I52" s="35" t="s">
        <v>23</v>
      </c>
      <c r="J52" s="75" t="str">
        <f>IF(J12="","",J12)</f>
        <v>28. 12. 2024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Pardubický kraj, komenského náměstí 125, Pardubice</v>
      </c>
      <c r="G54" s="43"/>
      <c r="H54" s="43"/>
      <c r="I54" s="35" t="s">
        <v>31</v>
      </c>
      <c r="J54" s="39" t="str">
        <f>E21</f>
        <v>BaH projekt, Komenského 412, 56501 Choceň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91</v>
      </c>
      <c r="D57" s="165"/>
      <c r="E57" s="165"/>
      <c r="F57" s="165"/>
      <c r="G57" s="165"/>
      <c r="H57" s="165"/>
      <c r="I57" s="165"/>
      <c r="J57" s="166" t="s">
        <v>92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8"/>
      <c r="C60" s="169"/>
      <c r="D60" s="170" t="s">
        <v>262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263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264</v>
      </c>
      <c r="E62" s="177"/>
      <c r="F62" s="177"/>
      <c r="G62" s="177"/>
      <c r="H62" s="177"/>
      <c r="I62" s="177"/>
      <c r="J62" s="178">
        <f>J111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265</v>
      </c>
      <c r="E63" s="177"/>
      <c r="F63" s="177"/>
      <c r="G63" s="177"/>
      <c r="H63" s="177"/>
      <c r="I63" s="177"/>
      <c r="J63" s="178">
        <f>J118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100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Choceň - demolice objektu (blok A) na pozemku st. 682 Choceň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87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VRN - vedlejší rozpočtové náklady k demolici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Choceň</v>
      </c>
      <c r="G77" s="43"/>
      <c r="H77" s="43"/>
      <c r="I77" s="35" t="s">
        <v>23</v>
      </c>
      <c r="J77" s="75" t="str">
        <f>IF(J12="","",J12)</f>
        <v>28. 12. 2024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40.05" customHeight="1">
      <c r="A79" s="41"/>
      <c r="B79" s="42"/>
      <c r="C79" s="35" t="s">
        <v>25</v>
      </c>
      <c r="D79" s="43"/>
      <c r="E79" s="43"/>
      <c r="F79" s="30" t="str">
        <f>E15</f>
        <v>Pardubický kraj, komenského náměstí 125, Pardubice</v>
      </c>
      <c r="G79" s="43"/>
      <c r="H79" s="43"/>
      <c r="I79" s="35" t="s">
        <v>31</v>
      </c>
      <c r="J79" s="39" t="str">
        <f>E21</f>
        <v>BaH projekt, Komenského 412, 56501 Choceň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29</v>
      </c>
      <c r="D80" s="43"/>
      <c r="E80" s="43"/>
      <c r="F80" s="30" t="str">
        <f>IF(E18="","",E18)</f>
        <v>Vyplň údaj</v>
      </c>
      <c r="G80" s="43"/>
      <c r="H80" s="43"/>
      <c r="I80" s="35" t="s">
        <v>34</v>
      </c>
      <c r="J80" s="39" t="str">
        <f>E24</f>
        <v xml:space="preserve"> 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101</v>
      </c>
      <c r="D82" s="183" t="s">
        <v>57</v>
      </c>
      <c r="E82" s="183" t="s">
        <v>53</v>
      </c>
      <c r="F82" s="183" t="s">
        <v>54</v>
      </c>
      <c r="G82" s="183" t="s">
        <v>102</v>
      </c>
      <c r="H82" s="183" t="s">
        <v>103</v>
      </c>
      <c r="I82" s="183" t="s">
        <v>104</v>
      </c>
      <c r="J82" s="183" t="s">
        <v>92</v>
      </c>
      <c r="K82" s="184" t="s">
        <v>105</v>
      </c>
      <c r="L82" s="185"/>
      <c r="M82" s="95" t="s">
        <v>19</v>
      </c>
      <c r="N82" s="96" t="s">
        <v>42</v>
      </c>
      <c r="O82" s="96" t="s">
        <v>106</v>
      </c>
      <c r="P82" s="96" t="s">
        <v>107</v>
      </c>
      <c r="Q82" s="96" t="s">
        <v>108</v>
      </c>
      <c r="R82" s="96" t="s">
        <v>109</v>
      </c>
      <c r="S82" s="96" t="s">
        <v>110</v>
      </c>
      <c r="T82" s="97" t="s">
        <v>111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112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71</v>
      </c>
      <c r="AU83" s="20" t="s">
        <v>93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71</v>
      </c>
      <c r="E84" s="194" t="s">
        <v>83</v>
      </c>
      <c r="F84" s="194" t="s">
        <v>266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P85+P111+P118</f>
        <v>0</v>
      </c>
      <c r="Q84" s="199"/>
      <c r="R84" s="200">
        <f>R85+R111+R118</f>
        <v>0</v>
      </c>
      <c r="S84" s="199"/>
      <c r="T84" s="201">
        <f>T85+T111+T118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147</v>
      </c>
      <c r="AT84" s="203" t="s">
        <v>71</v>
      </c>
      <c r="AU84" s="203" t="s">
        <v>72</v>
      </c>
      <c r="AY84" s="202" t="s">
        <v>115</v>
      </c>
      <c r="BK84" s="204">
        <f>BK85+BK111+BK118</f>
        <v>0</v>
      </c>
    </row>
    <row r="85" s="12" customFormat="1" ht="22.8" customHeight="1">
      <c r="A85" s="12"/>
      <c r="B85" s="191"/>
      <c r="C85" s="192"/>
      <c r="D85" s="193" t="s">
        <v>71</v>
      </c>
      <c r="E85" s="205" t="s">
        <v>267</v>
      </c>
      <c r="F85" s="205" t="s">
        <v>268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SUM(P86:P110)</f>
        <v>0</v>
      </c>
      <c r="Q85" s="199"/>
      <c r="R85" s="200">
        <f>SUM(R86:R110)</f>
        <v>0</v>
      </c>
      <c r="S85" s="199"/>
      <c r="T85" s="201">
        <f>SUM(T86:T110)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147</v>
      </c>
      <c r="AT85" s="203" t="s">
        <v>71</v>
      </c>
      <c r="AU85" s="203" t="s">
        <v>80</v>
      </c>
      <c r="AY85" s="202" t="s">
        <v>115</v>
      </c>
      <c r="BK85" s="204">
        <f>SUM(BK86:BK110)</f>
        <v>0</v>
      </c>
    </row>
    <row r="86" s="2" customFormat="1" ht="16.5" customHeight="1">
      <c r="A86" s="41"/>
      <c r="B86" s="42"/>
      <c r="C86" s="207" t="s">
        <v>80</v>
      </c>
      <c r="D86" s="207" t="s">
        <v>117</v>
      </c>
      <c r="E86" s="208" t="s">
        <v>269</v>
      </c>
      <c r="F86" s="209" t="s">
        <v>268</v>
      </c>
      <c r="G86" s="210" t="s">
        <v>270</v>
      </c>
      <c r="H86" s="211">
        <v>1</v>
      </c>
      <c r="I86" s="212"/>
      <c r="J86" s="213">
        <f>ROUND(I86*H86,2)</f>
        <v>0</v>
      </c>
      <c r="K86" s="209" t="s">
        <v>121</v>
      </c>
      <c r="L86" s="47"/>
      <c r="M86" s="214" t="s">
        <v>19</v>
      </c>
      <c r="N86" s="215" t="s">
        <v>43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271</v>
      </c>
      <c r="AT86" s="218" t="s">
        <v>117</v>
      </c>
      <c r="AU86" s="218" t="s">
        <v>82</v>
      </c>
      <c r="AY86" s="20" t="s">
        <v>115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80</v>
      </c>
      <c r="BK86" s="219">
        <f>ROUND(I86*H86,2)</f>
        <v>0</v>
      </c>
      <c r="BL86" s="20" t="s">
        <v>271</v>
      </c>
      <c r="BM86" s="218" t="s">
        <v>272</v>
      </c>
    </row>
    <row r="87" s="2" customFormat="1">
      <c r="A87" s="41"/>
      <c r="B87" s="42"/>
      <c r="C87" s="43"/>
      <c r="D87" s="220" t="s">
        <v>124</v>
      </c>
      <c r="E87" s="43"/>
      <c r="F87" s="221" t="s">
        <v>273</v>
      </c>
      <c r="G87" s="43"/>
      <c r="H87" s="43"/>
      <c r="I87" s="222"/>
      <c r="J87" s="43"/>
      <c r="K87" s="43"/>
      <c r="L87" s="47"/>
      <c r="M87" s="223"/>
      <c r="N87" s="22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124</v>
      </c>
      <c r="AU87" s="20" t="s">
        <v>82</v>
      </c>
    </row>
    <row r="88" s="13" customFormat="1">
      <c r="A88" s="13"/>
      <c r="B88" s="225"/>
      <c r="C88" s="226"/>
      <c r="D88" s="227" t="s">
        <v>126</v>
      </c>
      <c r="E88" s="228" t="s">
        <v>19</v>
      </c>
      <c r="F88" s="229" t="s">
        <v>80</v>
      </c>
      <c r="G88" s="226"/>
      <c r="H88" s="230">
        <v>1</v>
      </c>
      <c r="I88" s="231"/>
      <c r="J88" s="226"/>
      <c r="K88" s="226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126</v>
      </c>
      <c r="AU88" s="236" t="s">
        <v>82</v>
      </c>
      <c r="AV88" s="13" t="s">
        <v>82</v>
      </c>
      <c r="AW88" s="13" t="s">
        <v>33</v>
      </c>
      <c r="AX88" s="13" t="s">
        <v>80</v>
      </c>
      <c r="AY88" s="236" t="s">
        <v>115</v>
      </c>
    </row>
    <row r="89" s="14" customFormat="1">
      <c r="A89" s="14"/>
      <c r="B89" s="247"/>
      <c r="C89" s="248"/>
      <c r="D89" s="227" t="s">
        <v>126</v>
      </c>
      <c r="E89" s="249" t="s">
        <v>19</v>
      </c>
      <c r="F89" s="250" t="s">
        <v>274</v>
      </c>
      <c r="G89" s="248"/>
      <c r="H89" s="249" t="s">
        <v>19</v>
      </c>
      <c r="I89" s="251"/>
      <c r="J89" s="248"/>
      <c r="K89" s="248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82</v>
      </c>
      <c r="AV89" s="14" t="s">
        <v>80</v>
      </c>
      <c r="AW89" s="14" t="s">
        <v>33</v>
      </c>
      <c r="AX89" s="14" t="s">
        <v>72</v>
      </c>
      <c r="AY89" s="256" t="s">
        <v>115</v>
      </c>
    </row>
    <row r="90" s="14" customFormat="1">
      <c r="A90" s="14"/>
      <c r="B90" s="247"/>
      <c r="C90" s="248"/>
      <c r="D90" s="227" t="s">
        <v>126</v>
      </c>
      <c r="E90" s="249" t="s">
        <v>19</v>
      </c>
      <c r="F90" s="250" t="s">
        <v>275</v>
      </c>
      <c r="G90" s="248"/>
      <c r="H90" s="249" t="s">
        <v>19</v>
      </c>
      <c r="I90" s="251"/>
      <c r="J90" s="248"/>
      <c r="K90" s="248"/>
      <c r="L90" s="252"/>
      <c r="M90" s="253"/>
      <c r="N90" s="254"/>
      <c r="O90" s="254"/>
      <c r="P90" s="254"/>
      <c r="Q90" s="254"/>
      <c r="R90" s="254"/>
      <c r="S90" s="254"/>
      <c r="T90" s="25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6" t="s">
        <v>126</v>
      </c>
      <c r="AU90" s="256" t="s">
        <v>82</v>
      </c>
      <c r="AV90" s="14" t="s">
        <v>80</v>
      </c>
      <c r="AW90" s="14" t="s">
        <v>33</v>
      </c>
      <c r="AX90" s="14" t="s">
        <v>72</v>
      </c>
      <c r="AY90" s="256" t="s">
        <v>115</v>
      </c>
    </row>
    <row r="91" s="14" customFormat="1">
      <c r="A91" s="14"/>
      <c r="B91" s="247"/>
      <c r="C91" s="248"/>
      <c r="D91" s="227" t="s">
        <v>126</v>
      </c>
      <c r="E91" s="249" t="s">
        <v>19</v>
      </c>
      <c r="F91" s="250" t="s">
        <v>276</v>
      </c>
      <c r="G91" s="248"/>
      <c r="H91" s="249" t="s">
        <v>19</v>
      </c>
      <c r="I91" s="251"/>
      <c r="J91" s="248"/>
      <c r="K91" s="248"/>
      <c r="L91" s="252"/>
      <c r="M91" s="253"/>
      <c r="N91" s="254"/>
      <c r="O91" s="254"/>
      <c r="P91" s="254"/>
      <c r="Q91" s="254"/>
      <c r="R91" s="254"/>
      <c r="S91" s="254"/>
      <c r="T91" s="25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6" t="s">
        <v>126</v>
      </c>
      <c r="AU91" s="256" t="s">
        <v>82</v>
      </c>
      <c r="AV91" s="14" t="s">
        <v>80</v>
      </c>
      <c r="AW91" s="14" t="s">
        <v>33</v>
      </c>
      <c r="AX91" s="14" t="s">
        <v>72</v>
      </c>
      <c r="AY91" s="256" t="s">
        <v>115</v>
      </c>
    </row>
    <row r="92" s="14" customFormat="1">
      <c r="A92" s="14"/>
      <c r="B92" s="247"/>
      <c r="C92" s="248"/>
      <c r="D92" s="227" t="s">
        <v>126</v>
      </c>
      <c r="E92" s="249" t="s">
        <v>19</v>
      </c>
      <c r="F92" s="250" t="s">
        <v>277</v>
      </c>
      <c r="G92" s="248"/>
      <c r="H92" s="249" t="s">
        <v>19</v>
      </c>
      <c r="I92" s="251"/>
      <c r="J92" s="248"/>
      <c r="K92" s="248"/>
      <c r="L92" s="252"/>
      <c r="M92" s="253"/>
      <c r="N92" s="254"/>
      <c r="O92" s="254"/>
      <c r="P92" s="254"/>
      <c r="Q92" s="254"/>
      <c r="R92" s="254"/>
      <c r="S92" s="254"/>
      <c r="T92" s="25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6" t="s">
        <v>126</v>
      </c>
      <c r="AU92" s="256" t="s">
        <v>82</v>
      </c>
      <c r="AV92" s="14" t="s">
        <v>80</v>
      </c>
      <c r="AW92" s="14" t="s">
        <v>33</v>
      </c>
      <c r="AX92" s="14" t="s">
        <v>72</v>
      </c>
      <c r="AY92" s="256" t="s">
        <v>115</v>
      </c>
    </row>
    <row r="93" s="14" customFormat="1">
      <c r="A93" s="14"/>
      <c r="B93" s="247"/>
      <c r="C93" s="248"/>
      <c r="D93" s="227" t="s">
        <v>126</v>
      </c>
      <c r="E93" s="249" t="s">
        <v>19</v>
      </c>
      <c r="F93" s="250" t="s">
        <v>278</v>
      </c>
      <c r="G93" s="248"/>
      <c r="H93" s="249" t="s">
        <v>19</v>
      </c>
      <c r="I93" s="251"/>
      <c r="J93" s="248"/>
      <c r="K93" s="248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82</v>
      </c>
      <c r="AV93" s="14" t="s">
        <v>80</v>
      </c>
      <c r="AW93" s="14" t="s">
        <v>33</v>
      </c>
      <c r="AX93" s="14" t="s">
        <v>72</v>
      </c>
      <c r="AY93" s="256" t="s">
        <v>115</v>
      </c>
    </row>
    <row r="94" s="2" customFormat="1" ht="16.5" customHeight="1">
      <c r="A94" s="41"/>
      <c r="B94" s="42"/>
      <c r="C94" s="207" t="s">
        <v>147</v>
      </c>
      <c r="D94" s="207" t="s">
        <v>117</v>
      </c>
      <c r="E94" s="208" t="s">
        <v>279</v>
      </c>
      <c r="F94" s="209" t="s">
        <v>280</v>
      </c>
      <c r="G94" s="210" t="s">
        <v>270</v>
      </c>
      <c r="H94" s="211">
        <v>1</v>
      </c>
      <c r="I94" s="212"/>
      <c r="J94" s="213">
        <f>ROUND(I94*H94,2)</f>
        <v>0</v>
      </c>
      <c r="K94" s="209" t="s">
        <v>121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271</v>
      </c>
      <c r="AT94" s="218" t="s">
        <v>117</v>
      </c>
      <c r="AU94" s="218" t="s">
        <v>82</v>
      </c>
      <c r="AY94" s="20" t="s">
        <v>115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271</v>
      </c>
      <c r="BM94" s="218" t="s">
        <v>281</v>
      </c>
    </row>
    <row r="95" s="2" customFormat="1">
      <c r="A95" s="41"/>
      <c r="B95" s="42"/>
      <c r="C95" s="43"/>
      <c r="D95" s="220" t="s">
        <v>124</v>
      </c>
      <c r="E95" s="43"/>
      <c r="F95" s="221" t="s">
        <v>282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124</v>
      </c>
      <c r="AU95" s="20" t="s">
        <v>82</v>
      </c>
    </row>
    <row r="96" s="13" customFormat="1">
      <c r="A96" s="13"/>
      <c r="B96" s="225"/>
      <c r="C96" s="226"/>
      <c r="D96" s="227" t="s">
        <v>126</v>
      </c>
      <c r="E96" s="228" t="s">
        <v>19</v>
      </c>
      <c r="F96" s="229" t="s">
        <v>80</v>
      </c>
      <c r="G96" s="226"/>
      <c r="H96" s="230">
        <v>1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126</v>
      </c>
      <c r="AU96" s="236" t="s">
        <v>82</v>
      </c>
      <c r="AV96" s="13" t="s">
        <v>82</v>
      </c>
      <c r="AW96" s="13" t="s">
        <v>33</v>
      </c>
      <c r="AX96" s="13" t="s">
        <v>80</v>
      </c>
      <c r="AY96" s="236" t="s">
        <v>115</v>
      </c>
    </row>
    <row r="97" s="14" customFormat="1">
      <c r="A97" s="14"/>
      <c r="B97" s="247"/>
      <c r="C97" s="248"/>
      <c r="D97" s="227" t="s">
        <v>126</v>
      </c>
      <c r="E97" s="249" t="s">
        <v>19</v>
      </c>
      <c r="F97" s="250" t="s">
        <v>283</v>
      </c>
      <c r="G97" s="248"/>
      <c r="H97" s="249" t="s">
        <v>19</v>
      </c>
      <c r="I97" s="251"/>
      <c r="J97" s="248"/>
      <c r="K97" s="248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82</v>
      </c>
      <c r="AV97" s="14" t="s">
        <v>80</v>
      </c>
      <c r="AW97" s="14" t="s">
        <v>33</v>
      </c>
      <c r="AX97" s="14" t="s">
        <v>72</v>
      </c>
      <c r="AY97" s="256" t="s">
        <v>115</v>
      </c>
    </row>
    <row r="98" s="14" customFormat="1">
      <c r="A98" s="14"/>
      <c r="B98" s="247"/>
      <c r="C98" s="248"/>
      <c r="D98" s="227" t="s">
        <v>126</v>
      </c>
      <c r="E98" s="249" t="s">
        <v>19</v>
      </c>
      <c r="F98" s="250" t="s">
        <v>284</v>
      </c>
      <c r="G98" s="248"/>
      <c r="H98" s="249" t="s">
        <v>19</v>
      </c>
      <c r="I98" s="251"/>
      <c r="J98" s="248"/>
      <c r="K98" s="248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126</v>
      </c>
      <c r="AU98" s="256" t="s">
        <v>82</v>
      </c>
      <c r="AV98" s="14" t="s">
        <v>80</v>
      </c>
      <c r="AW98" s="14" t="s">
        <v>33</v>
      </c>
      <c r="AX98" s="14" t="s">
        <v>72</v>
      </c>
      <c r="AY98" s="256" t="s">
        <v>115</v>
      </c>
    </row>
    <row r="99" s="2" customFormat="1" ht="16.5" customHeight="1">
      <c r="A99" s="41"/>
      <c r="B99" s="42"/>
      <c r="C99" s="207" t="s">
        <v>152</v>
      </c>
      <c r="D99" s="207" t="s">
        <v>117</v>
      </c>
      <c r="E99" s="208" t="s">
        <v>285</v>
      </c>
      <c r="F99" s="209" t="s">
        <v>286</v>
      </c>
      <c r="G99" s="210" t="s">
        <v>270</v>
      </c>
      <c r="H99" s="211">
        <v>1</v>
      </c>
      <c r="I99" s="212"/>
      <c r="J99" s="213">
        <f>ROUND(I99*H99,2)</f>
        <v>0</v>
      </c>
      <c r="K99" s="209" t="s">
        <v>121</v>
      </c>
      <c r="L99" s="47"/>
      <c r="M99" s="214" t="s">
        <v>19</v>
      </c>
      <c r="N99" s="215" t="s">
        <v>43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271</v>
      </c>
      <c r="AT99" s="218" t="s">
        <v>117</v>
      </c>
      <c r="AU99" s="218" t="s">
        <v>82</v>
      </c>
      <c r="AY99" s="20" t="s">
        <v>115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271</v>
      </c>
      <c r="BM99" s="218" t="s">
        <v>287</v>
      </c>
    </row>
    <row r="100" s="2" customFormat="1">
      <c r="A100" s="41"/>
      <c r="B100" s="42"/>
      <c r="C100" s="43"/>
      <c r="D100" s="220" t="s">
        <v>124</v>
      </c>
      <c r="E100" s="43"/>
      <c r="F100" s="221" t="s">
        <v>288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124</v>
      </c>
      <c r="AU100" s="20" t="s">
        <v>82</v>
      </c>
    </row>
    <row r="101" s="13" customFormat="1">
      <c r="A101" s="13"/>
      <c r="B101" s="225"/>
      <c r="C101" s="226"/>
      <c r="D101" s="227" t="s">
        <v>126</v>
      </c>
      <c r="E101" s="228" t="s">
        <v>19</v>
      </c>
      <c r="F101" s="229" t="s">
        <v>80</v>
      </c>
      <c r="G101" s="226"/>
      <c r="H101" s="230">
        <v>1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126</v>
      </c>
      <c r="AU101" s="236" t="s">
        <v>82</v>
      </c>
      <c r="AV101" s="13" t="s">
        <v>82</v>
      </c>
      <c r="AW101" s="13" t="s">
        <v>33</v>
      </c>
      <c r="AX101" s="13" t="s">
        <v>80</v>
      </c>
      <c r="AY101" s="236" t="s">
        <v>115</v>
      </c>
    </row>
    <row r="102" s="14" customFormat="1">
      <c r="A102" s="14"/>
      <c r="B102" s="247"/>
      <c r="C102" s="248"/>
      <c r="D102" s="227" t="s">
        <v>126</v>
      </c>
      <c r="E102" s="249" t="s">
        <v>19</v>
      </c>
      <c r="F102" s="250" t="s">
        <v>283</v>
      </c>
      <c r="G102" s="248"/>
      <c r="H102" s="249" t="s">
        <v>19</v>
      </c>
      <c r="I102" s="251"/>
      <c r="J102" s="248"/>
      <c r="K102" s="248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126</v>
      </c>
      <c r="AU102" s="256" t="s">
        <v>82</v>
      </c>
      <c r="AV102" s="14" t="s">
        <v>80</v>
      </c>
      <c r="AW102" s="14" t="s">
        <v>33</v>
      </c>
      <c r="AX102" s="14" t="s">
        <v>72</v>
      </c>
      <c r="AY102" s="256" t="s">
        <v>115</v>
      </c>
    </row>
    <row r="103" s="14" customFormat="1">
      <c r="A103" s="14"/>
      <c r="B103" s="247"/>
      <c r="C103" s="248"/>
      <c r="D103" s="227" t="s">
        <v>126</v>
      </c>
      <c r="E103" s="249" t="s">
        <v>19</v>
      </c>
      <c r="F103" s="250" t="s">
        <v>289</v>
      </c>
      <c r="G103" s="248"/>
      <c r="H103" s="249" t="s">
        <v>19</v>
      </c>
      <c r="I103" s="251"/>
      <c r="J103" s="248"/>
      <c r="K103" s="248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126</v>
      </c>
      <c r="AU103" s="256" t="s">
        <v>82</v>
      </c>
      <c r="AV103" s="14" t="s">
        <v>80</v>
      </c>
      <c r="AW103" s="14" t="s">
        <v>33</v>
      </c>
      <c r="AX103" s="14" t="s">
        <v>72</v>
      </c>
      <c r="AY103" s="256" t="s">
        <v>115</v>
      </c>
    </row>
    <row r="104" s="2" customFormat="1" ht="16.5" customHeight="1">
      <c r="A104" s="41"/>
      <c r="B104" s="42"/>
      <c r="C104" s="207" t="s">
        <v>159</v>
      </c>
      <c r="D104" s="207" t="s">
        <v>117</v>
      </c>
      <c r="E104" s="208" t="s">
        <v>290</v>
      </c>
      <c r="F104" s="209" t="s">
        <v>291</v>
      </c>
      <c r="G104" s="210" t="s">
        <v>270</v>
      </c>
      <c r="H104" s="211">
        <v>1</v>
      </c>
      <c r="I104" s="212"/>
      <c r="J104" s="213">
        <f>ROUND(I104*H104,2)</f>
        <v>0</v>
      </c>
      <c r="K104" s="209" t="s">
        <v>121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271</v>
      </c>
      <c r="AT104" s="218" t="s">
        <v>117</v>
      </c>
      <c r="AU104" s="218" t="s">
        <v>82</v>
      </c>
      <c r="AY104" s="20" t="s">
        <v>115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271</v>
      </c>
      <c r="BM104" s="218" t="s">
        <v>292</v>
      </c>
    </row>
    <row r="105" s="2" customFormat="1">
      <c r="A105" s="41"/>
      <c r="B105" s="42"/>
      <c r="C105" s="43"/>
      <c r="D105" s="220" t="s">
        <v>124</v>
      </c>
      <c r="E105" s="43"/>
      <c r="F105" s="221" t="s">
        <v>293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124</v>
      </c>
      <c r="AU105" s="20" t="s">
        <v>82</v>
      </c>
    </row>
    <row r="106" s="13" customFormat="1">
      <c r="A106" s="13"/>
      <c r="B106" s="225"/>
      <c r="C106" s="226"/>
      <c r="D106" s="227" t="s">
        <v>126</v>
      </c>
      <c r="E106" s="228" t="s">
        <v>19</v>
      </c>
      <c r="F106" s="229" t="s">
        <v>80</v>
      </c>
      <c r="G106" s="226"/>
      <c r="H106" s="230">
        <v>1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126</v>
      </c>
      <c r="AU106" s="236" t="s">
        <v>82</v>
      </c>
      <c r="AV106" s="13" t="s">
        <v>82</v>
      </c>
      <c r="AW106" s="13" t="s">
        <v>33</v>
      </c>
      <c r="AX106" s="13" t="s">
        <v>80</v>
      </c>
      <c r="AY106" s="236" t="s">
        <v>115</v>
      </c>
    </row>
    <row r="107" s="14" customFormat="1">
      <c r="A107" s="14"/>
      <c r="B107" s="247"/>
      <c r="C107" s="248"/>
      <c r="D107" s="227" t="s">
        <v>126</v>
      </c>
      <c r="E107" s="249" t="s">
        <v>19</v>
      </c>
      <c r="F107" s="250" t="s">
        <v>283</v>
      </c>
      <c r="G107" s="248"/>
      <c r="H107" s="249" t="s">
        <v>19</v>
      </c>
      <c r="I107" s="251"/>
      <c r="J107" s="248"/>
      <c r="K107" s="248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126</v>
      </c>
      <c r="AU107" s="256" t="s">
        <v>82</v>
      </c>
      <c r="AV107" s="14" t="s">
        <v>80</v>
      </c>
      <c r="AW107" s="14" t="s">
        <v>33</v>
      </c>
      <c r="AX107" s="14" t="s">
        <v>72</v>
      </c>
      <c r="AY107" s="256" t="s">
        <v>115</v>
      </c>
    </row>
    <row r="108" s="14" customFormat="1">
      <c r="A108" s="14"/>
      <c r="B108" s="247"/>
      <c r="C108" s="248"/>
      <c r="D108" s="227" t="s">
        <v>126</v>
      </c>
      <c r="E108" s="249" t="s">
        <v>19</v>
      </c>
      <c r="F108" s="250" t="s">
        <v>294</v>
      </c>
      <c r="G108" s="248"/>
      <c r="H108" s="249" t="s">
        <v>19</v>
      </c>
      <c r="I108" s="251"/>
      <c r="J108" s="248"/>
      <c r="K108" s="248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126</v>
      </c>
      <c r="AU108" s="256" t="s">
        <v>82</v>
      </c>
      <c r="AV108" s="14" t="s">
        <v>80</v>
      </c>
      <c r="AW108" s="14" t="s">
        <v>33</v>
      </c>
      <c r="AX108" s="14" t="s">
        <v>72</v>
      </c>
      <c r="AY108" s="256" t="s">
        <v>115</v>
      </c>
    </row>
    <row r="109" s="2" customFormat="1" ht="16.5" customHeight="1">
      <c r="A109" s="41"/>
      <c r="B109" s="42"/>
      <c r="C109" s="207" t="s">
        <v>144</v>
      </c>
      <c r="D109" s="207" t="s">
        <v>117</v>
      </c>
      <c r="E109" s="208" t="s">
        <v>295</v>
      </c>
      <c r="F109" s="209" t="s">
        <v>296</v>
      </c>
      <c r="G109" s="210" t="s">
        <v>270</v>
      </c>
      <c r="H109" s="211">
        <v>1</v>
      </c>
      <c r="I109" s="212"/>
      <c r="J109" s="213">
        <f>ROUND(I109*H109,2)</f>
        <v>0</v>
      </c>
      <c r="K109" s="209" t="s">
        <v>121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271</v>
      </c>
      <c r="AT109" s="218" t="s">
        <v>117</v>
      </c>
      <c r="AU109" s="218" t="s">
        <v>82</v>
      </c>
      <c r="AY109" s="20" t="s">
        <v>115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271</v>
      </c>
      <c r="BM109" s="218" t="s">
        <v>297</v>
      </c>
    </row>
    <row r="110" s="2" customFormat="1">
      <c r="A110" s="41"/>
      <c r="B110" s="42"/>
      <c r="C110" s="43"/>
      <c r="D110" s="220" t="s">
        <v>124</v>
      </c>
      <c r="E110" s="43"/>
      <c r="F110" s="221" t="s">
        <v>298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124</v>
      </c>
      <c r="AU110" s="20" t="s">
        <v>82</v>
      </c>
    </row>
    <row r="111" s="12" customFormat="1" ht="22.8" customHeight="1">
      <c r="A111" s="12"/>
      <c r="B111" s="191"/>
      <c r="C111" s="192"/>
      <c r="D111" s="193" t="s">
        <v>71</v>
      </c>
      <c r="E111" s="205" t="s">
        <v>299</v>
      </c>
      <c r="F111" s="205" t="s">
        <v>300</v>
      </c>
      <c r="G111" s="192"/>
      <c r="H111" s="192"/>
      <c r="I111" s="195"/>
      <c r="J111" s="206">
        <f>BK111</f>
        <v>0</v>
      </c>
      <c r="K111" s="192"/>
      <c r="L111" s="197"/>
      <c r="M111" s="198"/>
      <c r="N111" s="199"/>
      <c r="O111" s="199"/>
      <c r="P111" s="200">
        <f>SUM(P112:P117)</f>
        <v>0</v>
      </c>
      <c r="Q111" s="199"/>
      <c r="R111" s="200">
        <f>SUM(R112:R117)</f>
        <v>0</v>
      </c>
      <c r="S111" s="199"/>
      <c r="T111" s="201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2" t="s">
        <v>147</v>
      </c>
      <c r="AT111" s="203" t="s">
        <v>71</v>
      </c>
      <c r="AU111" s="203" t="s">
        <v>80</v>
      </c>
      <c r="AY111" s="202" t="s">
        <v>115</v>
      </c>
      <c r="BK111" s="204">
        <f>SUM(BK112:BK117)</f>
        <v>0</v>
      </c>
    </row>
    <row r="112" s="2" customFormat="1" ht="16.5" customHeight="1">
      <c r="A112" s="41"/>
      <c r="B112" s="42"/>
      <c r="C112" s="207" t="s">
        <v>82</v>
      </c>
      <c r="D112" s="207" t="s">
        <v>117</v>
      </c>
      <c r="E112" s="208" t="s">
        <v>301</v>
      </c>
      <c r="F112" s="209" t="s">
        <v>300</v>
      </c>
      <c r="G112" s="210" t="s">
        <v>270</v>
      </c>
      <c r="H112" s="211">
        <v>1</v>
      </c>
      <c r="I112" s="212"/>
      <c r="J112" s="213">
        <f>ROUND(I112*H112,2)</f>
        <v>0</v>
      </c>
      <c r="K112" s="209" t="s">
        <v>121</v>
      </c>
      <c r="L112" s="47"/>
      <c r="M112" s="214" t="s">
        <v>19</v>
      </c>
      <c r="N112" s="215" t="s">
        <v>43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271</v>
      </c>
      <c r="AT112" s="218" t="s">
        <v>117</v>
      </c>
      <c r="AU112" s="218" t="s">
        <v>82</v>
      </c>
      <c r="AY112" s="20" t="s">
        <v>115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80</v>
      </c>
      <c r="BK112" s="219">
        <f>ROUND(I112*H112,2)</f>
        <v>0</v>
      </c>
      <c r="BL112" s="20" t="s">
        <v>271</v>
      </c>
      <c r="BM112" s="218" t="s">
        <v>302</v>
      </c>
    </row>
    <row r="113" s="2" customFormat="1">
      <c r="A113" s="41"/>
      <c r="B113" s="42"/>
      <c r="C113" s="43"/>
      <c r="D113" s="220" t="s">
        <v>124</v>
      </c>
      <c r="E113" s="43"/>
      <c r="F113" s="221" t="s">
        <v>303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124</v>
      </c>
      <c r="AU113" s="20" t="s">
        <v>82</v>
      </c>
    </row>
    <row r="114" s="13" customFormat="1">
      <c r="A114" s="13"/>
      <c r="B114" s="225"/>
      <c r="C114" s="226"/>
      <c r="D114" s="227" t="s">
        <v>126</v>
      </c>
      <c r="E114" s="228" t="s">
        <v>19</v>
      </c>
      <c r="F114" s="229" t="s">
        <v>80</v>
      </c>
      <c r="G114" s="226"/>
      <c r="H114" s="230">
        <v>1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126</v>
      </c>
      <c r="AU114" s="236" t="s">
        <v>82</v>
      </c>
      <c r="AV114" s="13" t="s">
        <v>82</v>
      </c>
      <c r="AW114" s="13" t="s">
        <v>33</v>
      </c>
      <c r="AX114" s="13" t="s">
        <v>80</v>
      </c>
      <c r="AY114" s="236" t="s">
        <v>115</v>
      </c>
    </row>
    <row r="115" s="14" customFormat="1">
      <c r="A115" s="14"/>
      <c r="B115" s="247"/>
      <c r="C115" s="248"/>
      <c r="D115" s="227" t="s">
        <v>126</v>
      </c>
      <c r="E115" s="249" t="s">
        <v>19</v>
      </c>
      <c r="F115" s="250" t="s">
        <v>274</v>
      </c>
      <c r="G115" s="248"/>
      <c r="H115" s="249" t="s">
        <v>19</v>
      </c>
      <c r="I115" s="251"/>
      <c r="J115" s="248"/>
      <c r="K115" s="248"/>
      <c r="L115" s="252"/>
      <c r="M115" s="253"/>
      <c r="N115" s="254"/>
      <c r="O115" s="254"/>
      <c r="P115" s="254"/>
      <c r="Q115" s="254"/>
      <c r="R115" s="254"/>
      <c r="S115" s="254"/>
      <c r="T115" s="25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6" t="s">
        <v>126</v>
      </c>
      <c r="AU115" s="256" t="s">
        <v>82</v>
      </c>
      <c r="AV115" s="14" t="s">
        <v>80</v>
      </c>
      <c r="AW115" s="14" t="s">
        <v>33</v>
      </c>
      <c r="AX115" s="14" t="s">
        <v>72</v>
      </c>
      <c r="AY115" s="256" t="s">
        <v>115</v>
      </c>
    </row>
    <row r="116" s="14" customFormat="1">
      <c r="A116" s="14"/>
      <c r="B116" s="247"/>
      <c r="C116" s="248"/>
      <c r="D116" s="227" t="s">
        <v>126</v>
      </c>
      <c r="E116" s="249" t="s">
        <v>19</v>
      </c>
      <c r="F116" s="250" t="s">
        <v>304</v>
      </c>
      <c r="G116" s="248"/>
      <c r="H116" s="249" t="s">
        <v>19</v>
      </c>
      <c r="I116" s="251"/>
      <c r="J116" s="248"/>
      <c r="K116" s="248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126</v>
      </c>
      <c r="AU116" s="256" t="s">
        <v>82</v>
      </c>
      <c r="AV116" s="14" t="s">
        <v>80</v>
      </c>
      <c r="AW116" s="14" t="s">
        <v>33</v>
      </c>
      <c r="AX116" s="14" t="s">
        <v>72</v>
      </c>
      <c r="AY116" s="256" t="s">
        <v>115</v>
      </c>
    </row>
    <row r="117" s="14" customFormat="1">
      <c r="A117" s="14"/>
      <c r="B117" s="247"/>
      <c r="C117" s="248"/>
      <c r="D117" s="227" t="s">
        <v>126</v>
      </c>
      <c r="E117" s="249" t="s">
        <v>19</v>
      </c>
      <c r="F117" s="250" t="s">
        <v>305</v>
      </c>
      <c r="G117" s="248"/>
      <c r="H117" s="249" t="s">
        <v>19</v>
      </c>
      <c r="I117" s="251"/>
      <c r="J117" s="248"/>
      <c r="K117" s="248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82</v>
      </c>
      <c r="AV117" s="14" t="s">
        <v>80</v>
      </c>
      <c r="AW117" s="14" t="s">
        <v>33</v>
      </c>
      <c r="AX117" s="14" t="s">
        <v>72</v>
      </c>
      <c r="AY117" s="256" t="s">
        <v>115</v>
      </c>
    </row>
    <row r="118" s="12" customFormat="1" ht="22.8" customHeight="1">
      <c r="A118" s="12"/>
      <c r="B118" s="191"/>
      <c r="C118" s="192"/>
      <c r="D118" s="193" t="s">
        <v>71</v>
      </c>
      <c r="E118" s="205" t="s">
        <v>306</v>
      </c>
      <c r="F118" s="205" t="s">
        <v>307</v>
      </c>
      <c r="G118" s="192"/>
      <c r="H118" s="192"/>
      <c r="I118" s="195"/>
      <c r="J118" s="206">
        <f>BK118</f>
        <v>0</v>
      </c>
      <c r="K118" s="192"/>
      <c r="L118" s="197"/>
      <c r="M118" s="198"/>
      <c r="N118" s="199"/>
      <c r="O118" s="199"/>
      <c r="P118" s="200">
        <f>SUM(P119:P123)</f>
        <v>0</v>
      </c>
      <c r="Q118" s="199"/>
      <c r="R118" s="200">
        <f>SUM(R119:R123)</f>
        <v>0</v>
      </c>
      <c r="S118" s="199"/>
      <c r="T118" s="201">
        <f>SUM(T119:T123)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147</v>
      </c>
      <c r="AT118" s="203" t="s">
        <v>71</v>
      </c>
      <c r="AU118" s="203" t="s">
        <v>80</v>
      </c>
      <c r="AY118" s="202" t="s">
        <v>115</v>
      </c>
      <c r="BK118" s="204">
        <f>SUM(BK119:BK123)</f>
        <v>0</v>
      </c>
    </row>
    <row r="119" s="2" customFormat="1" ht="16.5" customHeight="1">
      <c r="A119" s="41"/>
      <c r="B119" s="42"/>
      <c r="C119" s="207" t="s">
        <v>133</v>
      </c>
      <c r="D119" s="207" t="s">
        <v>117</v>
      </c>
      <c r="E119" s="208" t="s">
        <v>308</v>
      </c>
      <c r="F119" s="209" t="s">
        <v>309</v>
      </c>
      <c r="G119" s="210" t="s">
        <v>270</v>
      </c>
      <c r="H119" s="211">
        <v>1</v>
      </c>
      <c r="I119" s="212"/>
      <c r="J119" s="213">
        <f>ROUND(I119*H119,2)</f>
        <v>0</v>
      </c>
      <c r="K119" s="209" t="s">
        <v>19</v>
      </c>
      <c r="L119" s="47"/>
      <c r="M119" s="214" t="s">
        <v>19</v>
      </c>
      <c r="N119" s="215" t="s">
        <v>43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271</v>
      </c>
      <c r="AT119" s="218" t="s">
        <v>117</v>
      </c>
      <c r="AU119" s="218" t="s">
        <v>82</v>
      </c>
      <c r="AY119" s="20" t="s">
        <v>115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80</v>
      </c>
      <c r="BK119" s="219">
        <f>ROUND(I119*H119,2)</f>
        <v>0</v>
      </c>
      <c r="BL119" s="20" t="s">
        <v>271</v>
      </c>
      <c r="BM119" s="218" t="s">
        <v>310</v>
      </c>
    </row>
    <row r="120" s="13" customFormat="1">
      <c r="A120" s="13"/>
      <c r="B120" s="225"/>
      <c r="C120" s="226"/>
      <c r="D120" s="227" t="s">
        <v>126</v>
      </c>
      <c r="E120" s="228" t="s">
        <v>19</v>
      </c>
      <c r="F120" s="229" t="s">
        <v>80</v>
      </c>
      <c r="G120" s="226"/>
      <c r="H120" s="230">
        <v>1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126</v>
      </c>
      <c r="AU120" s="236" t="s">
        <v>82</v>
      </c>
      <c r="AV120" s="13" t="s">
        <v>82</v>
      </c>
      <c r="AW120" s="13" t="s">
        <v>33</v>
      </c>
      <c r="AX120" s="13" t="s">
        <v>80</v>
      </c>
      <c r="AY120" s="236" t="s">
        <v>115</v>
      </c>
    </row>
    <row r="121" s="14" customFormat="1">
      <c r="A121" s="14"/>
      <c r="B121" s="247"/>
      <c r="C121" s="248"/>
      <c r="D121" s="227" t="s">
        <v>126</v>
      </c>
      <c r="E121" s="249" t="s">
        <v>19</v>
      </c>
      <c r="F121" s="250" t="s">
        <v>311</v>
      </c>
      <c r="G121" s="248"/>
      <c r="H121" s="249" t="s">
        <v>19</v>
      </c>
      <c r="I121" s="251"/>
      <c r="J121" s="248"/>
      <c r="K121" s="248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82</v>
      </c>
      <c r="AV121" s="14" t="s">
        <v>80</v>
      </c>
      <c r="AW121" s="14" t="s">
        <v>33</v>
      </c>
      <c r="AX121" s="14" t="s">
        <v>72</v>
      </c>
      <c r="AY121" s="256" t="s">
        <v>115</v>
      </c>
    </row>
    <row r="122" s="2" customFormat="1" ht="16.5" customHeight="1">
      <c r="A122" s="41"/>
      <c r="B122" s="42"/>
      <c r="C122" s="207" t="s">
        <v>122</v>
      </c>
      <c r="D122" s="207" t="s">
        <v>117</v>
      </c>
      <c r="E122" s="208" t="s">
        <v>312</v>
      </c>
      <c r="F122" s="209" t="s">
        <v>313</v>
      </c>
      <c r="G122" s="210" t="s">
        <v>270</v>
      </c>
      <c r="H122" s="211">
        <v>1</v>
      </c>
      <c r="I122" s="212"/>
      <c r="J122" s="213">
        <f>ROUND(I122*H122,2)</f>
        <v>0</v>
      </c>
      <c r="K122" s="209" t="s">
        <v>19</v>
      </c>
      <c r="L122" s="47"/>
      <c r="M122" s="214" t="s">
        <v>19</v>
      </c>
      <c r="N122" s="215" t="s">
        <v>43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271</v>
      </c>
      <c r="AT122" s="218" t="s">
        <v>117</v>
      </c>
      <c r="AU122" s="218" t="s">
        <v>82</v>
      </c>
      <c r="AY122" s="20" t="s">
        <v>115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80</v>
      </c>
      <c r="BK122" s="219">
        <f>ROUND(I122*H122,2)</f>
        <v>0</v>
      </c>
      <c r="BL122" s="20" t="s">
        <v>271</v>
      </c>
      <c r="BM122" s="218" t="s">
        <v>314</v>
      </c>
    </row>
    <row r="123" s="13" customFormat="1">
      <c r="A123" s="13"/>
      <c r="B123" s="225"/>
      <c r="C123" s="226"/>
      <c r="D123" s="227" t="s">
        <v>126</v>
      </c>
      <c r="E123" s="228" t="s">
        <v>19</v>
      </c>
      <c r="F123" s="229" t="s">
        <v>80</v>
      </c>
      <c r="G123" s="226"/>
      <c r="H123" s="230">
        <v>1</v>
      </c>
      <c r="I123" s="231"/>
      <c r="J123" s="226"/>
      <c r="K123" s="226"/>
      <c r="L123" s="232"/>
      <c r="M123" s="283"/>
      <c r="N123" s="284"/>
      <c r="O123" s="284"/>
      <c r="P123" s="284"/>
      <c r="Q123" s="284"/>
      <c r="R123" s="284"/>
      <c r="S123" s="284"/>
      <c r="T123" s="28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126</v>
      </c>
      <c r="AU123" s="236" t="s">
        <v>82</v>
      </c>
      <c r="AV123" s="13" t="s">
        <v>82</v>
      </c>
      <c r="AW123" s="13" t="s">
        <v>33</v>
      </c>
      <c r="AX123" s="13" t="s">
        <v>80</v>
      </c>
      <c r="AY123" s="236" t="s">
        <v>115</v>
      </c>
    </row>
    <row r="124" s="2" customFormat="1" ht="6.96" customHeight="1">
      <c r="A124" s="41"/>
      <c r="B124" s="62"/>
      <c r="C124" s="63"/>
      <c r="D124" s="63"/>
      <c r="E124" s="63"/>
      <c r="F124" s="63"/>
      <c r="G124" s="63"/>
      <c r="H124" s="63"/>
      <c r="I124" s="63"/>
      <c r="J124" s="63"/>
      <c r="K124" s="63"/>
      <c r="L124" s="47"/>
      <c r="M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</sheetData>
  <sheetProtection sheet="1" autoFilter="0" formatColumns="0" formatRows="0" objects="1" scenarios="1" spinCount="100000" saltValue="q8Cud8PbXhR19EyXuFjqZEOiwZ3j+Lb1pg8GgEphFzXV214xYApLvh1exkNTwgFuaaDKHdyD2fIqteBTzjgo6Q==" hashValue="x3QrC68M0hRURXPfdHz33MPRBZTRbwT8i3PYXy4ynWFdvsPNoK51xiD9f1kEi6oLOtSNopjb2egdwI3BW5xUDA==" algorithmName="SHA-512" password="CC35"/>
  <autoFilter ref="C82:K12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2/030001000"/>
    <hyperlink ref="F95" r:id="rId2" display="https://podminky.urs.cz/item/CS_URS_2024_02/034103000"/>
    <hyperlink ref="F100" r:id="rId3" display="https://podminky.urs.cz/item/CS_URS_2024_02/034503000"/>
    <hyperlink ref="F105" r:id="rId4" display="https://podminky.urs.cz/item/CS_URS_2024_02/034703000"/>
    <hyperlink ref="F110" r:id="rId5" display="https://podminky.urs.cz/item/CS_URS_2024_02/039103000"/>
    <hyperlink ref="F113" r:id="rId6" display="https://podminky.urs.cz/item/CS_URS_2024_02/06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315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316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317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318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319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320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321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322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323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324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325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79</v>
      </c>
      <c r="F18" s="297" t="s">
        <v>326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327</v>
      </c>
      <c r="F19" s="297" t="s">
        <v>328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329</v>
      </c>
      <c r="F20" s="297" t="s">
        <v>330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331</v>
      </c>
      <c r="F21" s="297" t="s">
        <v>332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333</v>
      </c>
      <c r="F22" s="297" t="s">
        <v>334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335</v>
      </c>
      <c r="F23" s="297" t="s">
        <v>336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337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338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339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340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341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342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343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344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345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101</v>
      </c>
      <c r="F36" s="297"/>
      <c r="G36" s="297" t="s">
        <v>346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347</v>
      </c>
      <c r="F37" s="297"/>
      <c r="G37" s="297" t="s">
        <v>348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53</v>
      </c>
      <c r="F38" s="297"/>
      <c r="G38" s="297" t="s">
        <v>349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54</v>
      </c>
      <c r="F39" s="297"/>
      <c r="G39" s="297" t="s">
        <v>350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102</v>
      </c>
      <c r="F40" s="297"/>
      <c r="G40" s="297" t="s">
        <v>351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103</v>
      </c>
      <c r="F41" s="297"/>
      <c r="G41" s="297" t="s">
        <v>352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353</v>
      </c>
      <c r="F42" s="297"/>
      <c r="G42" s="297" t="s">
        <v>354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355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356</v>
      </c>
      <c r="F44" s="297"/>
      <c r="G44" s="297" t="s">
        <v>357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105</v>
      </c>
      <c r="F45" s="297"/>
      <c r="G45" s="297" t="s">
        <v>358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359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360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361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362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363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364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365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366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367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368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369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370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371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372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373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374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375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376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377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378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379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380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381</v>
      </c>
      <c r="D76" s="315"/>
      <c r="E76" s="315"/>
      <c r="F76" s="315" t="s">
        <v>382</v>
      </c>
      <c r="G76" s="316"/>
      <c r="H76" s="315" t="s">
        <v>54</v>
      </c>
      <c r="I76" s="315" t="s">
        <v>57</v>
      </c>
      <c r="J76" s="315" t="s">
        <v>383</v>
      </c>
      <c r="K76" s="314"/>
    </row>
    <row r="77" s="1" customFormat="1" ht="17.25" customHeight="1">
      <c r="B77" s="312"/>
      <c r="C77" s="317" t="s">
        <v>384</v>
      </c>
      <c r="D77" s="317"/>
      <c r="E77" s="317"/>
      <c r="F77" s="318" t="s">
        <v>385</v>
      </c>
      <c r="G77" s="319"/>
      <c r="H77" s="317"/>
      <c r="I77" s="317"/>
      <c r="J77" s="317" t="s">
        <v>386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53</v>
      </c>
      <c r="D79" s="322"/>
      <c r="E79" s="322"/>
      <c r="F79" s="323" t="s">
        <v>387</v>
      </c>
      <c r="G79" s="324"/>
      <c r="H79" s="300" t="s">
        <v>388</v>
      </c>
      <c r="I79" s="300" t="s">
        <v>389</v>
      </c>
      <c r="J79" s="300">
        <v>20</v>
      </c>
      <c r="K79" s="314"/>
    </row>
    <row r="80" s="1" customFormat="1" ht="15" customHeight="1">
      <c r="B80" s="312"/>
      <c r="C80" s="300" t="s">
        <v>390</v>
      </c>
      <c r="D80" s="300"/>
      <c r="E80" s="300"/>
      <c r="F80" s="323" t="s">
        <v>387</v>
      </c>
      <c r="G80" s="324"/>
      <c r="H80" s="300" t="s">
        <v>391</v>
      </c>
      <c r="I80" s="300" t="s">
        <v>389</v>
      </c>
      <c r="J80" s="300">
        <v>120</v>
      </c>
      <c r="K80" s="314"/>
    </row>
    <row r="81" s="1" customFormat="1" ht="15" customHeight="1">
      <c r="B81" s="325"/>
      <c r="C81" s="300" t="s">
        <v>392</v>
      </c>
      <c r="D81" s="300"/>
      <c r="E81" s="300"/>
      <c r="F81" s="323" t="s">
        <v>393</v>
      </c>
      <c r="G81" s="324"/>
      <c r="H81" s="300" t="s">
        <v>394</v>
      </c>
      <c r="I81" s="300" t="s">
        <v>389</v>
      </c>
      <c r="J81" s="300">
        <v>50</v>
      </c>
      <c r="K81" s="314"/>
    </row>
    <row r="82" s="1" customFormat="1" ht="15" customHeight="1">
      <c r="B82" s="325"/>
      <c r="C82" s="300" t="s">
        <v>395</v>
      </c>
      <c r="D82" s="300"/>
      <c r="E82" s="300"/>
      <c r="F82" s="323" t="s">
        <v>387</v>
      </c>
      <c r="G82" s="324"/>
      <c r="H82" s="300" t="s">
        <v>396</v>
      </c>
      <c r="I82" s="300" t="s">
        <v>397</v>
      </c>
      <c r="J82" s="300"/>
      <c r="K82" s="314"/>
    </row>
    <row r="83" s="1" customFormat="1" ht="15" customHeight="1">
      <c r="B83" s="325"/>
      <c r="C83" s="326" t="s">
        <v>398</v>
      </c>
      <c r="D83" s="326"/>
      <c r="E83" s="326"/>
      <c r="F83" s="327" t="s">
        <v>393</v>
      </c>
      <c r="G83" s="326"/>
      <c r="H83" s="326" t="s">
        <v>399</v>
      </c>
      <c r="I83" s="326" t="s">
        <v>389</v>
      </c>
      <c r="J83" s="326">
        <v>15</v>
      </c>
      <c r="K83" s="314"/>
    </row>
    <row r="84" s="1" customFormat="1" ht="15" customHeight="1">
      <c r="B84" s="325"/>
      <c r="C84" s="326" t="s">
        <v>400</v>
      </c>
      <c r="D84" s="326"/>
      <c r="E84" s="326"/>
      <c r="F84" s="327" t="s">
        <v>393</v>
      </c>
      <c r="G84" s="326"/>
      <c r="H84" s="326" t="s">
        <v>401</v>
      </c>
      <c r="I84" s="326" t="s">
        <v>389</v>
      </c>
      <c r="J84" s="326">
        <v>15</v>
      </c>
      <c r="K84" s="314"/>
    </row>
    <row r="85" s="1" customFormat="1" ht="15" customHeight="1">
      <c r="B85" s="325"/>
      <c r="C85" s="326" t="s">
        <v>402</v>
      </c>
      <c r="D85" s="326"/>
      <c r="E85" s="326"/>
      <c r="F85" s="327" t="s">
        <v>393</v>
      </c>
      <c r="G85" s="326"/>
      <c r="H85" s="326" t="s">
        <v>403</v>
      </c>
      <c r="I85" s="326" t="s">
        <v>389</v>
      </c>
      <c r="J85" s="326">
        <v>20</v>
      </c>
      <c r="K85" s="314"/>
    </row>
    <row r="86" s="1" customFormat="1" ht="15" customHeight="1">
      <c r="B86" s="325"/>
      <c r="C86" s="326" t="s">
        <v>404</v>
      </c>
      <c r="D86" s="326"/>
      <c r="E86" s="326"/>
      <c r="F86" s="327" t="s">
        <v>393</v>
      </c>
      <c r="G86" s="326"/>
      <c r="H86" s="326" t="s">
        <v>405</v>
      </c>
      <c r="I86" s="326" t="s">
        <v>389</v>
      </c>
      <c r="J86" s="326">
        <v>20</v>
      </c>
      <c r="K86" s="314"/>
    </row>
    <row r="87" s="1" customFormat="1" ht="15" customHeight="1">
      <c r="B87" s="325"/>
      <c r="C87" s="300" t="s">
        <v>406</v>
      </c>
      <c r="D87" s="300"/>
      <c r="E87" s="300"/>
      <c r="F87" s="323" t="s">
        <v>393</v>
      </c>
      <c r="G87" s="324"/>
      <c r="H87" s="300" t="s">
        <v>407</v>
      </c>
      <c r="I87" s="300" t="s">
        <v>389</v>
      </c>
      <c r="J87" s="300">
        <v>50</v>
      </c>
      <c r="K87" s="314"/>
    </row>
    <row r="88" s="1" customFormat="1" ht="15" customHeight="1">
      <c r="B88" s="325"/>
      <c r="C88" s="300" t="s">
        <v>408</v>
      </c>
      <c r="D88" s="300"/>
      <c r="E88" s="300"/>
      <c r="F88" s="323" t="s">
        <v>393</v>
      </c>
      <c r="G88" s="324"/>
      <c r="H88" s="300" t="s">
        <v>409</v>
      </c>
      <c r="I88" s="300" t="s">
        <v>389</v>
      </c>
      <c r="J88" s="300">
        <v>20</v>
      </c>
      <c r="K88" s="314"/>
    </row>
    <row r="89" s="1" customFormat="1" ht="15" customHeight="1">
      <c r="B89" s="325"/>
      <c r="C89" s="300" t="s">
        <v>410</v>
      </c>
      <c r="D89" s="300"/>
      <c r="E89" s="300"/>
      <c r="F89" s="323" t="s">
        <v>393</v>
      </c>
      <c r="G89" s="324"/>
      <c r="H89" s="300" t="s">
        <v>411</v>
      </c>
      <c r="I89" s="300" t="s">
        <v>389</v>
      </c>
      <c r="J89" s="300">
        <v>20</v>
      </c>
      <c r="K89" s="314"/>
    </row>
    <row r="90" s="1" customFormat="1" ht="15" customHeight="1">
      <c r="B90" s="325"/>
      <c r="C90" s="300" t="s">
        <v>412</v>
      </c>
      <c r="D90" s="300"/>
      <c r="E90" s="300"/>
      <c r="F90" s="323" t="s">
        <v>393</v>
      </c>
      <c r="G90" s="324"/>
      <c r="H90" s="300" t="s">
        <v>413</v>
      </c>
      <c r="I90" s="300" t="s">
        <v>389</v>
      </c>
      <c r="J90" s="300">
        <v>50</v>
      </c>
      <c r="K90" s="314"/>
    </row>
    <row r="91" s="1" customFormat="1" ht="15" customHeight="1">
      <c r="B91" s="325"/>
      <c r="C91" s="300" t="s">
        <v>414</v>
      </c>
      <c r="D91" s="300"/>
      <c r="E91" s="300"/>
      <c r="F91" s="323" t="s">
        <v>393</v>
      </c>
      <c r="G91" s="324"/>
      <c r="H91" s="300" t="s">
        <v>414</v>
      </c>
      <c r="I91" s="300" t="s">
        <v>389</v>
      </c>
      <c r="J91" s="300">
        <v>50</v>
      </c>
      <c r="K91" s="314"/>
    </row>
    <row r="92" s="1" customFormat="1" ht="15" customHeight="1">
      <c r="B92" s="325"/>
      <c r="C92" s="300" t="s">
        <v>415</v>
      </c>
      <c r="D92" s="300"/>
      <c r="E92" s="300"/>
      <c r="F92" s="323" t="s">
        <v>393</v>
      </c>
      <c r="G92" s="324"/>
      <c r="H92" s="300" t="s">
        <v>416</v>
      </c>
      <c r="I92" s="300" t="s">
        <v>389</v>
      </c>
      <c r="J92" s="300">
        <v>255</v>
      </c>
      <c r="K92" s="314"/>
    </row>
    <row r="93" s="1" customFormat="1" ht="15" customHeight="1">
      <c r="B93" s="325"/>
      <c r="C93" s="300" t="s">
        <v>417</v>
      </c>
      <c r="D93" s="300"/>
      <c r="E93" s="300"/>
      <c r="F93" s="323" t="s">
        <v>387</v>
      </c>
      <c r="G93" s="324"/>
      <c r="H93" s="300" t="s">
        <v>418</v>
      </c>
      <c r="I93" s="300" t="s">
        <v>419</v>
      </c>
      <c r="J93" s="300"/>
      <c r="K93" s="314"/>
    </row>
    <row r="94" s="1" customFormat="1" ht="15" customHeight="1">
      <c r="B94" s="325"/>
      <c r="C94" s="300" t="s">
        <v>420</v>
      </c>
      <c r="D94" s="300"/>
      <c r="E94" s="300"/>
      <c r="F94" s="323" t="s">
        <v>387</v>
      </c>
      <c r="G94" s="324"/>
      <c r="H94" s="300" t="s">
        <v>421</v>
      </c>
      <c r="I94" s="300" t="s">
        <v>422</v>
      </c>
      <c r="J94" s="300"/>
      <c r="K94" s="314"/>
    </row>
    <row r="95" s="1" customFormat="1" ht="15" customHeight="1">
      <c r="B95" s="325"/>
      <c r="C95" s="300" t="s">
        <v>423</v>
      </c>
      <c r="D95" s="300"/>
      <c r="E95" s="300"/>
      <c r="F95" s="323" t="s">
        <v>387</v>
      </c>
      <c r="G95" s="324"/>
      <c r="H95" s="300" t="s">
        <v>423</v>
      </c>
      <c r="I95" s="300" t="s">
        <v>422</v>
      </c>
      <c r="J95" s="300"/>
      <c r="K95" s="314"/>
    </row>
    <row r="96" s="1" customFormat="1" ht="15" customHeight="1">
      <c r="B96" s="325"/>
      <c r="C96" s="300" t="s">
        <v>38</v>
      </c>
      <c r="D96" s="300"/>
      <c r="E96" s="300"/>
      <c r="F96" s="323" t="s">
        <v>387</v>
      </c>
      <c r="G96" s="324"/>
      <c r="H96" s="300" t="s">
        <v>424</v>
      </c>
      <c r="I96" s="300" t="s">
        <v>422</v>
      </c>
      <c r="J96" s="300"/>
      <c r="K96" s="314"/>
    </row>
    <row r="97" s="1" customFormat="1" ht="15" customHeight="1">
      <c r="B97" s="325"/>
      <c r="C97" s="300" t="s">
        <v>48</v>
      </c>
      <c r="D97" s="300"/>
      <c r="E97" s="300"/>
      <c r="F97" s="323" t="s">
        <v>387</v>
      </c>
      <c r="G97" s="324"/>
      <c r="H97" s="300" t="s">
        <v>425</v>
      </c>
      <c r="I97" s="300" t="s">
        <v>422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426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381</v>
      </c>
      <c r="D103" s="315"/>
      <c r="E103" s="315"/>
      <c r="F103" s="315" t="s">
        <v>382</v>
      </c>
      <c r="G103" s="316"/>
      <c r="H103" s="315" t="s">
        <v>54</v>
      </c>
      <c r="I103" s="315" t="s">
        <v>57</v>
      </c>
      <c r="J103" s="315" t="s">
        <v>383</v>
      </c>
      <c r="K103" s="314"/>
    </row>
    <row r="104" s="1" customFormat="1" ht="17.25" customHeight="1">
      <c r="B104" s="312"/>
      <c r="C104" s="317" t="s">
        <v>384</v>
      </c>
      <c r="D104" s="317"/>
      <c r="E104" s="317"/>
      <c r="F104" s="318" t="s">
        <v>385</v>
      </c>
      <c r="G104" s="319"/>
      <c r="H104" s="317"/>
      <c r="I104" s="317"/>
      <c r="J104" s="317" t="s">
        <v>386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53</v>
      </c>
      <c r="D106" s="322"/>
      <c r="E106" s="322"/>
      <c r="F106" s="323" t="s">
        <v>387</v>
      </c>
      <c r="G106" s="300"/>
      <c r="H106" s="300" t="s">
        <v>427</v>
      </c>
      <c r="I106" s="300" t="s">
        <v>389</v>
      </c>
      <c r="J106" s="300">
        <v>20</v>
      </c>
      <c r="K106" s="314"/>
    </row>
    <row r="107" s="1" customFormat="1" ht="15" customHeight="1">
      <c r="B107" s="312"/>
      <c r="C107" s="300" t="s">
        <v>390</v>
      </c>
      <c r="D107" s="300"/>
      <c r="E107" s="300"/>
      <c r="F107" s="323" t="s">
        <v>387</v>
      </c>
      <c r="G107" s="300"/>
      <c r="H107" s="300" t="s">
        <v>427</v>
      </c>
      <c r="I107" s="300" t="s">
        <v>389</v>
      </c>
      <c r="J107" s="300">
        <v>120</v>
      </c>
      <c r="K107" s="314"/>
    </row>
    <row r="108" s="1" customFormat="1" ht="15" customHeight="1">
      <c r="B108" s="325"/>
      <c r="C108" s="300" t="s">
        <v>392</v>
      </c>
      <c r="D108" s="300"/>
      <c r="E108" s="300"/>
      <c r="F108" s="323" t="s">
        <v>393</v>
      </c>
      <c r="G108" s="300"/>
      <c r="H108" s="300" t="s">
        <v>427</v>
      </c>
      <c r="I108" s="300" t="s">
        <v>389</v>
      </c>
      <c r="J108" s="300">
        <v>50</v>
      </c>
      <c r="K108" s="314"/>
    </row>
    <row r="109" s="1" customFormat="1" ht="15" customHeight="1">
      <c r="B109" s="325"/>
      <c r="C109" s="300" t="s">
        <v>395</v>
      </c>
      <c r="D109" s="300"/>
      <c r="E109" s="300"/>
      <c r="F109" s="323" t="s">
        <v>387</v>
      </c>
      <c r="G109" s="300"/>
      <c r="H109" s="300" t="s">
        <v>427</v>
      </c>
      <c r="I109" s="300" t="s">
        <v>397</v>
      </c>
      <c r="J109" s="300"/>
      <c r="K109" s="314"/>
    </row>
    <row r="110" s="1" customFormat="1" ht="15" customHeight="1">
      <c r="B110" s="325"/>
      <c r="C110" s="300" t="s">
        <v>406</v>
      </c>
      <c r="D110" s="300"/>
      <c r="E110" s="300"/>
      <c r="F110" s="323" t="s">
        <v>393</v>
      </c>
      <c r="G110" s="300"/>
      <c r="H110" s="300" t="s">
        <v>427</v>
      </c>
      <c r="I110" s="300" t="s">
        <v>389</v>
      </c>
      <c r="J110" s="300">
        <v>50</v>
      </c>
      <c r="K110" s="314"/>
    </row>
    <row r="111" s="1" customFormat="1" ht="15" customHeight="1">
      <c r="B111" s="325"/>
      <c r="C111" s="300" t="s">
        <v>414</v>
      </c>
      <c r="D111" s="300"/>
      <c r="E111" s="300"/>
      <c r="F111" s="323" t="s">
        <v>393</v>
      </c>
      <c r="G111" s="300"/>
      <c r="H111" s="300" t="s">
        <v>427</v>
      </c>
      <c r="I111" s="300" t="s">
        <v>389</v>
      </c>
      <c r="J111" s="300">
        <v>50</v>
      </c>
      <c r="K111" s="314"/>
    </row>
    <row r="112" s="1" customFormat="1" ht="15" customHeight="1">
      <c r="B112" s="325"/>
      <c r="C112" s="300" t="s">
        <v>412</v>
      </c>
      <c r="D112" s="300"/>
      <c r="E112" s="300"/>
      <c r="F112" s="323" t="s">
        <v>393</v>
      </c>
      <c r="G112" s="300"/>
      <c r="H112" s="300" t="s">
        <v>427</v>
      </c>
      <c r="I112" s="300" t="s">
        <v>389</v>
      </c>
      <c r="J112" s="300">
        <v>50</v>
      </c>
      <c r="K112" s="314"/>
    </row>
    <row r="113" s="1" customFormat="1" ht="15" customHeight="1">
      <c r="B113" s="325"/>
      <c r="C113" s="300" t="s">
        <v>53</v>
      </c>
      <c r="D113" s="300"/>
      <c r="E113" s="300"/>
      <c r="F113" s="323" t="s">
        <v>387</v>
      </c>
      <c r="G113" s="300"/>
      <c r="H113" s="300" t="s">
        <v>428</v>
      </c>
      <c r="I113" s="300" t="s">
        <v>389</v>
      </c>
      <c r="J113" s="300">
        <v>20</v>
      </c>
      <c r="K113" s="314"/>
    </row>
    <row r="114" s="1" customFormat="1" ht="15" customHeight="1">
      <c r="B114" s="325"/>
      <c r="C114" s="300" t="s">
        <v>429</v>
      </c>
      <c r="D114" s="300"/>
      <c r="E114" s="300"/>
      <c r="F114" s="323" t="s">
        <v>387</v>
      </c>
      <c r="G114" s="300"/>
      <c r="H114" s="300" t="s">
        <v>430</v>
      </c>
      <c r="I114" s="300" t="s">
        <v>389</v>
      </c>
      <c r="J114" s="300">
        <v>120</v>
      </c>
      <c r="K114" s="314"/>
    </row>
    <row r="115" s="1" customFormat="1" ht="15" customHeight="1">
      <c r="B115" s="325"/>
      <c r="C115" s="300" t="s">
        <v>38</v>
      </c>
      <c r="D115" s="300"/>
      <c r="E115" s="300"/>
      <c r="F115" s="323" t="s">
        <v>387</v>
      </c>
      <c r="G115" s="300"/>
      <c r="H115" s="300" t="s">
        <v>431</v>
      </c>
      <c r="I115" s="300" t="s">
        <v>422</v>
      </c>
      <c r="J115" s="300"/>
      <c r="K115" s="314"/>
    </row>
    <row r="116" s="1" customFormat="1" ht="15" customHeight="1">
      <c r="B116" s="325"/>
      <c r="C116" s="300" t="s">
        <v>48</v>
      </c>
      <c r="D116" s="300"/>
      <c r="E116" s="300"/>
      <c r="F116" s="323" t="s">
        <v>387</v>
      </c>
      <c r="G116" s="300"/>
      <c r="H116" s="300" t="s">
        <v>432</v>
      </c>
      <c r="I116" s="300" t="s">
        <v>422</v>
      </c>
      <c r="J116" s="300"/>
      <c r="K116" s="314"/>
    </row>
    <row r="117" s="1" customFormat="1" ht="15" customHeight="1">
      <c r="B117" s="325"/>
      <c r="C117" s="300" t="s">
        <v>57</v>
      </c>
      <c r="D117" s="300"/>
      <c r="E117" s="300"/>
      <c r="F117" s="323" t="s">
        <v>387</v>
      </c>
      <c r="G117" s="300"/>
      <c r="H117" s="300" t="s">
        <v>433</v>
      </c>
      <c r="I117" s="300" t="s">
        <v>434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435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381</v>
      </c>
      <c r="D123" s="315"/>
      <c r="E123" s="315"/>
      <c r="F123" s="315" t="s">
        <v>382</v>
      </c>
      <c r="G123" s="316"/>
      <c r="H123" s="315" t="s">
        <v>54</v>
      </c>
      <c r="I123" s="315" t="s">
        <v>57</v>
      </c>
      <c r="J123" s="315" t="s">
        <v>383</v>
      </c>
      <c r="K123" s="344"/>
    </row>
    <row r="124" s="1" customFormat="1" ht="17.25" customHeight="1">
      <c r="B124" s="343"/>
      <c r="C124" s="317" t="s">
        <v>384</v>
      </c>
      <c r="D124" s="317"/>
      <c r="E124" s="317"/>
      <c r="F124" s="318" t="s">
        <v>385</v>
      </c>
      <c r="G124" s="319"/>
      <c r="H124" s="317"/>
      <c r="I124" s="317"/>
      <c r="J124" s="317" t="s">
        <v>386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390</v>
      </c>
      <c r="D126" s="322"/>
      <c r="E126" s="322"/>
      <c r="F126" s="323" t="s">
        <v>387</v>
      </c>
      <c r="G126" s="300"/>
      <c r="H126" s="300" t="s">
        <v>427</v>
      </c>
      <c r="I126" s="300" t="s">
        <v>389</v>
      </c>
      <c r="J126" s="300">
        <v>120</v>
      </c>
      <c r="K126" s="348"/>
    </row>
    <row r="127" s="1" customFormat="1" ht="15" customHeight="1">
      <c r="B127" s="345"/>
      <c r="C127" s="300" t="s">
        <v>436</v>
      </c>
      <c r="D127" s="300"/>
      <c r="E127" s="300"/>
      <c r="F127" s="323" t="s">
        <v>387</v>
      </c>
      <c r="G127" s="300"/>
      <c r="H127" s="300" t="s">
        <v>437</v>
      </c>
      <c r="I127" s="300" t="s">
        <v>389</v>
      </c>
      <c r="J127" s="300" t="s">
        <v>438</v>
      </c>
      <c r="K127" s="348"/>
    </row>
    <row r="128" s="1" customFormat="1" ht="15" customHeight="1">
      <c r="B128" s="345"/>
      <c r="C128" s="300" t="s">
        <v>335</v>
      </c>
      <c r="D128" s="300"/>
      <c r="E128" s="300"/>
      <c r="F128" s="323" t="s">
        <v>387</v>
      </c>
      <c r="G128" s="300"/>
      <c r="H128" s="300" t="s">
        <v>439</v>
      </c>
      <c r="I128" s="300" t="s">
        <v>389</v>
      </c>
      <c r="J128" s="300" t="s">
        <v>438</v>
      </c>
      <c r="K128" s="348"/>
    </row>
    <row r="129" s="1" customFormat="1" ht="15" customHeight="1">
      <c r="B129" s="345"/>
      <c r="C129" s="300" t="s">
        <v>398</v>
      </c>
      <c r="D129" s="300"/>
      <c r="E129" s="300"/>
      <c r="F129" s="323" t="s">
        <v>393</v>
      </c>
      <c r="G129" s="300"/>
      <c r="H129" s="300" t="s">
        <v>399</v>
      </c>
      <c r="I129" s="300" t="s">
        <v>389</v>
      </c>
      <c r="J129" s="300">
        <v>15</v>
      </c>
      <c r="K129" s="348"/>
    </row>
    <row r="130" s="1" customFormat="1" ht="15" customHeight="1">
      <c r="B130" s="345"/>
      <c r="C130" s="326" t="s">
        <v>400</v>
      </c>
      <c r="D130" s="326"/>
      <c r="E130" s="326"/>
      <c r="F130" s="327" t="s">
        <v>393</v>
      </c>
      <c r="G130" s="326"/>
      <c r="H130" s="326" t="s">
        <v>401</v>
      </c>
      <c r="I130" s="326" t="s">
        <v>389</v>
      </c>
      <c r="J130" s="326">
        <v>15</v>
      </c>
      <c r="K130" s="348"/>
    </row>
    <row r="131" s="1" customFormat="1" ht="15" customHeight="1">
      <c r="B131" s="345"/>
      <c r="C131" s="326" t="s">
        <v>402</v>
      </c>
      <c r="D131" s="326"/>
      <c r="E131" s="326"/>
      <c r="F131" s="327" t="s">
        <v>393</v>
      </c>
      <c r="G131" s="326"/>
      <c r="H131" s="326" t="s">
        <v>403</v>
      </c>
      <c r="I131" s="326" t="s">
        <v>389</v>
      </c>
      <c r="J131" s="326">
        <v>20</v>
      </c>
      <c r="K131" s="348"/>
    </row>
    <row r="132" s="1" customFormat="1" ht="15" customHeight="1">
      <c r="B132" s="345"/>
      <c r="C132" s="326" t="s">
        <v>404</v>
      </c>
      <c r="D132" s="326"/>
      <c r="E132" s="326"/>
      <c r="F132" s="327" t="s">
        <v>393</v>
      </c>
      <c r="G132" s="326"/>
      <c r="H132" s="326" t="s">
        <v>405</v>
      </c>
      <c r="I132" s="326" t="s">
        <v>389</v>
      </c>
      <c r="J132" s="326">
        <v>20</v>
      </c>
      <c r="K132" s="348"/>
    </row>
    <row r="133" s="1" customFormat="1" ht="15" customHeight="1">
      <c r="B133" s="345"/>
      <c r="C133" s="300" t="s">
        <v>392</v>
      </c>
      <c r="D133" s="300"/>
      <c r="E133" s="300"/>
      <c r="F133" s="323" t="s">
        <v>393</v>
      </c>
      <c r="G133" s="300"/>
      <c r="H133" s="300" t="s">
        <v>427</v>
      </c>
      <c r="I133" s="300" t="s">
        <v>389</v>
      </c>
      <c r="J133" s="300">
        <v>50</v>
      </c>
      <c r="K133" s="348"/>
    </row>
    <row r="134" s="1" customFormat="1" ht="15" customHeight="1">
      <c r="B134" s="345"/>
      <c r="C134" s="300" t="s">
        <v>406</v>
      </c>
      <c r="D134" s="300"/>
      <c r="E134" s="300"/>
      <c r="F134" s="323" t="s">
        <v>393</v>
      </c>
      <c r="G134" s="300"/>
      <c r="H134" s="300" t="s">
        <v>427</v>
      </c>
      <c r="I134" s="300" t="s">
        <v>389</v>
      </c>
      <c r="J134" s="300">
        <v>50</v>
      </c>
      <c r="K134" s="348"/>
    </row>
    <row r="135" s="1" customFormat="1" ht="15" customHeight="1">
      <c r="B135" s="345"/>
      <c r="C135" s="300" t="s">
        <v>412</v>
      </c>
      <c r="D135" s="300"/>
      <c r="E135" s="300"/>
      <c r="F135" s="323" t="s">
        <v>393</v>
      </c>
      <c r="G135" s="300"/>
      <c r="H135" s="300" t="s">
        <v>427</v>
      </c>
      <c r="I135" s="300" t="s">
        <v>389</v>
      </c>
      <c r="J135" s="300">
        <v>50</v>
      </c>
      <c r="K135" s="348"/>
    </row>
    <row r="136" s="1" customFormat="1" ht="15" customHeight="1">
      <c r="B136" s="345"/>
      <c r="C136" s="300" t="s">
        <v>414</v>
      </c>
      <c r="D136" s="300"/>
      <c r="E136" s="300"/>
      <c r="F136" s="323" t="s">
        <v>393</v>
      </c>
      <c r="G136" s="300"/>
      <c r="H136" s="300" t="s">
        <v>427</v>
      </c>
      <c r="I136" s="300" t="s">
        <v>389</v>
      </c>
      <c r="J136" s="300">
        <v>50</v>
      </c>
      <c r="K136" s="348"/>
    </row>
    <row r="137" s="1" customFormat="1" ht="15" customHeight="1">
      <c r="B137" s="345"/>
      <c r="C137" s="300" t="s">
        <v>415</v>
      </c>
      <c r="D137" s="300"/>
      <c r="E137" s="300"/>
      <c r="F137" s="323" t="s">
        <v>393</v>
      </c>
      <c r="G137" s="300"/>
      <c r="H137" s="300" t="s">
        <v>440</v>
      </c>
      <c r="I137" s="300" t="s">
        <v>389</v>
      </c>
      <c r="J137" s="300">
        <v>255</v>
      </c>
      <c r="K137" s="348"/>
    </row>
    <row r="138" s="1" customFormat="1" ht="15" customHeight="1">
      <c r="B138" s="345"/>
      <c r="C138" s="300" t="s">
        <v>417</v>
      </c>
      <c r="D138" s="300"/>
      <c r="E138" s="300"/>
      <c r="F138" s="323" t="s">
        <v>387</v>
      </c>
      <c r="G138" s="300"/>
      <c r="H138" s="300" t="s">
        <v>441</v>
      </c>
      <c r="I138" s="300" t="s">
        <v>419</v>
      </c>
      <c r="J138" s="300"/>
      <c r="K138" s="348"/>
    </row>
    <row r="139" s="1" customFormat="1" ht="15" customHeight="1">
      <c r="B139" s="345"/>
      <c r="C139" s="300" t="s">
        <v>420</v>
      </c>
      <c r="D139" s="300"/>
      <c r="E139" s="300"/>
      <c r="F139" s="323" t="s">
        <v>387</v>
      </c>
      <c r="G139" s="300"/>
      <c r="H139" s="300" t="s">
        <v>442</v>
      </c>
      <c r="I139" s="300" t="s">
        <v>422</v>
      </c>
      <c r="J139" s="300"/>
      <c r="K139" s="348"/>
    </row>
    <row r="140" s="1" customFormat="1" ht="15" customHeight="1">
      <c r="B140" s="345"/>
      <c r="C140" s="300" t="s">
        <v>423</v>
      </c>
      <c r="D140" s="300"/>
      <c r="E140" s="300"/>
      <c r="F140" s="323" t="s">
        <v>387</v>
      </c>
      <c r="G140" s="300"/>
      <c r="H140" s="300" t="s">
        <v>423</v>
      </c>
      <c r="I140" s="300" t="s">
        <v>422</v>
      </c>
      <c r="J140" s="300"/>
      <c r="K140" s="348"/>
    </row>
    <row r="141" s="1" customFormat="1" ht="15" customHeight="1">
      <c r="B141" s="345"/>
      <c r="C141" s="300" t="s">
        <v>38</v>
      </c>
      <c r="D141" s="300"/>
      <c r="E141" s="300"/>
      <c r="F141" s="323" t="s">
        <v>387</v>
      </c>
      <c r="G141" s="300"/>
      <c r="H141" s="300" t="s">
        <v>443</v>
      </c>
      <c r="I141" s="300" t="s">
        <v>422</v>
      </c>
      <c r="J141" s="300"/>
      <c r="K141" s="348"/>
    </row>
    <row r="142" s="1" customFormat="1" ht="15" customHeight="1">
      <c r="B142" s="345"/>
      <c r="C142" s="300" t="s">
        <v>444</v>
      </c>
      <c r="D142" s="300"/>
      <c r="E142" s="300"/>
      <c r="F142" s="323" t="s">
        <v>387</v>
      </c>
      <c r="G142" s="300"/>
      <c r="H142" s="300" t="s">
        <v>445</v>
      </c>
      <c r="I142" s="300" t="s">
        <v>422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446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381</v>
      </c>
      <c r="D148" s="315"/>
      <c r="E148" s="315"/>
      <c r="F148" s="315" t="s">
        <v>382</v>
      </c>
      <c r="G148" s="316"/>
      <c r="H148" s="315" t="s">
        <v>54</v>
      </c>
      <c r="I148" s="315" t="s">
        <v>57</v>
      </c>
      <c r="J148" s="315" t="s">
        <v>383</v>
      </c>
      <c r="K148" s="314"/>
    </row>
    <row r="149" s="1" customFormat="1" ht="17.25" customHeight="1">
      <c r="B149" s="312"/>
      <c r="C149" s="317" t="s">
        <v>384</v>
      </c>
      <c r="D149" s="317"/>
      <c r="E149" s="317"/>
      <c r="F149" s="318" t="s">
        <v>385</v>
      </c>
      <c r="G149" s="319"/>
      <c r="H149" s="317"/>
      <c r="I149" s="317"/>
      <c r="J149" s="317" t="s">
        <v>386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390</v>
      </c>
      <c r="D151" s="300"/>
      <c r="E151" s="300"/>
      <c r="F151" s="353" t="s">
        <v>387</v>
      </c>
      <c r="G151" s="300"/>
      <c r="H151" s="352" t="s">
        <v>427</v>
      </c>
      <c r="I151" s="352" t="s">
        <v>389</v>
      </c>
      <c r="J151" s="352">
        <v>120</v>
      </c>
      <c r="K151" s="348"/>
    </row>
    <row r="152" s="1" customFormat="1" ht="15" customHeight="1">
      <c r="B152" s="325"/>
      <c r="C152" s="352" t="s">
        <v>436</v>
      </c>
      <c r="D152" s="300"/>
      <c r="E152" s="300"/>
      <c r="F152" s="353" t="s">
        <v>387</v>
      </c>
      <c r="G152" s="300"/>
      <c r="H152" s="352" t="s">
        <v>447</v>
      </c>
      <c r="I152" s="352" t="s">
        <v>389</v>
      </c>
      <c r="J152" s="352" t="s">
        <v>438</v>
      </c>
      <c r="K152" s="348"/>
    </row>
    <row r="153" s="1" customFormat="1" ht="15" customHeight="1">
      <c r="B153" s="325"/>
      <c r="C153" s="352" t="s">
        <v>335</v>
      </c>
      <c r="D153" s="300"/>
      <c r="E153" s="300"/>
      <c r="F153" s="353" t="s">
        <v>387</v>
      </c>
      <c r="G153" s="300"/>
      <c r="H153" s="352" t="s">
        <v>448</v>
      </c>
      <c r="I153" s="352" t="s">
        <v>389</v>
      </c>
      <c r="J153" s="352" t="s">
        <v>438</v>
      </c>
      <c r="K153" s="348"/>
    </row>
    <row r="154" s="1" customFormat="1" ht="15" customHeight="1">
      <c r="B154" s="325"/>
      <c r="C154" s="352" t="s">
        <v>392</v>
      </c>
      <c r="D154" s="300"/>
      <c r="E154" s="300"/>
      <c r="F154" s="353" t="s">
        <v>393</v>
      </c>
      <c r="G154" s="300"/>
      <c r="H154" s="352" t="s">
        <v>427</v>
      </c>
      <c r="I154" s="352" t="s">
        <v>389</v>
      </c>
      <c r="J154" s="352">
        <v>50</v>
      </c>
      <c r="K154" s="348"/>
    </row>
    <row r="155" s="1" customFormat="1" ht="15" customHeight="1">
      <c r="B155" s="325"/>
      <c r="C155" s="352" t="s">
        <v>395</v>
      </c>
      <c r="D155" s="300"/>
      <c r="E155" s="300"/>
      <c r="F155" s="353" t="s">
        <v>387</v>
      </c>
      <c r="G155" s="300"/>
      <c r="H155" s="352" t="s">
        <v>427</v>
      </c>
      <c r="I155" s="352" t="s">
        <v>397</v>
      </c>
      <c r="J155" s="352"/>
      <c r="K155" s="348"/>
    </row>
    <row r="156" s="1" customFormat="1" ht="15" customHeight="1">
      <c r="B156" s="325"/>
      <c r="C156" s="352" t="s">
        <v>406</v>
      </c>
      <c r="D156" s="300"/>
      <c r="E156" s="300"/>
      <c r="F156" s="353" t="s">
        <v>393</v>
      </c>
      <c r="G156" s="300"/>
      <c r="H156" s="352" t="s">
        <v>427</v>
      </c>
      <c r="I156" s="352" t="s">
        <v>389</v>
      </c>
      <c r="J156" s="352">
        <v>50</v>
      </c>
      <c r="K156" s="348"/>
    </row>
    <row r="157" s="1" customFormat="1" ht="15" customHeight="1">
      <c r="B157" s="325"/>
      <c r="C157" s="352" t="s">
        <v>414</v>
      </c>
      <c r="D157" s="300"/>
      <c r="E157" s="300"/>
      <c r="F157" s="353" t="s">
        <v>393</v>
      </c>
      <c r="G157" s="300"/>
      <c r="H157" s="352" t="s">
        <v>427</v>
      </c>
      <c r="I157" s="352" t="s">
        <v>389</v>
      </c>
      <c r="J157" s="352">
        <v>50</v>
      </c>
      <c r="K157" s="348"/>
    </row>
    <row r="158" s="1" customFormat="1" ht="15" customHeight="1">
      <c r="B158" s="325"/>
      <c r="C158" s="352" t="s">
        <v>412</v>
      </c>
      <c r="D158" s="300"/>
      <c r="E158" s="300"/>
      <c r="F158" s="353" t="s">
        <v>393</v>
      </c>
      <c r="G158" s="300"/>
      <c r="H158" s="352" t="s">
        <v>427</v>
      </c>
      <c r="I158" s="352" t="s">
        <v>389</v>
      </c>
      <c r="J158" s="352">
        <v>50</v>
      </c>
      <c r="K158" s="348"/>
    </row>
    <row r="159" s="1" customFormat="1" ht="15" customHeight="1">
      <c r="B159" s="325"/>
      <c r="C159" s="352" t="s">
        <v>91</v>
      </c>
      <c r="D159" s="300"/>
      <c r="E159" s="300"/>
      <c r="F159" s="353" t="s">
        <v>387</v>
      </c>
      <c r="G159" s="300"/>
      <c r="H159" s="352" t="s">
        <v>449</v>
      </c>
      <c r="I159" s="352" t="s">
        <v>389</v>
      </c>
      <c r="J159" s="352" t="s">
        <v>450</v>
      </c>
      <c r="K159" s="348"/>
    </row>
    <row r="160" s="1" customFormat="1" ht="15" customHeight="1">
      <c r="B160" s="325"/>
      <c r="C160" s="352" t="s">
        <v>451</v>
      </c>
      <c r="D160" s="300"/>
      <c r="E160" s="300"/>
      <c r="F160" s="353" t="s">
        <v>387</v>
      </c>
      <c r="G160" s="300"/>
      <c r="H160" s="352" t="s">
        <v>452</v>
      </c>
      <c r="I160" s="352" t="s">
        <v>422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453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381</v>
      </c>
      <c r="D166" s="315"/>
      <c r="E166" s="315"/>
      <c r="F166" s="315" t="s">
        <v>382</v>
      </c>
      <c r="G166" s="357"/>
      <c r="H166" s="358" t="s">
        <v>54</v>
      </c>
      <c r="I166" s="358" t="s">
        <v>57</v>
      </c>
      <c r="J166" s="315" t="s">
        <v>383</v>
      </c>
      <c r="K166" s="292"/>
    </row>
    <row r="167" s="1" customFormat="1" ht="17.25" customHeight="1">
      <c r="B167" s="293"/>
      <c r="C167" s="317" t="s">
        <v>384</v>
      </c>
      <c r="D167" s="317"/>
      <c r="E167" s="317"/>
      <c r="F167" s="318" t="s">
        <v>385</v>
      </c>
      <c r="G167" s="359"/>
      <c r="H167" s="360"/>
      <c r="I167" s="360"/>
      <c r="J167" s="317" t="s">
        <v>386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390</v>
      </c>
      <c r="D169" s="300"/>
      <c r="E169" s="300"/>
      <c r="F169" s="323" t="s">
        <v>387</v>
      </c>
      <c r="G169" s="300"/>
      <c r="H169" s="300" t="s">
        <v>427</v>
      </c>
      <c r="I169" s="300" t="s">
        <v>389</v>
      </c>
      <c r="J169" s="300">
        <v>120</v>
      </c>
      <c r="K169" s="348"/>
    </row>
    <row r="170" s="1" customFormat="1" ht="15" customHeight="1">
      <c r="B170" s="325"/>
      <c r="C170" s="300" t="s">
        <v>436</v>
      </c>
      <c r="D170" s="300"/>
      <c r="E170" s="300"/>
      <c r="F170" s="323" t="s">
        <v>387</v>
      </c>
      <c r="G170" s="300"/>
      <c r="H170" s="300" t="s">
        <v>437</v>
      </c>
      <c r="I170" s="300" t="s">
        <v>389</v>
      </c>
      <c r="J170" s="300" t="s">
        <v>438</v>
      </c>
      <c r="K170" s="348"/>
    </row>
    <row r="171" s="1" customFormat="1" ht="15" customHeight="1">
      <c r="B171" s="325"/>
      <c r="C171" s="300" t="s">
        <v>335</v>
      </c>
      <c r="D171" s="300"/>
      <c r="E171" s="300"/>
      <c r="F171" s="323" t="s">
        <v>387</v>
      </c>
      <c r="G171" s="300"/>
      <c r="H171" s="300" t="s">
        <v>454</v>
      </c>
      <c r="I171" s="300" t="s">
        <v>389</v>
      </c>
      <c r="J171" s="300" t="s">
        <v>438</v>
      </c>
      <c r="K171" s="348"/>
    </row>
    <row r="172" s="1" customFormat="1" ht="15" customHeight="1">
      <c r="B172" s="325"/>
      <c r="C172" s="300" t="s">
        <v>392</v>
      </c>
      <c r="D172" s="300"/>
      <c r="E172" s="300"/>
      <c r="F172" s="323" t="s">
        <v>393</v>
      </c>
      <c r="G172" s="300"/>
      <c r="H172" s="300" t="s">
        <v>454</v>
      </c>
      <c r="I172" s="300" t="s">
        <v>389</v>
      </c>
      <c r="J172" s="300">
        <v>50</v>
      </c>
      <c r="K172" s="348"/>
    </row>
    <row r="173" s="1" customFormat="1" ht="15" customHeight="1">
      <c r="B173" s="325"/>
      <c r="C173" s="300" t="s">
        <v>395</v>
      </c>
      <c r="D173" s="300"/>
      <c r="E173" s="300"/>
      <c r="F173" s="323" t="s">
        <v>387</v>
      </c>
      <c r="G173" s="300"/>
      <c r="H173" s="300" t="s">
        <v>454</v>
      </c>
      <c r="I173" s="300" t="s">
        <v>397</v>
      </c>
      <c r="J173" s="300"/>
      <c r="K173" s="348"/>
    </row>
    <row r="174" s="1" customFormat="1" ht="15" customHeight="1">
      <c r="B174" s="325"/>
      <c r="C174" s="300" t="s">
        <v>406</v>
      </c>
      <c r="D174" s="300"/>
      <c r="E174" s="300"/>
      <c r="F174" s="323" t="s">
        <v>393</v>
      </c>
      <c r="G174" s="300"/>
      <c r="H174" s="300" t="s">
        <v>454</v>
      </c>
      <c r="I174" s="300" t="s">
        <v>389</v>
      </c>
      <c r="J174" s="300">
        <v>50</v>
      </c>
      <c r="K174" s="348"/>
    </row>
    <row r="175" s="1" customFormat="1" ht="15" customHeight="1">
      <c r="B175" s="325"/>
      <c r="C175" s="300" t="s">
        <v>414</v>
      </c>
      <c r="D175" s="300"/>
      <c r="E175" s="300"/>
      <c r="F175" s="323" t="s">
        <v>393</v>
      </c>
      <c r="G175" s="300"/>
      <c r="H175" s="300" t="s">
        <v>454</v>
      </c>
      <c r="I175" s="300" t="s">
        <v>389</v>
      </c>
      <c r="J175" s="300">
        <v>50</v>
      </c>
      <c r="K175" s="348"/>
    </row>
    <row r="176" s="1" customFormat="1" ht="15" customHeight="1">
      <c r="B176" s="325"/>
      <c r="C176" s="300" t="s">
        <v>412</v>
      </c>
      <c r="D176" s="300"/>
      <c r="E176" s="300"/>
      <c r="F176" s="323" t="s">
        <v>393</v>
      </c>
      <c r="G176" s="300"/>
      <c r="H176" s="300" t="s">
        <v>454</v>
      </c>
      <c r="I176" s="300" t="s">
        <v>389</v>
      </c>
      <c r="J176" s="300">
        <v>50</v>
      </c>
      <c r="K176" s="348"/>
    </row>
    <row r="177" s="1" customFormat="1" ht="15" customHeight="1">
      <c r="B177" s="325"/>
      <c r="C177" s="300" t="s">
        <v>101</v>
      </c>
      <c r="D177" s="300"/>
      <c r="E177" s="300"/>
      <c r="F177" s="323" t="s">
        <v>387</v>
      </c>
      <c r="G177" s="300"/>
      <c r="H177" s="300" t="s">
        <v>455</v>
      </c>
      <c r="I177" s="300" t="s">
        <v>456</v>
      </c>
      <c r="J177" s="300"/>
      <c r="K177" s="348"/>
    </row>
    <row r="178" s="1" customFormat="1" ht="15" customHeight="1">
      <c r="B178" s="325"/>
      <c r="C178" s="300" t="s">
        <v>57</v>
      </c>
      <c r="D178" s="300"/>
      <c r="E178" s="300"/>
      <c r="F178" s="323" t="s">
        <v>387</v>
      </c>
      <c r="G178" s="300"/>
      <c r="H178" s="300" t="s">
        <v>457</v>
      </c>
      <c r="I178" s="300" t="s">
        <v>458</v>
      </c>
      <c r="J178" s="300">
        <v>1</v>
      </c>
      <c r="K178" s="348"/>
    </row>
    <row r="179" s="1" customFormat="1" ht="15" customHeight="1">
      <c r="B179" s="325"/>
      <c r="C179" s="300" t="s">
        <v>53</v>
      </c>
      <c r="D179" s="300"/>
      <c r="E179" s="300"/>
      <c r="F179" s="323" t="s">
        <v>387</v>
      </c>
      <c r="G179" s="300"/>
      <c r="H179" s="300" t="s">
        <v>459</v>
      </c>
      <c r="I179" s="300" t="s">
        <v>389</v>
      </c>
      <c r="J179" s="300">
        <v>20</v>
      </c>
      <c r="K179" s="348"/>
    </row>
    <row r="180" s="1" customFormat="1" ht="15" customHeight="1">
      <c r="B180" s="325"/>
      <c r="C180" s="300" t="s">
        <v>54</v>
      </c>
      <c r="D180" s="300"/>
      <c r="E180" s="300"/>
      <c r="F180" s="323" t="s">
        <v>387</v>
      </c>
      <c r="G180" s="300"/>
      <c r="H180" s="300" t="s">
        <v>460</v>
      </c>
      <c r="I180" s="300" t="s">
        <v>389</v>
      </c>
      <c r="J180" s="300">
        <v>255</v>
      </c>
      <c r="K180" s="348"/>
    </row>
    <row r="181" s="1" customFormat="1" ht="15" customHeight="1">
      <c r="B181" s="325"/>
      <c r="C181" s="300" t="s">
        <v>102</v>
      </c>
      <c r="D181" s="300"/>
      <c r="E181" s="300"/>
      <c r="F181" s="323" t="s">
        <v>387</v>
      </c>
      <c r="G181" s="300"/>
      <c r="H181" s="300" t="s">
        <v>351</v>
      </c>
      <c r="I181" s="300" t="s">
        <v>389</v>
      </c>
      <c r="J181" s="300">
        <v>10</v>
      </c>
      <c r="K181" s="348"/>
    </row>
    <row r="182" s="1" customFormat="1" ht="15" customHeight="1">
      <c r="B182" s="325"/>
      <c r="C182" s="300" t="s">
        <v>103</v>
      </c>
      <c r="D182" s="300"/>
      <c r="E182" s="300"/>
      <c r="F182" s="323" t="s">
        <v>387</v>
      </c>
      <c r="G182" s="300"/>
      <c r="H182" s="300" t="s">
        <v>461</v>
      </c>
      <c r="I182" s="300" t="s">
        <v>422</v>
      </c>
      <c r="J182" s="300"/>
      <c r="K182" s="348"/>
    </row>
    <row r="183" s="1" customFormat="1" ht="15" customHeight="1">
      <c r="B183" s="325"/>
      <c r="C183" s="300" t="s">
        <v>462</v>
      </c>
      <c r="D183" s="300"/>
      <c r="E183" s="300"/>
      <c r="F183" s="323" t="s">
        <v>387</v>
      </c>
      <c r="G183" s="300"/>
      <c r="H183" s="300" t="s">
        <v>463</v>
      </c>
      <c r="I183" s="300" t="s">
        <v>422</v>
      </c>
      <c r="J183" s="300"/>
      <c r="K183" s="348"/>
    </row>
    <row r="184" s="1" customFormat="1" ht="15" customHeight="1">
      <c r="B184" s="325"/>
      <c r="C184" s="300" t="s">
        <v>451</v>
      </c>
      <c r="D184" s="300"/>
      <c r="E184" s="300"/>
      <c r="F184" s="323" t="s">
        <v>387</v>
      </c>
      <c r="G184" s="300"/>
      <c r="H184" s="300" t="s">
        <v>464</v>
      </c>
      <c r="I184" s="300" t="s">
        <v>422</v>
      </c>
      <c r="J184" s="300"/>
      <c r="K184" s="348"/>
    </row>
    <row r="185" s="1" customFormat="1" ht="15" customHeight="1">
      <c r="B185" s="325"/>
      <c r="C185" s="300" t="s">
        <v>105</v>
      </c>
      <c r="D185" s="300"/>
      <c r="E185" s="300"/>
      <c r="F185" s="323" t="s">
        <v>393</v>
      </c>
      <c r="G185" s="300"/>
      <c r="H185" s="300" t="s">
        <v>465</v>
      </c>
      <c r="I185" s="300" t="s">
        <v>389</v>
      </c>
      <c r="J185" s="300">
        <v>50</v>
      </c>
      <c r="K185" s="348"/>
    </row>
    <row r="186" s="1" customFormat="1" ht="15" customHeight="1">
      <c r="B186" s="325"/>
      <c r="C186" s="300" t="s">
        <v>466</v>
      </c>
      <c r="D186" s="300"/>
      <c r="E186" s="300"/>
      <c r="F186" s="323" t="s">
        <v>393</v>
      </c>
      <c r="G186" s="300"/>
      <c r="H186" s="300" t="s">
        <v>467</v>
      </c>
      <c r="I186" s="300" t="s">
        <v>468</v>
      </c>
      <c r="J186" s="300"/>
      <c r="K186" s="348"/>
    </row>
    <row r="187" s="1" customFormat="1" ht="15" customHeight="1">
      <c r="B187" s="325"/>
      <c r="C187" s="300" t="s">
        <v>469</v>
      </c>
      <c r="D187" s="300"/>
      <c r="E187" s="300"/>
      <c r="F187" s="323" t="s">
        <v>393</v>
      </c>
      <c r="G187" s="300"/>
      <c r="H187" s="300" t="s">
        <v>470</v>
      </c>
      <c r="I187" s="300" t="s">
        <v>468</v>
      </c>
      <c r="J187" s="300"/>
      <c r="K187" s="348"/>
    </row>
    <row r="188" s="1" customFormat="1" ht="15" customHeight="1">
      <c r="B188" s="325"/>
      <c r="C188" s="300" t="s">
        <v>471</v>
      </c>
      <c r="D188" s="300"/>
      <c r="E188" s="300"/>
      <c r="F188" s="323" t="s">
        <v>393</v>
      </c>
      <c r="G188" s="300"/>
      <c r="H188" s="300" t="s">
        <v>472</v>
      </c>
      <c r="I188" s="300" t="s">
        <v>468</v>
      </c>
      <c r="J188" s="300"/>
      <c r="K188" s="348"/>
    </row>
    <row r="189" s="1" customFormat="1" ht="15" customHeight="1">
      <c r="B189" s="325"/>
      <c r="C189" s="361" t="s">
        <v>473</v>
      </c>
      <c r="D189" s="300"/>
      <c r="E189" s="300"/>
      <c r="F189" s="323" t="s">
        <v>393</v>
      </c>
      <c r="G189" s="300"/>
      <c r="H189" s="300" t="s">
        <v>474</v>
      </c>
      <c r="I189" s="300" t="s">
        <v>475</v>
      </c>
      <c r="J189" s="362" t="s">
        <v>476</v>
      </c>
      <c r="K189" s="348"/>
    </row>
    <row r="190" s="18" customFormat="1" ht="15" customHeight="1">
      <c r="B190" s="363"/>
      <c r="C190" s="364" t="s">
        <v>477</v>
      </c>
      <c r="D190" s="365"/>
      <c r="E190" s="365"/>
      <c r="F190" s="366" t="s">
        <v>393</v>
      </c>
      <c r="G190" s="365"/>
      <c r="H190" s="365" t="s">
        <v>478</v>
      </c>
      <c r="I190" s="365" t="s">
        <v>475</v>
      </c>
      <c r="J190" s="367" t="s">
        <v>476</v>
      </c>
      <c r="K190" s="368"/>
    </row>
    <row r="191" s="1" customFormat="1" ht="15" customHeight="1">
      <c r="B191" s="325"/>
      <c r="C191" s="361" t="s">
        <v>42</v>
      </c>
      <c r="D191" s="300"/>
      <c r="E191" s="300"/>
      <c r="F191" s="323" t="s">
        <v>387</v>
      </c>
      <c r="G191" s="300"/>
      <c r="H191" s="297" t="s">
        <v>479</v>
      </c>
      <c r="I191" s="300" t="s">
        <v>480</v>
      </c>
      <c r="J191" s="300"/>
      <c r="K191" s="348"/>
    </row>
    <row r="192" s="1" customFormat="1" ht="15" customHeight="1">
      <c r="B192" s="325"/>
      <c r="C192" s="361" t="s">
        <v>481</v>
      </c>
      <c r="D192" s="300"/>
      <c r="E192" s="300"/>
      <c r="F192" s="323" t="s">
        <v>387</v>
      </c>
      <c r="G192" s="300"/>
      <c r="H192" s="300" t="s">
        <v>482</v>
      </c>
      <c r="I192" s="300" t="s">
        <v>422</v>
      </c>
      <c r="J192" s="300"/>
      <c r="K192" s="348"/>
    </row>
    <row r="193" s="1" customFormat="1" ht="15" customHeight="1">
      <c r="B193" s="325"/>
      <c r="C193" s="361" t="s">
        <v>483</v>
      </c>
      <c r="D193" s="300"/>
      <c r="E193" s="300"/>
      <c r="F193" s="323" t="s">
        <v>387</v>
      </c>
      <c r="G193" s="300"/>
      <c r="H193" s="300" t="s">
        <v>484</v>
      </c>
      <c r="I193" s="300" t="s">
        <v>422</v>
      </c>
      <c r="J193" s="300"/>
      <c r="K193" s="348"/>
    </row>
    <row r="194" s="1" customFormat="1" ht="15" customHeight="1">
      <c r="B194" s="325"/>
      <c r="C194" s="361" t="s">
        <v>485</v>
      </c>
      <c r="D194" s="300"/>
      <c r="E194" s="300"/>
      <c r="F194" s="323" t="s">
        <v>393</v>
      </c>
      <c r="G194" s="300"/>
      <c r="H194" s="300" t="s">
        <v>486</v>
      </c>
      <c r="I194" s="300" t="s">
        <v>422</v>
      </c>
      <c r="J194" s="300"/>
      <c r="K194" s="348"/>
    </row>
    <row r="195" s="1" customFormat="1" ht="15" customHeight="1">
      <c r="B195" s="354"/>
      <c r="C195" s="369"/>
      <c r="D195" s="334"/>
      <c r="E195" s="334"/>
      <c r="F195" s="334"/>
      <c r="G195" s="334"/>
      <c r="H195" s="334"/>
      <c r="I195" s="334"/>
      <c r="J195" s="334"/>
      <c r="K195" s="355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36"/>
      <c r="C197" s="346"/>
      <c r="D197" s="346"/>
      <c r="E197" s="346"/>
      <c r="F197" s="356"/>
      <c r="G197" s="346"/>
      <c r="H197" s="346"/>
      <c r="I197" s="346"/>
      <c r="J197" s="346"/>
      <c r="K197" s="336"/>
    </row>
    <row r="198" s="1" customFormat="1" ht="18.75" customHeight="1">
      <c r="B198" s="308"/>
      <c r="C198" s="308"/>
      <c r="D198" s="308"/>
      <c r="E198" s="308"/>
      <c r="F198" s="308"/>
      <c r="G198" s="308"/>
      <c r="H198" s="308"/>
      <c r="I198" s="308"/>
      <c r="J198" s="308"/>
      <c r="K198" s="308"/>
    </row>
    <row r="199" s="1" customFormat="1" ht="13.5">
      <c r="B199" s="287"/>
      <c r="C199" s="288"/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1">
      <c r="B200" s="290"/>
      <c r="C200" s="291" t="s">
        <v>487</v>
      </c>
      <c r="D200" s="291"/>
      <c r="E200" s="291"/>
      <c r="F200" s="291"/>
      <c r="G200" s="291"/>
      <c r="H200" s="291"/>
      <c r="I200" s="291"/>
      <c r="J200" s="291"/>
      <c r="K200" s="292"/>
    </row>
    <row r="201" s="1" customFormat="1" ht="25.5" customHeight="1">
      <c r="B201" s="290"/>
      <c r="C201" s="370" t="s">
        <v>488</v>
      </c>
      <c r="D201" s="370"/>
      <c r="E201" s="370"/>
      <c r="F201" s="370" t="s">
        <v>489</v>
      </c>
      <c r="G201" s="371"/>
      <c r="H201" s="370" t="s">
        <v>490</v>
      </c>
      <c r="I201" s="370"/>
      <c r="J201" s="370"/>
      <c r="K201" s="292"/>
    </row>
    <row r="202" s="1" customFormat="1" ht="5.25" customHeight="1">
      <c r="B202" s="325"/>
      <c r="C202" s="320"/>
      <c r="D202" s="320"/>
      <c r="E202" s="320"/>
      <c r="F202" s="320"/>
      <c r="G202" s="346"/>
      <c r="H202" s="320"/>
      <c r="I202" s="320"/>
      <c r="J202" s="320"/>
      <c r="K202" s="348"/>
    </row>
    <row r="203" s="1" customFormat="1" ht="15" customHeight="1">
      <c r="B203" s="325"/>
      <c r="C203" s="300" t="s">
        <v>480</v>
      </c>
      <c r="D203" s="300"/>
      <c r="E203" s="300"/>
      <c r="F203" s="323" t="s">
        <v>43</v>
      </c>
      <c r="G203" s="300"/>
      <c r="H203" s="300" t="s">
        <v>491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44</v>
      </c>
      <c r="G204" s="300"/>
      <c r="H204" s="300" t="s">
        <v>492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47</v>
      </c>
      <c r="G205" s="300"/>
      <c r="H205" s="300" t="s">
        <v>493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45</v>
      </c>
      <c r="G206" s="300"/>
      <c r="H206" s="300" t="s">
        <v>494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 t="s">
        <v>46</v>
      </c>
      <c r="G207" s="300"/>
      <c r="H207" s="300" t="s">
        <v>495</v>
      </c>
      <c r="I207" s="300"/>
      <c r="J207" s="300"/>
      <c r="K207" s="348"/>
    </row>
    <row r="208" s="1" customFormat="1" ht="15" customHeight="1">
      <c r="B208" s="325"/>
      <c r="C208" s="300"/>
      <c r="D208" s="300"/>
      <c r="E208" s="300"/>
      <c r="F208" s="323"/>
      <c r="G208" s="300"/>
      <c r="H208" s="300"/>
      <c r="I208" s="300"/>
      <c r="J208" s="300"/>
      <c r="K208" s="348"/>
    </row>
    <row r="209" s="1" customFormat="1" ht="15" customHeight="1">
      <c r="B209" s="325"/>
      <c r="C209" s="300" t="s">
        <v>434</v>
      </c>
      <c r="D209" s="300"/>
      <c r="E209" s="300"/>
      <c r="F209" s="323" t="s">
        <v>79</v>
      </c>
      <c r="G209" s="300"/>
      <c r="H209" s="300" t="s">
        <v>496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329</v>
      </c>
      <c r="G210" s="300"/>
      <c r="H210" s="300" t="s">
        <v>330</v>
      </c>
      <c r="I210" s="300"/>
      <c r="J210" s="300"/>
      <c r="K210" s="348"/>
    </row>
    <row r="211" s="1" customFormat="1" ht="15" customHeight="1">
      <c r="B211" s="325"/>
      <c r="C211" s="300"/>
      <c r="D211" s="300"/>
      <c r="E211" s="300"/>
      <c r="F211" s="323" t="s">
        <v>327</v>
      </c>
      <c r="G211" s="300"/>
      <c r="H211" s="300" t="s">
        <v>497</v>
      </c>
      <c r="I211" s="300"/>
      <c r="J211" s="300"/>
      <c r="K211" s="348"/>
    </row>
    <row r="212" s="1" customFormat="1" ht="15" customHeight="1">
      <c r="B212" s="372"/>
      <c r="C212" s="300"/>
      <c r="D212" s="300"/>
      <c r="E212" s="300"/>
      <c r="F212" s="323" t="s">
        <v>331</v>
      </c>
      <c r="G212" s="361"/>
      <c r="H212" s="352" t="s">
        <v>332</v>
      </c>
      <c r="I212" s="352"/>
      <c r="J212" s="352"/>
      <c r="K212" s="373"/>
    </row>
    <row r="213" s="1" customFormat="1" ht="15" customHeight="1">
      <c r="B213" s="372"/>
      <c r="C213" s="300"/>
      <c r="D213" s="300"/>
      <c r="E213" s="300"/>
      <c r="F213" s="323" t="s">
        <v>333</v>
      </c>
      <c r="G213" s="361"/>
      <c r="H213" s="352" t="s">
        <v>307</v>
      </c>
      <c r="I213" s="352"/>
      <c r="J213" s="352"/>
      <c r="K213" s="373"/>
    </row>
    <row r="214" s="1" customFormat="1" ht="15" customHeight="1">
      <c r="B214" s="372"/>
      <c r="C214" s="300"/>
      <c r="D214" s="300"/>
      <c r="E214" s="300"/>
      <c r="F214" s="323"/>
      <c r="G214" s="361"/>
      <c r="H214" s="352"/>
      <c r="I214" s="352"/>
      <c r="J214" s="352"/>
      <c r="K214" s="373"/>
    </row>
    <row r="215" s="1" customFormat="1" ht="15" customHeight="1">
      <c r="B215" s="372"/>
      <c r="C215" s="300" t="s">
        <v>458</v>
      </c>
      <c r="D215" s="300"/>
      <c r="E215" s="300"/>
      <c r="F215" s="323">
        <v>1</v>
      </c>
      <c r="G215" s="361"/>
      <c r="H215" s="352" t="s">
        <v>498</v>
      </c>
      <c r="I215" s="352"/>
      <c r="J215" s="352"/>
      <c r="K215" s="373"/>
    </row>
    <row r="216" s="1" customFormat="1" ht="15" customHeight="1">
      <c r="B216" s="372"/>
      <c r="C216" s="300"/>
      <c r="D216" s="300"/>
      <c r="E216" s="300"/>
      <c r="F216" s="323">
        <v>2</v>
      </c>
      <c r="G216" s="361"/>
      <c r="H216" s="352" t="s">
        <v>499</v>
      </c>
      <c r="I216" s="352"/>
      <c r="J216" s="352"/>
      <c r="K216" s="373"/>
    </row>
    <row r="217" s="1" customFormat="1" ht="15" customHeight="1">
      <c r="B217" s="372"/>
      <c r="C217" s="300"/>
      <c r="D217" s="300"/>
      <c r="E217" s="300"/>
      <c r="F217" s="323">
        <v>3</v>
      </c>
      <c r="G217" s="361"/>
      <c r="H217" s="352" t="s">
        <v>500</v>
      </c>
      <c r="I217" s="352"/>
      <c r="J217" s="352"/>
      <c r="K217" s="373"/>
    </row>
    <row r="218" s="1" customFormat="1" ht="15" customHeight="1">
      <c r="B218" s="372"/>
      <c r="C218" s="300"/>
      <c r="D218" s="300"/>
      <c r="E218" s="300"/>
      <c r="F218" s="323">
        <v>4</v>
      </c>
      <c r="G218" s="361"/>
      <c r="H218" s="352" t="s">
        <v>501</v>
      </c>
      <c r="I218" s="352"/>
      <c r="J218" s="352"/>
      <c r="K218" s="373"/>
    </row>
    <row r="219" s="1" customFormat="1" ht="12.75" customHeight="1">
      <c r="B219" s="374"/>
      <c r="C219" s="375"/>
      <c r="D219" s="375"/>
      <c r="E219" s="375"/>
      <c r="F219" s="375"/>
      <c r="G219" s="375"/>
      <c r="H219" s="375"/>
      <c r="I219" s="375"/>
      <c r="J219" s="375"/>
      <c r="K219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DESKTOP-4FF4HEK\Vašek</dc:creator>
  <cp:lastModifiedBy>DESKTOP-4FF4HEK\Vašek</cp:lastModifiedBy>
  <dcterms:created xsi:type="dcterms:W3CDTF">2024-12-29T09:14:24Z</dcterms:created>
  <dcterms:modified xsi:type="dcterms:W3CDTF">2024-12-29T09:14:26Z</dcterms:modified>
</cp:coreProperties>
</file>