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kéta 2024-2025 (srpen)\Ředitel OA\Veřejné zakázky\OKNA TGM\"/>
    </mc:Choice>
  </mc:AlternateContent>
  <bookViews>
    <workbookView xWindow="0" yWindow="0" windowWidth="2175" windowHeight="0" activeTab="3"/>
  </bookViews>
  <sheets>
    <sheet name="Okna" sheetId="1" r:id="rId1"/>
    <sheet name="Dveře" sheetId="2" r:id="rId2"/>
    <sheet name="Doplňkové položky" sheetId="3" r:id="rId3"/>
    <sheet name="Souhrnný lis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9" i="4"/>
  <c r="B10" i="4"/>
  <c r="B11" i="4"/>
  <c r="B12" i="4"/>
  <c r="B13" i="4"/>
  <c r="B14" i="4"/>
  <c r="B7" i="4"/>
  <c r="F26" i="3" l="1"/>
  <c r="C13" i="4" s="1"/>
  <c r="D13" i="4" l="1"/>
  <c r="E13" i="4"/>
  <c r="G26" i="3"/>
  <c r="H26" i="3" s="1"/>
  <c r="F21" i="3"/>
  <c r="G21" i="3" s="1"/>
  <c r="H21" i="3" s="1"/>
  <c r="F22" i="3"/>
  <c r="G22" i="3" s="1"/>
  <c r="H22" i="3" s="1"/>
  <c r="F23" i="3"/>
  <c r="C10" i="4" s="1"/>
  <c r="D10" i="4" s="1"/>
  <c r="F24" i="3"/>
  <c r="G24" i="3" s="1"/>
  <c r="H24" i="3" s="1"/>
  <c r="F25" i="3"/>
  <c r="G25" i="3" s="1"/>
  <c r="H25" i="3" s="1"/>
  <c r="F27" i="3"/>
  <c r="F20" i="3"/>
  <c r="C7" i="4" s="1"/>
  <c r="D7" i="4" s="1"/>
  <c r="C31" i="2"/>
  <c r="C6" i="4" s="1"/>
  <c r="C52" i="1"/>
  <c r="C5" i="4" s="1"/>
  <c r="D5" i="4" s="1"/>
  <c r="C12" i="4" l="1"/>
  <c r="D12" i="4" s="1"/>
  <c r="E12" i="4" s="1"/>
  <c r="G20" i="3"/>
  <c r="H20" i="3" s="1"/>
  <c r="G27" i="3"/>
  <c r="H27" i="3" s="1"/>
  <c r="C14" i="4"/>
  <c r="C11" i="4"/>
  <c r="D11" i="4" s="1"/>
  <c r="E11" i="4" s="1"/>
  <c r="G23" i="3"/>
  <c r="H23" i="3" s="1"/>
  <c r="D6" i="4"/>
  <c r="E6" i="4" s="1"/>
  <c r="C9" i="4"/>
  <c r="D9" i="4" s="1"/>
  <c r="C8" i="4"/>
  <c r="D8" i="4" s="1"/>
  <c r="E5" i="4"/>
  <c r="E7" i="4"/>
  <c r="E10" i="4"/>
  <c r="C33" i="1"/>
  <c r="C4" i="4" s="1"/>
  <c r="D4" i="4" s="1"/>
  <c r="D14" i="4" l="1"/>
  <c r="D16" i="4" s="1"/>
  <c r="E4" i="4"/>
  <c r="E9" i="4"/>
  <c r="C16" i="4"/>
  <c r="E8" i="4"/>
  <c r="E14" i="4" l="1"/>
  <c r="E16" i="4" s="1"/>
</calcChain>
</file>

<file path=xl/sharedStrings.xml><?xml version="1.0" encoding="utf-8"?>
<sst xmlns="http://schemas.openxmlformats.org/spreadsheetml/2006/main" count="239" uniqueCount="114">
  <si>
    <t>Základní specifikace oken:</t>
  </si>
  <si>
    <t>stavební hloubka</t>
  </si>
  <si>
    <t>počet komor</t>
  </si>
  <si>
    <t>sklo</t>
  </si>
  <si>
    <t>kování</t>
  </si>
  <si>
    <t>barva křídel</t>
  </si>
  <si>
    <t>oboustranně bílá</t>
  </si>
  <si>
    <t>barva rámů</t>
  </si>
  <si>
    <t>inter. bílá/ exter. dekor ořech</t>
  </si>
  <si>
    <t>záruka na fyzikální vlastnosti profilů a izolačního skla</t>
  </si>
  <si>
    <t>60 měsíců</t>
  </si>
  <si>
    <t>záruka na mondáž a zednické práce</t>
  </si>
  <si>
    <t>24 měsíců</t>
  </si>
  <si>
    <t>zaměření a konzultace při objednání</t>
  </si>
  <si>
    <t>v ceně zakázky</t>
  </si>
  <si>
    <t>izolační trojsklo Ug=0,6 W.m-2.K-1</t>
  </si>
  <si>
    <t>rám</t>
  </si>
  <si>
    <t>1.</t>
  </si>
  <si>
    <t>PROFIL</t>
  </si>
  <si>
    <t>RÁM</t>
  </si>
  <si>
    <t>KŘÍDLO</t>
  </si>
  <si>
    <t>KOVÁNÍ</t>
  </si>
  <si>
    <t>VÝPLŇ</t>
  </si>
  <si>
    <t>ROZMĚR</t>
  </si>
  <si>
    <t>2010 X 2005</t>
  </si>
  <si>
    <t>POČET KUSŮ</t>
  </si>
  <si>
    <t>CENA ZA KUS</t>
  </si>
  <si>
    <t>Nabídka dodavatele
(žluté buňky vyplní dodavatel)</t>
  </si>
  <si>
    <t>Splnění požadavku dodavatelem</t>
  </si>
  <si>
    <t>Popis naplnění požadavku</t>
  </si>
  <si>
    <t>Požadavek zadavatele</t>
  </si>
  <si>
    <t>BARVA VNĚJŠÍ RÁM</t>
  </si>
  <si>
    <t>BARVA VNITŘNÍ RÁM</t>
  </si>
  <si>
    <t>BARVA VNĚJŠÍ KŘÍDLA</t>
  </si>
  <si>
    <t>BARVA VNITŘNÍ KŘÍDLA</t>
  </si>
  <si>
    <t>OŘECH</t>
  </si>
  <si>
    <t>BÍLÁ</t>
  </si>
  <si>
    <t>ano/ne</t>
  </si>
  <si>
    <t>konkrétní údaj - doplní dodavatel</t>
  </si>
  <si>
    <t>Rozměr</t>
  </si>
  <si>
    <t>Parametr</t>
  </si>
  <si>
    <t>---</t>
  </si>
  <si>
    <t>2.</t>
  </si>
  <si>
    <t>3.</t>
  </si>
  <si>
    <t>6.</t>
  </si>
  <si>
    <t>1850 x 2280</t>
  </si>
  <si>
    <t>těsnění</t>
  </si>
  <si>
    <t>3 těsnění ve funkční spáře mezi rámem a křídlem</t>
  </si>
  <si>
    <t>9.</t>
  </si>
  <si>
    <t>Základní specifikace dveří:</t>
  </si>
  <si>
    <t xml:space="preserve">vchodové dveře </t>
  </si>
  <si>
    <t>10.</t>
  </si>
  <si>
    <t>11.</t>
  </si>
  <si>
    <t>AD DVEŘNÍ ven otvíravé levé</t>
  </si>
  <si>
    <t>3700 x 3101</t>
  </si>
  <si>
    <t>Doplňkové položky</t>
  </si>
  <si>
    <t>Cena za položku</t>
  </si>
  <si>
    <t>MJ</t>
  </si>
  <si>
    <t>Množství</t>
  </si>
  <si>
    <t>Cena/ MJ</t>
  </si>
  <si>
    <t>Celkem</t>
  </si>
  <si>
    <t>DPH</t>
  </si>
  <si>
    <t>Cena s DPH</t>
  </si>
  <si>
    <t>Číslo položky</t>
  </si>
  <si>
    <t>Cena bez DPH</t>
  </si>
  <si>
    <t>Cena celkem včetně DPH</t>
  </si>
  <si>
    <t>4.</t>
  </si>
  <si>
    <t>5.</t>
  </si>
  <si>
    <t>7.</t>
  </si>
  <si>
    <t>8.</t>
  </si>
  <si>
    <t>CENA CELKEM bez DPH</t>
  </si>
  <si>
    <t>demontáž a ekologická likvidace původních okenních a dveřních výplní</t>
  </si>
  <si>
    <t>dodávka a montáž nových okenních a dveřních výplní</t>
  </si>
  <si>
    <t>dodávka a montáž nových vnitřních parapetů včetně krytů</t>
  </si>
  <si>
    <t>Požadované práce:</t>
  </si>
  <si>
    <t>s ocelovou výstuhou, profil okna bude spadat dle ČSN EN 12608 do nejvyšší třídy A</t>
  </si>
  <si>
    <t>celoobvodové včetně mikroventilace a pojistky proti chybné manipulaci, krytky v barvě okenního rámu</t>
  </si>
  <si>
    <t>kliky</t>
  </si>
  <si>
    <t>plastové v barvě okenního rámu</t>
  </si>
  <si>
    <t>při demontáži stávajících oken a dveří bude maximálně omezeno poškození stávajícícho vnějšího ostění a nadpraží</t>
  </si>
  <si>
    <t>Zaměření stavebních rozměrů před výrobou oken a dveří.</t>
  </si>
  <si>
    <t>Souhrnný list - cenová tabulka</t>
  </si>
  <si>
    <t>min. 82 mm</t>
  </si>
  <si>
    <t>min. 6</t>
  </si>
  <si>
    <t>min 82 mm</t>
  </si>
  <si>
    <t>ocelová výstuha</t>
  </si>
  <si>
    <t>2X OTEVÍRAVĚ-SKLOPNÉ levé, 4x OTEVÍRAVĚ-SKLOPNÉ pravé</t>
  </si>
  <si>
    <t>6x izolační trojsklo Ug=0,6 W.m-2.K-1, čiré, teplý meziskelní rámeček</t>
  </si>
  <si>
    <t>izolační trojsklo Ug=0,6 W.m-2.K-1, čiré, teplý meziskelní rámeček</t>
  </si>
  <si>
    <t>min 70</t>
  </si>
  <si>
    <t>min 70 mm s Al prahem</t>
  </si>
  <si>
    <t>Připojovací spára bude provedena vodotěsně a vzduchotěsně, ve shodě s normou ČSN 74 6077</t>
  </si>
  <si>
    <t>Kotvení oken a dveří bude provedeno pomocí kotevních plechů nebo kotevních šroubů.</t>
  </si>
  <si>
    <t>dozdění (úprava) všech stavebních otvorů po špaletových oknech a dveřích</t>
  </si>
  <si>
    <t>dodávka a montáž pozinkových překrytek venkovních parapetů, detail návaznosti stávajícího oplechování na nový okenní rám a ostění bude splňovat veškeré požadavky na odolnost proti pověrnosti (šikmý déšť, voda hnaná větrem, stojící sníh apod.)</t>
  </si>
  <si>
    <t>s dodávkou bude dodáno prohlášení o shodě a návod k použití</t>
  </si>
  <si>
    <t>zednické začištění vnějšího i vnitřního ostnění nově osazených výplní (původní okna jsou špaletová)</t>
  </si>
  <si>
    <t>přídavný zámek
el. vrátný včetně kabelu
dveřní samozavírač s aretací
hnědá bezpečnostní klika/koule na ÚŠ stř. elox
2 x oválná bezpečnostní rozeta zám. vložky (nerez ocel)</t>
  </si>
  <si>
    <t>min 70 mm hliníkové dveře</t>
  </si>
  <si>
    <t>Název položky</t>
  </si>
  <si>
    <t>Okno položka č. 1 (21 ks)</t>
  </si>
  <si>
    <t>Okno položky č. 2 (6 ks)</t>
  </si>
  <si>
    <t>Dveře hliníkové (1ks)</t>
  </si>
  <si>
    <t>Pozinková překrytka venkovního parapetu 35 x 60 mm</t>
  </si>
  <si>
    <t>Vnitřní PVC parapet bílý, hloubka 400 mm</t>
  </si>
  <si>
    <t>Montáž nových oken, dveří, parapetů a překrytek, začištění hran parapetní zdi pro osazení nového parapetu</t>
  </si>
  <si>
    <t>Demontáž starých špaletových oken a dveří</t>
  </si>
  <si>
    <t xml:space="preserve">Ekologická likvidace starých špaletových oken a dveří </t>
  </si>
  <si>
    <t>Zednické začištění špaletových oken a dveří z interiéru (polystyren, apu lišta, perlinka, lepdilo, štuk)</t>
  </si>
  <si>
    <t>Zednické začištění vnějšího ostnění nově osazených výplní</t>
  </si>
  <si>
    <t>Doprava</t>
  </si>
  <si>
    <t>2x OTEVÍRAVĚ-SKLOPNÉ levé, 4x OTEVÍRAVĚ-SKLOPNÉ pravé</t>
  </si>
  <si>
    <t>RAL 0558 8011 mat</t>
  </si>
  <si>
    <t>15x4 chromatech ultra šedá Ug=0,6 W.m-2.K-1
4x panel plech -RAL 0558 8011 mat
1x vhoz pro poštu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</si>
</sst>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164" fontId="0" fillId="2" borderId="1" xfId="0" applyNumberFormat="1" applyFill="1" applyBorder="1"/>
    <xf numFmtId="164" fontId="2" fillId="0" borderId="1" xfId="0" applyNumberFormat="1" applyFont="1" applyBorder="1"/>
    <xf numFmtId="0" fontId="0" fillId="0" borderId="2" xfId="0" applyBorder="1"/>
    <xf numFmtId="0" fontId="2" fillId="0" borderId="2" xfId="0" applyFont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/>
    </xf>
    <xf numFmtId="0" fontId="2" fillId="4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4" fontId="0" fillId="0" borderId="1" xfId="0" applyNumberFormat="1" applyBorder="1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5" fillId="6" borderId="1" xfId="0" applyNumberFormat="1" applyFont="1" applyFill="1" applyBorder="1"/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Fon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2" fillId="4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 wrapText="1" indent="1"/>
    </xf>
    <xf numFmtId="0" fontId="5" fillId="6" borderId="6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0" fillId="0" borderId="0" xfId="0" applyFont="1" applyBorder="1"/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21</xdr:row>
      <xdr:rowOff>163830</xdr:rowOff>
    </xdr:from>
    <xdr:to>
      <xdr:col>0</xdr:col>
      <xdr:colOff>3248151</xdr:colOff>
      <xdr:row>29</xdr:row>
      <xdr:rowOff>91440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" y="4682490"/>
          <a:ext cx="2823336" cy="3036570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41</xdr:row>
      <xdr:rowOff>13335</xdr:rowOff>
    </xdr:from>
    <xdr:to>
      <xdr:col>0</xdr:col>
      <xdr:colOff>3078480</xdr:colOff>
      <xdr:row>48</xdr:row>
      <xdr:rowOff>127937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" y="11481435"/>
          <a:ext cx="2865120" cy="3299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19</xdr:row>
      <xdr:rowOff>161925</xdr:rowOff>
    </xdr:from>
    <xdr:to>
      <xdr:col>0</xdr:col>
      <xdr:colOff>3589038</xdr:colOff>
      <xdr:row>28</xdr:row>
      <xdr:rowOff>24765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153650"/>
          <a:ext cx="3512838" cy="340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2"/>
  <sheetViews>
    <sheetView showGridLines="0" topLeftCell="A40" zoomScaleNormal="100" workbookViewId="0">
      <selection activeCell="C42" sqref="C42"/>
    </sheetView>
  </sheetViews>
  <sheetFormatPr defaultRowHeight="15" x14ac:dyDescent="0.25"/>
  <cols>
    <col min="1" max="1" width="48.28515625" bestFit="1" customWidth="1"/>
    <col min="2" max="2" width="24.28515625" customWidth="1"/>
    <col min="3" max="3" width="56" customWidth="1"/>
    <col min="4" max="4" width="22.42578125" customWidth="1"/>
    <col min="5" max="5" width="31.140625" bestFit="1" customWidth="1"/>
  </cols>
  <sheetData>
    <row r="2" spans="1:2" ht="18.75" x14ac:dyDescent="0.3">
      <c r="A2" s="14" t="s">
        <v>0</v>
      </c>
    </row>
    <row r="3" spans="1:2" x14ac:dyDescent="0.25">
      <c r="A3" t="s">
        <v>1</v>
      </c>
      <c r="B3" s="1" t="s">
        <v>82</v>
      </c>
    </row>
    <row r="4" spans="1:2" x14ac:dyDescent="0.25">
      <c r="A4" t="s">
        <v>16</v>
      </c>
      <c r="B4" t="s">
        <v>75</v>
      </c>
    </row>
    <row r="5" spans="1:2" ht="19.5" customHeight="1" x14ac:dyDescent="0.25">
      <c r="A5" t="s">
        <v>2</v>
      </c>
      <c r="B5" t="s">
        <v>83</v>
      </c>
    </row>
    <row r="6" spans="1:2" x14ac:dyDescent="0.25">
      <c r="A6" t="s">
        <v>3</v>
      </c>
      <c r="B6" t="s">
        <v>88</v>
      </c>
    </row>
    <row r="7" spans="1:2" x14ac:dyDescent="0.25">
      <c r="A7" t="s">
        <v>4</v>
      </c>
      <c r="B7" t="s">
        <v>76</v>
      </c>
    </row>
    <row r="8" spans="1:2" x14ac:dyDescent="0.25">
      <c r="A8" t="s">
        <v>5</v>
      </c>
      <c r="B8" t="s">
        <v>6</v>
      </c>
    </row>
    <row r="9" spans="1:2" x14ac:dyDescent="0.25">
      <c r="A9" t="s">
        <v>7</v>
      </c>
      <c r="B9" t="s">
        <v>8</v>
      </c>
    </row>
    <row r="10" spans="1:2" x14ac:dyDescent="0.25">
      <c r="A10" t="s">
        <v>46</v>
      </c>
      <c r="B10" t="s">
        <v>47</v>
      </c>
    </row>
    <row r="11" spans="1:2" x14ac:dyDescent="0.25">
      <c r="A11" t="s">
        <v>77</v>
      </c>
      <c r="B11" t="s">
        <v>78</v>
      </c>
    </row>
    <row r="13" spans="1:2" x14ac:dyDescent="0.25">
      <c r="A13" t="s">
        <v>9</v>
      </c>
      <c r="B13" t="s">
        <v>10</v>
      </c>
    </row>
    <row r="14" spans="1:2" x14ac:dyDescent="0.25">
      <c r="A14" t="s">
        <v>11</v>
      </c>
      <c r="B14" t="s">
        <v>12</v>
      </c>
    </row>
    <row r="16" spans="1:2" x14ac:dyDescent="0.25">
      <c r="A16" t="s">
        <v>13</v>
      </c>
      <c r="B16" t="s">
        <v>14</v>
      </c>
    </row>
    <row r="19" spans="1:5" ht="29.25" customHeight="1" x14ac:dyDescent="0.25">
      <c r="A19" s="65" t="s">
        <v>39</v>
      </c>
      <c r="B19" s="66" t="s">
        <v>40</v>
      </c>
      <c r="C19" s="65" t="s">
        <v>30</v>
      </c>
      <c r="D19" s="64" t="s">
        <v>27</v>
      </c>
      <c r="E19" s="64"/>
    </row>
    <row r="20" spans="1:5" ht="29.25" customHeight="1" x14ac:dyDescent="0.25">
      <c r="A20" s="65"/>
      <c r="B20" s="66"/>
      <c r="C20" s="65"/>
      <c r="D20" s="17" t="s">
        <v>28</v>
      </c>
      <c r="E20" s="17" t="s">
        <v>29</v>
      </c>
    </row>
    <row r="21" spans="1:5" s="29" customFormat="1" ht="30.6" customHeight="1" x14ac:dyDescent="0.25">
      <c r="A21" s="63" t="s">
        <v>17</v>
      </c>
      <c r="B21" s="16" t="s">
        <v>18</v>
      </c>
      <c r="C21" s="46" t="s">
        <v>84</v>
      </c>
      <c r="D21" s="18" t="s">
        <v>37</v>
      </c>
      <c r="E21" s="4" t="s">
        <v>38</v>
      </c>
    </row>
    <row r="22" spans="1:5" s="29" customFormat="1" ht="30.6" customHeight="1" x14ac:dyDescent="0.25">
      <c r="A22" s="63"/>
      <c r="B22" s="16" t="s">
        <v>19</v>
      </c>
      <c r="C22" s="46" t="s">
        <v>85</v>
      </c>
      <c r="D22" s="18" t="s">
        <v>37</v>
      </c>
      <c r="E22" s="4" t="s">
        <v>38</v>
      </c>
    </row>
    <row r="23" spans="1:5" s="29" customFormat="1" ht="30.6" customHeight="1" x14ac:dyDescent="0.25">
      <c r="A23" s="63"/>
      <c r="B23" s="16" t="s">
        <v>31</v>
      </c>
      <c r="C23" s="46" t="s">
        <v>35</v>
      </c>
      <c r="D23" s="18" t="s">
        <v>37</v>
      </c>
      <c r="E23" s="60" t="s">
        <v>41</v>
      </c>
    </row>
    <row r="24" spans="1:5" s="29" customFormat="1" ht="30.6" customHeight="1" x14ac:dyDescent="0.25">
      <c r="A24" s="63"/>
      <c r="B24" s="16" t="s">
        <v>32</v>
      </c>
      <c r="C24" s="46" t="s">
        <v>36</v>
      </c>
      <c r="D24" s="18" t="s">
        <v>37</v>
      </c>
      <c r="E24" s="60" t="s">
        <v>41</v>
      </c>
    </row>
    <row r="25" spans="1:5" s="29" customFormat="1" ht="30.6" customHeight="1" x14ac:dyDescent="0.25">
      <c r="A25" s="63"/>
      <c r="B25" s="16" t="s">
        <v>33</v>
      </c>
      <c r="C25" s="46" t="s">
        <v>36</v>
      </c>
      <c r="D25" s="18" t="s">
        <v>37</v>
      </c>
      <c r="E25" s="60" t="s">
        <v>41</v>
      </c>
    </row>
    <row r="26" spans="1:5" s="29" customFormat="1" ht="30.6" customHeight="1" x14ac:dyDescent="0.25">
      <c r="A26" s="63"/>
      <c r="B26" s="16" t="s">
        <v>34</v>
      </c>
      <c r="C26" s="46" t="s">
        <v>36</v>
      </c>
      <c r="D26" s="18" t="s">
        <v>37</v>
      </c>
      <c r="E26" s="60" t="s">
        <v>41</v>
      </c>
    </row>
    <row r="27" spans="1:5" s="29" customFormat="1" ht="30.6" customHeight="1" x14ac:dyDescent="0.25">
      <c r="A27" s="63"/>
      <c r="B27" s="16" t="s">
        <v>21</v>
      </c>
      <c r="C27" s="28" t="s">
        <v>111</v>
      </c>
      <c r="D27" s="18" t="s">
        <v>37</v>
      </c>
      <c r="E27" s="60" t="s">
        <v>41</v>
      </c>
    </row>
    <row r="28" spans="1:5" s="29" customFormat="1" ht="30.6" customHeight="1" x14ac:dyDescent="0.25">
      <c r="A28" s="63"/>
      <c r="B28" s="16" t="s">
        <v>22</v>
      </c>
      <c r="C28" s="28" t="s">
        <v>87</v>
      </c>
      <c r="D28" s="18" t="s">
        <v>37</v>
      </c>
      <c r="E28" s="4" t="s">
        <v>38</v>
      </c>
    </row>
    <row r="29" spans="1:5" s="29" customFormat="1" ht="30.6" customHeight="1" x14ac:dyDescent="0.25">
      <c r="A29" s="63"/>
      <c r="B29" s="16" t="s">
        <v>23</v>
      </c>
      <c r="C29" s="46" t="s">
        <v>24</v>
      </c>
      <c r="D29" s="47"/>
      <c r="E29" s="48"/>
    </row>
    <row r="30" spans="1:5" s="29" customFormat="1" ht="30.6" customHeight="1" x14ac:dyDescent="0.25">
      <c r="A30" s="63"/>
      <c r="B30" s="47"/>
      <c r="C30" s="47"/>
      <c r="D30" s="47"/>
      <c r="E30" s="48"/>
    </row>
    <row r="31" spans="1:5" s="29" customFormat="1" ht="30.6" customHeight="1" x14ac:dyDescent="0.25">
      <c r="A31" s="63"/>
      <c r="B31" s="49" t="s">
        <v>25</v>
      </c>
      <c r="C31" s="50">
        <v>17</v>
      </c>
      <c r="D31" s="55"/>
      <c r="E31" s="56"/>
    </row>
    <row r="32" spans="1:5" s="29" customFormat="1" ht="30.6" customHeight="1" x14ac:dyDescent="0.25">
      <c r="A32" s="63"/>
      <c r="B32" s="16" t="s">
        <v>26</v>
      </c>
      <c r="C32" s="51"/>
      <c r="D32" s="57"/>
      <c r="E32" s="56"/>
    </row>
    <row r="33" spans="1:5" s="29" customFormat="1" ht="30.6" customHeight="1" x14ac:dyDescent="0.25">
      <c r="A33" s="63"/>
      <c r="B33" s="49" t="s">
        <v>70</v>
      </c>
      <c r="C33" s="52">
        <f>C31*C32</f>
        <v>0</v>
      </c>
      <c r="D33" s="58"/>
      <c r="E33" s="59"/>
    </row>
    <row r="38" spans="1:5" ht="36" customHeight="1" x14ac:dyDescent="0.25">
      <c r="A38" s="65" t="s">
        <v>39</v>
      </c>
      <c r="B38" s="66" t="s">
        <v>40</v>
      </c>
      <c r="C38" s="65" t="s">
        <v>30</v>
      </c>
      <c r="D38" s="67" t="s">
        <v>27</v>
      </c>
      <c r="E38" s="67"/>
    </row>
    <row r="39" spans="1:5" ht="30" x14ac:dyDescent="0.25">
      <c r="A39" s="65"/>
      <c r="B39" s="66"/>
      <c r="C39" s="65"/>
      <c r="D39" s="2" t="s">
        <v>28</v>
      </c>
      <c r="E39" s="2" t="s">
        <v>29</v>
      </c>
    </row>
    <row r="40" spans="1:5" s="29" customFormat="1" ht="29.45" customHeight="1" x14ac:dyDescent="0.25">
      <c r="A40" s="63" t="s">
        <v>42</v>
      </c>
      <c r="B40" s="16" t="s">
        <v>18</v>
      </c>
      <c r="C40" s="46" t="s">
        <v>84</v>
      </c>
      <c r="D40" s="18" t="s">
        <v>37</v>
      </c>
      <c r="E40" s="4" t="s">
        <v>38</v>
      </c>
    </row>
    <row r="41" spans="1:5" s="29" customFormat="1" ht="29.45" customHeight="1" x14ac:dyDescent="0.25">
      <c r="A41" s="63"/>
      <c r="B41" s="16" t="s">
        <v>19</v>
      </c>
      <c r="C41" s="46" t="s">
        <v>85</v>
      </c>
      <c r="D41" s="18" t="s">
        <v>37</v>
      </c>
      <c r="E41" s="4" t="s">
        <v>38</v>
      </c>
    </row>
    <row r="42" spans="1:5" s="29" customFormat="1" ht="29.45" customHeight="1" x14ac:dyDescent="0.25">
      <c r="A42" s="63"/>
      <c r="B42" s="16" t="s">
        <v>31</v>
      </c>
      <c r="C42" s="46" t="s">
        <v>35</v>
      </c>
      <c r="D42" s="18" t="s">
        <v>37</v>
      </c>
      <c r="E42" s="60" t="s">
        <v>41</v>
      </c>
    </row>
    <row r="43" spans="1:5" s="29" customFormat="1" ht="29.45" customHeight="1" x14ac:dyDescent="0.25">
      <c r="A43" s="63"/>
      <c r="B43" s="16" t="s">
        <v>32</v>
      </c>
      <c r="C43" s="46" t="s">
        <v>36</v>
      </c>
      <c r="D43" s="18" t="s">
        <v>37</v>
      </c>
      <c r="E43" s="60" t="s">
        <v>41</v>
      </c>
    </row>
    <row r="44" spans="1:5" s="29" customFormat="1" ht="29.45" customHeight="1" x14ac:dyDescent="0.25">
      <c r="A44" s="63"/>
      <c r="B44" s="16" t="s">
        <v>33</v>
      </c>
      <c r="C44" s="46" t="s">
        <v>36</v>
      </c>
      <c r="D44" s="18" t="s">
        <v>37</v>
      </c>
      <c r="E44" s="60" t="s">
        <v>41</v>
      </c>
    </row>
    <row r="45" spans="1:5" s="29" customFormat="1" ht="29.45" customHeight="1" x14ac:dyDescent="0.25">
      <c r="A45" s="63"/>
      <c r="B45" s="16" t="s">
        <v>34</v>
      </c>
      <c r="C45" s="46" t="s">
        <v>36</v>
      </c>
      <c r="D45" s="18" t="s">
        <v>37</v>
      </c>
      <c r="E45" s="60" t="s">
        <v>41</v>
      </c>
    </row>
    <row r="46" spans="1:5" s="29" customFormat="1" ht="29.45" customHeight="1" x14ac:dyDescent="0.25">
      <c r="A46" s="63"/>
      <c r="B46" s="16" t="s">
        <v>21</v>
      </c>
      <c r="C46" s="28" t="s">
        <v>86</v>
      </c>
      <c r="D46" s="18" t="s">
        <v>37</v>
      </c>
      <c r="E46" s="60" t="s">
        <v>41</v>
      </c>
    </row>
    <row r="47" spans="1:5" s="29" customFormat="1" ht="29.45" customHeight="1" x14ac:dyDescent="0.25">
      <c r="A47" s="63"/>
      <c r="B47" s="16" t="s">
        <v>22</v>
      </c>
      <c r="C47" s="28" t="s">
        <v>87</v>
      </c>
      <c r="D47" s="18" t="s">
        <v>37</v>
      </c>
      <c r="E47" s="4" t="s">
        <v>38</v>
      </c>
    </row>
    <row r="48" spans="1:5" s="29" customFormat="1" ht="29.45" customHeight="1" x14ac:dyDescent="0.25">
      <c r="A48" s="63"/>
      <c r="B48" s="16" t="s">
        <v>23</v>
      </c>
      <c r="C48" s="46" t="s">
        <v>45</v>
      </c>
      <c r="D48" s="47"/>
      <c r="E48" s="48"/>
    </row>
    <row r="49" spans="1:5" s="29" customFormat="1" ht="29.45" customHeight="1" x14ac:dyDescent="0.25">
      <c r="A49" s="63"/>
      <c r="B49" s="47"/>
      <c r="C49" s="47"/>
      <c r="D49" s="47"/>
      <c r="E49" s="48"/>
    </row>
    <row r="50" spans="1:5" s="29" customFormat="1" ht="29.45" customHeight="1" x14ac:dyDescent="0.25">
      <c r="A50" s="63"/>
      <c r="B50" s="49" t="s">
        <v>25</v>
      </c>
      <c r="C50" s="50">
        <v>6</v>
      </c>
      <c r="D50" s="47"/>
      <c r="E50" s="48"/>
    </row>
    <row r="51" spans="1:5" s="29" customFormat="1" ht="29.45" customHeight="1" x14ac:dyDescent="0.25">
      <c r="A51" s="63"/>
      <c r="B51" s="16" t="s">
        <v>26</v>
      </c>
      <c r="C51" s="51"/>
      <c r="D51" s="47"/>
      <c r="E51" s="48"/>
    </row>
    <row r="52" spans="1:5" s="29" customFormat="1" ht="29.45" customHeight="1" x14ac:dyDescent="0.25">
      <c r="A52" s="63"/>
      <c r="B52" s="49" t="s">
        <v>70</v>
      </c>
      <c r="C52" s="52">
        <f>C50*C51</f>
        <v>0</v>
      </c>
      <c r="D52" s="53"/>
      <c r="E52" s="54"/>
    </row>
  </sheetData>
  <mergeCells count="10">
    <mergeCell ref="A40:A52"/>
    <mergeCell ref="A38:A39"/>
    <mergeCell ref="B38:B39"/>
    <mergeCell ref="C38:C39"/>
    <mergeCell ref="D38:E38"/>
    <mergeCell ref="A21:A33"/>
    <mergeCell ref="D19:E19"/>
    <mergeCell ref="C19:C20"/>
    <mergeCell ref="A19:A20"/>
    <mergeCell ref="B19:B20"/>
  </mergeCells>
  <pageMargins left="0.70866141732283472" right="0.70866141732283472" top="0.78740157480314965" bottom="0.78740157480314965" header="0.31496062992125984" footer="0.31496062992125984"/>
  <pageSetup paperSize="9" scale="4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1"/>
  <sheetViews>
    <sheetView showGridLines="0" topLeftCell="A7" workbookViewId="0">
      <selection activeCell="C11" sqref="C11"/>
    </sheetView>
  </sheetViews>
  <sheetFormatPr defaultRowHeight="15" x14ac:dyDescent="0.25"/>
  <cols>
    <col min="1" max="1" width="59.140625" customWidth="1"/>
    <col min="2" max="2" width="23.28515625" customWidth="1"/>
    <col min="3" max="3" width="40.85546875" customWidth="1"/>
    <col min="4" max="4" width="30" customWidth="1"/>
    <col min="5" max="5" width="33.85546875" customWidth="1"/>
    <col min="7" max="7" width="13.42578125" customWidth="1"/>
  </cols>
  <sheetData>
    <row r="2" spans="1:5" ht="18.75" x14ac:dyDescent="0.3">
      <c r="A2" s="14" t="s">
        <v>49</v>
      </c>
    </row>
    <row r="3" spans="1:5" x14ac:dyDescent="0.25">
      <c r="A3" t="s">
        <v>1</v>
      </c>
      <c r="B3" s="1" t="s">
        <v>89</v>
      </c>
    </row>
    <row r="4" spans="1:5" x14ac:dyDescent="0.25">
      <c r="A4" t="s">
        <v>16</v>
      </c>
      <c r="B4" s="1" t="s">
        <v>90</v>
      </c>
    </row>
    <row r="5" spans="1:5" x14ac:dyDescent="0.25">
      <c r="A5" t="s">
        <v>3</v>
      </c>
      <c r="B5" t="s">
        <v>15</v>
      </c>
    </row>
    <row r="6" spans="1:5" x14ac:dyDescent="0.25">
      <c r="A6" t="s">
        <v>4</v>
      </c>
      <c r="B6" t="s">
        <v>50</v>
      </c>
    </row>
    <row r="7" spans="1:5" x14ac:dyDescent="0.25">
      <c r="A7" t="s">
        <v>5</v>
      </c>
      <c r="B7" s="76" t="s">
        <v>112</v>
      </c>
    </row>
    <row r="8" spans="1:5" x14ac:dyDescent="0.25">
      <c r="A8" t="s">
        <v>7</v>
      </c>
      <c r="B8" s="76" t="s">
        <v>112</v>
      </c>
    </row>
    <row r="10" spans="1:5" x14ac:dyDescent="0.25">
      <c r="A10" t="s">
        <v>9</v>
      </c>
      <c r="B10" t="s">
        <v>10</v>
      </c>
    </row>
    <row r="11" spans="1:5" x14ac:dyDescent="0.25">
      <c r="A11" t="s">
        <v>11</v>
      </c>
      <c r="B11" t="s">
        <v>12</v>
      </c>
    </row>
    <row r="13" spans="1:5" x14ac:dyDescent="0.25">
      <c r="A13" t="s">
        <v>13</v>
      </c>
      <c r="B13" t="s">
        <v>14</v>
      </c>
    </row>
    <row r="16" spans="1:5" ht="31.5" customHeight="1" x14ac:dyDescent="0.25">
      <c r="A16" s="65" t="s">
        <v>39</v>
      </c>
      <c r="B16" s="66" t="s">
        <v>40</v>
      </c>
      <c r="C16" s="65" t="s">
        <v>30</v>
      </c>
      <c r="D16" s="64" t="s">
        <v>27</v>
      </c>
      <c r="E16" s="64"/>
    </row>
    <row r="17" spans="1:7" ht="30" x14ac:dyDescent="0.25">
      <c r="A17" s="65"/>
      <c r="B17" s="66"/>
      <c r="C17" s="65"/>
      <c r="D17" s="17" t="s">
        <v>28</v>
      </c>
      <c r="E17" s="17" t="s">
        <v>29</v>
      </c>
    </row>
    <row r="18" spans="1:7" ht="22.15" customHeight="1" x14ac:dyDescent="0.25">
      <c r="A18" s="68" t="s">
        <v>43</v>
      </c>
      <c r="B18" s="16" t="s">
        <v>18</v>
      </c>
      <c r="C18" s="3" t="s">
        <v>98</v>
      </c>
      <c r="D18" s="18" t="s">
        <v>37</v>
      </c>
      <c r="E18" s="4" t="s">
        <v>38</v>
      </c>
    </row>
    <row r="19" spans="1:7" ht="22.15" customHeight="1" x14ac:dyDescent="0.25">
      <c r="A19" s="68"/>
      <c r="B19" s="16" t="s">
        <v>19</v>
      </c>
      <c r="C19" s="3" t="s">
        <v>90</v>
      </c>
      <c r="D19" s="18" t="s">
        <v>37</v>
      </c>
      <c r="E19" s="4" t="s">
        <v>38</v>
      </c>
    </row>
    <row r="20" spans="1:7" ht="22.15" customHeight="1" x14ac:dyDescent="0.25">
      <c r="A20" s="68"/>
      <c r="B20" s="16" t="s">
        <v>31</v>
      </c>
      <c r="C20" s="61" t="s">
        <v>112</v>
      </c>
      <c r="D20" s="18" t="s">
        <v>37</v>
      </c>
      <c r="E20" s="62" t="s">
        <v>41</v>
      </c>
    </row>
    <row r="21" spans="1:7" ht="22.15" customHeight="1" x14ac:dyDescent="0.25">
      <c r="A21" s="68"/>
      <c r="B21" s="16" t="s">
        <v>32</v>
      </c>
      <c r="C21" s="61" t="s">
        <v>112</v>
      </c>
      <c r="D21" s="18" t="s">
        <v>37</v>
      </c>
      <c r="E21" s="62" t="s">
        <v>41</v>
      </c>
    </row>
    <row r="22" spans="1:7" ht="22.15" customHeight="1" x14ac:dyDescent="0.25">
      <c r="A22" s="68"/>
      <c r="B22" s="16" t="s">
        <v>33</v>
      </c>
      <c r="C22" s="61" t="s">
        <v>112</v>
      </c>
      <c r="D22" s="18" t="s">
        <v>37</v>
      </c>
      <c r="E22" s="62" t="s">
        <v>41</v>
      </c>
    </row>
    <row r="23" spans="1:7" ht="22.15" customHeight="1" x14ac:dyDescent="0.25">
      <c r="A23" s="68"/>
      <c r="B23" s="16" t="s">
        <v>34</v>
      </c>
      <c r="C23" s="61" t="s">
        <v>112</v>
      </c>
      <c r="D23" s="18" t="s">
        <v>37</v>
      </c>
      <c r="E23" s="62" t="s">
        <v>41</v>
      </c>
    </row>
    <row r="24" spans="1:7" ht="22.15" customHeight="1" x14ac:dyDescent="0.25">
      <c r="A24" s="68"/>
      <c r="B24" s="16" t="s">
        <v>20</v>
      </c>
      <c r="C24" s="3" t="s">
        <v>53</v>
      </c>
      <c r="D24" s="18" t="s">
        <v>37</v>
      </c>
      <c r="E24" s="4" t="s">
        <v>38</v>
      </c>
    </row>
    <row r="25" spans="1:7" ht="105" x14ac:dyDescent="0.25">
      <c r="A25" s="68"/>
      <c r="B25" s="16" t="s">
        <v>21</v>
      </c>
      <c r="C25" s="15" t="s">
        <v>97</v>
      </c>
      <c r="D25" s="18" t="s">
        <v>37</v>
      </c>
      <c r="E25" s="4" t="s">
        <v>38</v>
      </c>
      <c r="G25" s="26"/>
    </row>
    <row r="26" spans="1:7" ht="60" x14ac:dyDescent="0.25">
      <c r="A26" s="68"/>
      <c r="B26" s="16" t="s">
        <v>22</v>
      </c>
      <c r="C26" s="30" t="s">
        <v>113</v>
      </c>
      <c r="D26" s="18" t="s">
        <v>37</v>
      </c>
      <c r="E26" s="4" t="s">
        <v>38</v>
      </c>
    </row>
    <row r="27" spans="1:7" x14ac:dyDescent="0.25">
      <c r="A27" s="68"/>
      <c r="B27" s="8" t="s">
        <v>23</v>
      </c>
      <c r="C27" s="3" t="s">
        <v>54</v>
      </c>
      <c r="D27" s="10"/>
      <c r="E27" s="11"/>
    </row>
    <row r="28" spans="1:7" x14ac:dyDescent="0.25">
      <c r="A28" s="68"/>
      <c r="B28" s="10"/>
      <c r="C28" s="10"/>
      <c r="D28" s="10"/>
      <c r="E28" s="11"/>
    </row>
    <row r="29" spans="1:7" ht="21" customHeight="1" x14ac:dyDescent="0.25">
      <c r="A29" s="68"/>
      <c r="B29" s="9" t="s">
        <v>25</v>
      </c>
      <c r="C29" s="5">
        <v>1</v>
      </c>
      <c r="D29" s="10"/>
      <c r="E29" s="11"/>
    </row>
    <row r="30" spans="1:7" ht="21" customHeight="1" x14ac:dyDescent="0.25">
      <c r="A30" s="68"/>
      <c r="B30" s="8" t="s">
        <v>26</v>
      </c>
      <c r="C30" s="6"/>
      <c r="D30" s="10"/>
      <c r="E30" s="11"/>
    </row>
    <row r="31" spans="1:7" ht="21" customHeight="1" x14ac:dyDescent="0.25">
      <c r="A31" s="68"/>
      <c r="B31" s="9" t="s">
        <v>70</v>
      </c>
      <c r="C31" s="7">
        <f>C29*C30</f>
        <v>0</v>
      </c>
      <c r="D31" s="12"/>
      <c r="E31" s="13"/>
    </row>
  </sheetData>
  <mergeCells count="5">
    <mergeCell ref="A18:A31"/>
    <mergeCell ref="A16:A17"/>
    <mergeCell ref="B16:B17"/>
    <mergeCell ref="C16:C17"/>
    <mergeCell ref="D16:E16"/>
  </mergeCells>
  <pageMargins left="0.70866141732283472" right="0.70866141732283472" top="0.78740157480314965" bottom="0.78740157480314965" header="0.31496062992125984" footer="0.31496062992125984"/>
  <pageSetup paperSize="9" scale="6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workbookViewId="0">
      <selection activeCell="G20" sqref="G20"/>
    </sheetView>
  </sheetViews>
  <sheetFormatPr defaultRowHeight="15" x14ac:dyDescent="0.25"/>
  <cols>
    <col min="2" max="2" width="63.42578125" bestFit="1" customWidth="1"/>
    <col min="3" max="3" width="7.140625" customWidth="1"/>
    <col min="4" max="4" width="12.42578125" customWidth="1"/>
    <col min="5" max="5" width="17.140625" customWidth="1"/>
    <col min="6" max="8" width="12.5703125" style="42" customWidth="1"/>
  </cols>
  <sheetData>
    <row r="1" spans="1:8" x14ac:dyDescent="0.25">
      <c r="A1" s="27" t="s">
        <v>55</v>
      </c>
    </row>
    <row r="3" spans="1:8" x14ac:dyDescent="0.25">
      <c r="A3" s="69" t="s">
        <v>91</v>
      </c>
      <c r="B3" s="69"/>
      <c r="C3" s="69"/>
      <c r="D3" s="69"/>
      <c r="E3" s="69"/>
      <c r="F3" s="69"/>
      <c r="G3" s="69"/>
      <c r="H3" s="69"/>
    </row>
    <row r="4" spans="1:8" x14ac:dyDescent="0.25">
      <c r="A4" s="69" t="s">
        <v>92</v>
      </c>
      <c r="B4" s="69"/>
      <c r="C4" s="69"/>
      <c r="D4" s="69"/>
      <c r="E4" s="69"/>
      <c r="F4" s="69"/>
      <c r="G4" s="69"/>
      <c r="H4" s="69"/>
    </row>
    <row r="5" spans="1:8" x14ac:dyDescent="0.25">
      <c r="A5" s="72" t="s">
        <v>80</v>
      </c>
      <c r="B5" s="72"/>
      <c r="C5" s="72"/>
      <c r="D5" s="72"/>
      <c r="E5" s="72"/>
      <c r="F5" s="72"/>
      <c r="G5" s="72"/>
      <c r="H5" s="72"/>
    </row>
    <row r="6" spans="1:8" x14ac:dyDescent="0.25">
      <c r="A6" s="69"/>
      <c r="B6" s="69"/>
      <c r="C6" s="69"/>
      <c r="D6" s="69"/>
      <c r="E6" s="69"/>
      <c r="F6" s="69"/>
      <c r="G6" s="69"/>
      <c r="H6" s="69"/>
    </row>
    <row r="7" spans="1:8" x14ac:dyDescent="0.25">
      <c r="A7" s="70" t="s">
        <v>74</v>
      </c>
      <c r="B7" s="70"/>
      <c r="C7" s="70"/>
      <c r="D7" s="70"/>
      <c r="E7" s="70"/>
      <c r="F7" s="70"/>
      <c r="G7" s="70"/>
      <c r="H7" s="70"/>
    </row>
    <row r="8" spans="1:8" x14ac:dyDescent="0.25">
      <c r="A8" s="71" t="s">
        <v>71</v>
      </c>
      <c r="B8" s="71"/>
      <c r="C8" s="71"/>
      <c r="D8" s="71"/>
      <c r="E8" s="71"/>
      <c r="F8" s="71"/>
      <c r="G8" s="71"/>
      <c r="H8" s="71"/>
    </row>
    <row r="9" spans="1:8" x14ac:dyDescent="0.25">
      <c r="A9" s="41" t="s">
        <v>79</v>
      </c>
      <c r="B9" s="41"/>
      <c r="C9" s="41"/>
      <c r="D9" s="41"/>
      <c r="E9" s="41"/>
      <c r="F9" s="43"/>
      <c r="G9" s="43"/>
      <c r="H9" s="43"/>
    </row>
    <row r="10" spans="1:8" x14ac:dyDescent="0.25">
      <c r="A10" s="71" t="s">
        <v>72</v>
      </c>
      <c r="B10" s="71"/>
      <c r="C10" s="71"/>
      <c r="D10" s="71"/>
      <c r="E10" s="71"/>
      <c r="F10" s="71"/>
      <c r="G10" s="71"/>
      <c r="H10" s="71"/>
    </row>
    <row r="11" spans="1:8" x14ac:dyDescent="0.25">
      <c r="A11" s="71" t="s">
        <v>93</v>
      </c>
      <c r="B11" s="71"/>
      <c r="C11" s="71"/>
      <c r="D11" s="71"/>
      <c r="E11" s="71"/>
      <c r="F11" s="71"/>
      <c r="G11" s="71"/>
      <c r="H11" s="71"/>
    </row>
    <row r="12" spans="1:8" ht="30.75" customHeight="1" x14ac:dyDescent="0.25">
      <c r="A12" s="73" t="s">
        <v>94</v>
      </c>
      <c r="B12" s="73"/>
      <c r="C12" s="73"/>
      <c r="D12" s="73"/>
      <c r="E12" s="73"/>
      <c r="F12" s="73"/>
      <c r="G12" s="73"/>
      <c r="H12" s="73"/>
    </row>
    <row r="13" spans="1:8" x14ac:dyDescent="0.25">
      <c r="A13" s="71" t="s">
        <v>73</v>
      </c>
      <c r="B13" s="71"/>
      <c r="C13" s="71"/>
      <c r="D13" s="71"/>
      <c r="E13" s="71"/>
      <c r="F13" s="71"/>
      <c r="G13" s="71"/>
      <c r="H13" s="71"/>
    </row>
    <row r="14" spans="1:8" x14ac:dyDescent="0.25">
      <c r="A14" s="71" t="s">
        <v>96</v>
      </c>
      <c r="B14" s="71"/>
      <c r="C14" s="71"/>
      <c r="D14" s="71"/>
      <c r="E14" s="71"/>
      <c r="F14" s="71"/>
      <c r="G14" s="71"/>
      <c r="H14" s="71"/>
    </row>
    <row r="15" spans="1:8" x14ac:dyDescent="0.25">
      <c r="A15" s="41" t="s">
        <v>95</v>
      </c>
      <c r="B15" s="41"/>
      <c r="C15" s="41"/>
      <c r="D15" s="41"/>
      <c r="E15" s="41"/>
      <c r="F15" s="43"/>
      <c r="G15" s="43"/>
      <c r="H15" s="43"/>
    </row>
    <row r="18" spans="1:8" ht="33.75" customHeight="1" x14ac:dyDescent="0.25">
      <c r="A18" s="64" t="s">
        <v>63</v>
      </c>
      <c r="B18" s="65" t="s">
        <v>40</v>
      </c>
      <c r="C18" s="64" t="s">
        <v>57</v>
      </c>
      <c r="D18" s="64" t="s">
        <v>58</v>
      </c>
      <c r="E18" s="64" t="s">
        <v>59</v>
      </c>
      <c r="F18" s="64" t="s">
        <v>60</v>
      </c>
      <c r="G18" s="64" t="s">
        <v>61</v>
      </c>
      <c r="H18" s="64" t="s">
        <v>62</v>
      </c>
    </row>
    <row r="19" spans="1:8" ht="33.75" customHeight="1" x14ac:dyDescent="0.25">
      <c r="A19" s="64"/>
      <c r="B19" s="65"/>
      <c r="C19" s="64"/>
      <c r="D19" s="64"/>
      <c r="E19" s="64"/>
      <c r="F19" s="64" t="s">
        <v>56</v>
      </c>
      <c r="G19" s="64"/>
      <c r="H19" s="64"/>
    </row>
    <row r="20" spans="1:8" s="21" customFormat="1" ht="33.75" customHeight="1" x14ac:dyDescent="0.25">
      <c r="A20" s="19" t="s">
        <v>66</v>
      </c>
      <c r="B20" s="31" t="s">
        <v>103</v>
      </c>
      <c r="C20" s="18"/>
      <c r="D20" s="4"/>
      <c r="E20" s="22"/>
      <c r="F20" s="44">
        <f>D20*E20</f>
        <v>0</v>
      </c>
      <c r="G20" s="44">
        <f>F20*0.21</f>
        <v>0</v>
      </c>
      <c r="H20" s="44">
        <f>F20+G20</f>
        <v>0</v>
      </c>
    </row>
    <row r="21" spans="1:8" s="21" customFormat="1" ht="33.75" customHeight="1" x14ac:dyDescent="0.25">
      <c r="A21" s="19" t="s">
        <v>67</v>
      </c>
      <c r="B21" s="31" t="s">
        <v>104</v>
      </c>
      <c r="C21" s="18"/>
      <c r="D21" s="4"/>
      <c r="E21" s="22"/>
      <c r="F21" s="44">
        <f t="shared" ref="F21:F27" si="0">D21*E21</f>
        <v>0</v>
      </c>
      <c r="G21" s="44">
        <f t="shared" ref="G21:G27" si="1">F21*0.21</f>
        <v>0</v>
      </c>
      <c r="H21" s="44">
        <f t="shared" ref="H21:H27" si="2">F21+G21</f>
        <v>0</v>
      </c>
    </row>
    <row r="22" spans="1:8" s="21" customFormat="1" ht="33.75" customHeight="1" x14ac:dyDescent="0.25">
      <c r="A22" s="19" t="s">
        <v>44</v>
      </c>
      <c r="B22" s="32" t="s">
        <v>105</v>
      </c>
      <c r="C22" s="20"/>
      <c r="D22" s="23"/>
      <c r="E22" s="22"/>
      <c r="F22" s="44">
        <f t="shared" si="0"/>
        <v>0</v>
      </c>
      <c r="G22" s="44">
        <f t="shared" si="1"/>
        <v>0</v>
      </c>
      <c r="H22" s="44">
        <f t="shared" si="2"/>
        <v>0</v>
      </c>
    </row>
    <row r="23" spans="1:8" s="21" customFormat="1" ht="33.75" customHeight="1" x14ac:dyDescent="0.25">
      <c r="A23" s="19" t="s">
        <v>68</v>
      </c>
      <c r="B23" s="31" t="s">
        <v>106</v>
      </c>
      <c r="C23" s="20"/>
      <c r="D23" s="23"/>
      <c r="E23" s="22"/>
      <c r="F23" s="44">
        <f t="shared" si="0"/>
        <v>0</v>
      </c>
      <c r="G23" s="44">
        <f t="shared" si="1"/>
        <v>0</v>
      </c>
      <c r="H23" s="44">
        <f t="shared" si="2"/>
        <v>0</v>
      </c>
    </row>
    <row r="24" spans="1:8" s="21" customFormat="1" ht="33.75" customHeight="1" x14ac:dyDescent="0.25">
      <c r="A24" s="19" t="s">
        <v>69</v>
      </c>
      <c r="B24" s="32" t="s">
        <v>107</v>
      </c>
      <c r="C24" s="24"/>
      <c r="D24" s="23"/>
      <c r="E24" s="22"/>
      <c r="F24" s="44">
        <f t="shared" si="0"/>
        <v>0</v>
      </c>
      <c r="G24" s="44">
        <f t="shared" si="1"/>
        <v>0</v>
      </c>
      <c r="H24" s="44">
        <f t="shared" si="2"/>
        <v>0</v>
      </c>
    </row>
    <row r="25" spans="1:8" s="21" customFormat="1" ht="33.75" customHeight="1" x14ac:dyDescent="0.25">
      <c r="A25" s="19" t="s">
        <v>48</v>
      </c>
      <c r="B25" s="32" t="s">
        <v>108</v>
      </c>
      <c r="C25" s="24"/>
      <c r="D25" s="4"/>
      <c r="E25" s="22"/>
      <c r="F25" s="44">
        <f t="shared" si="0"/>
        <v>0</v>
      </c>
      <c r="G25" s="44">
        <f t="shared" si="1"/>
        <v>0</v>
      </c>
      <c r="H25" s="44">
        <f t="shared" si="2"/>
        <v>0</v>
      </c>
    </row>
    <row r="26" spans="1:8" s="35" customFormat="1" ht="33.75" customHeight="1" x14ac:dyDescent="0.25">
      <c r="A26" s="33" t="s">
        <v>51</v>
      </c>
      <c r="B26" s="34" t="s">
        <v>109</v>
      </c>
      <c r="C26" s="24"/>
      <c r="D26" s="4"/>
      <c r="E26" s="22"/>
      <c r="F26" s="45">
        <f t="shared" ref="F26" si="3">D26*E26</f>
        <v>0</v>
      </c>
      <c r="G26" s="45">
        <f t="shared" ref="G26" si="4">F26*0.21</f>
        <v>0</v>
      </c>
      <c r="H26" s="45">
        <f t="shared" ref="H26" si="5">F26+G26</f>
        <v>0</v>
      </c>
    </row>
    <row r="27" spans="1:8" s="21" customFormat="1" ht="33.75" customHeight="1" x14ac:dyDescent="0.25">
      <c r="A27" s="19" t="s">
        <v>52</v>
      </c>
      <c r="B27" s="33" t="s">
        <v>110</v>
      </c>
      <c r="C27" s="20"/>
      <c r="D27" s="4"/>
      <c r="E27" s="22"/>
      <c r="F27" s="44">
        <f t="shared" si="0"/>
        <v>0</v>
      </c>
      <c r="G27" s="44">
        <f t="shared" si="1"/>
        <v>0</v>
      </c>
      <c r="H27" s="44">
        <f t="shared" si="2"/>
        <v>0</v>
      </c>
    </row>
  </sheetData>
  <mergeCells count="19">
    <mergeCell ref="A10:H10"/>
    <mergeCell ref="A11:H11"/>
    <mergeCell ref="A13:H13"/>
    <mergeCell ref="A12:H12"/>
    <mergeCell ref="A14:H14"/>
    <mergeCell ref="A3:H3"/>
    <mergeCell ref="A4:H4"/>
    <mergeCell ref="A6:H6"/>
    <mergeCell ref="A7:H7"/>
    <mergeCell ref="A8:H8"/>
    <mergeCell ref="A5:H5"/>
    <mergeCell ref="G18:G19"/>
    <mergeCell ref="H18:H19"/>
    <mergeCell ref="A18:A19"/>
    <mergeCell ref="C18:C19"/>
    <mergeCell ref="B18:B19"/>
    <mergeCell ref="D18:D19"/>
    <mergeCell ref="E18:E19"/>
    <mergeCell ref="F18:F19"/>
  </mergeCells>
  <pageMargins left="0.70866141732283472" right="0.70866141732283472" top="0.78740157480314965" bottom="0.78740157480314965" header="0.31496062992125984" footer="0.31496062992125984"/>
  <pageSetup paperSize="9" scale="7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tabSelected="1" workbookViewId="0">
      <selection activeCell="C14" sqref="C14"/>
    </sheetView>
  </sheetViews>
  <sheetFormatPr defaultRowHeight="15" x14ac:dyDescent="0.25"/>
  <cols>
    <col min="1" max="1" width="12.42578125" bestFit="1" customWidth="1"/>
    <col min="2" max="2" width="56.7109375" customWidth="1"/>
    <col min="3" max="5" width="15.7109375" customWidth="1"/>
  </cols>
  <sheetData>
    <row r="1" spans="1:5" ht="18.75" x14ac:dyDescent="0.3">
      <c r="A1" s="14" t="s">
        <v>81</v>
      </c>
      <c r="B1" s="27"/>
      <c r="C1" s="27"/>
    </row>
    <row r="3" spans="1:5" s="36" customFormat="1" ht="30" x14ac:dyDescent="0.25">
      <c r="A3" s="39" t="s">
        <v>63</v>
      </c>
      <c r="B3" s="39" t="s">
        <v>99</v>
      </c>
      <c r="C3" s="40" t="s">
        <v>64</v>
      </c>
      <c r="D3" s="40" t="s">
        <v>61</v>
      </c>
      <c r="E3" s="40" t="s">
        <v>65</v>
      </c>
    </row>
    <row r="4" spans="1:5" ht="36" customHeight="1" x14ac:dyDescent="0.25">
      <c r="A4" s="3" t="s">
        <v>17</v>
      </c>
      <c r="B4" s="37" t="s">
        <v>100</v>
      </c>
      <c r="C4" s="25">
        <f>Okna!C33</f>
        <v>0</v>
      </c>
      <c r="D4" s="25">
        <f>C4*0.21</f>
        <v>0</v>
      </c>
      <c r="E4" s="25">
        <f>C4+D4</f>
        <v>0</v>
      </c>
    </row>
    <row r="5" spans="1:5" ht="36" customHeight="1" x14ac:dyDescent="0.25">
      <c r="A5" s="3" t="s">
        <v>42</v>
      </c>
      <c r="B5" s="37" t="s">
        <v>101</v>
      </c>
      <c r="C5" s="25">
        <f>Okna!C52</f>
        <v>0</v>
      </c>
      <c r="D5" s="25">
        <f t="shared" ref="D5:D12" si="0">C5*0.21</f>
        <v>0</v>
      </c>
      <c r="E5" s="25">
        <f t="shared" ref="E5:E12" si="1">C5+D5</f>
        <v>0</v>
      </c>
    </row>
    <row r="6" spans="1:5" ht="36" customHeight="1" x14ac:dyDescent="0.25">
      <c r="A6" s="3" t="s">
        <v>43</v>
      </c>
      <c r="B6" s="37" t="s">
        <v>102</v>
      </c>
      <c r="C6" s="25">
        <f>Dveře!C31</f>
        <v>0</v>
      </c>
      <c r="D6" s="25">
        <f t="shared" si="0"/>
        <v>0</v>
      </c>
      <c r="E6" s="25">
        <f t="shared" si="1"/>
        <v>0</v>
      </c>
    </row>
    <row r="7" spans="1:5" ht="36" customHeight="1" x14ac:dyDescent="0.25">
      <c r="A7" s="3" t="s">
        <v>66</v>
      </c>
      <c r="B7" s="37" t="str">
        <f>'Doplňkové položky'!B20</f>
        <v>Pozinková překrytka venkovního parapetu 35 x 60 mm</v>
      </c>
      <c r="C7" s="25">
        <f>'Doplňkové položky'!F20</f>
        <v>0</v>
      </c>
      <c r="D7" s="25">
        <f t="shared" si="0"/>
        <v>0</v>
      </c>
      <c r="E7" s="25">
        <f t="shared" si="1"/>
        <v>0</v>
      </c>
    </row>
    <row r="8" spans="1:5" ht="36" customHeight="1" x14ac:dyDescent="0.25">
      <c r="A8" s="3" t="s">
        <v>67</v>
      </c>
      <c r="B8" s="37" t="str">
        <f>'Doplňkové položky'!B21</f>
        <v>Vnitřní PVC parapet bílý, hloubka 400 mm</v>
      </c>
      <c r="C8" s="25">
        <f>'Doplňkové položky'!F21</f>
        <v>0</v>
      </c>
      <c r="D8" s="25">
        <f t="shared" si="0"/>
        <v>0</v>
      </c>
      <c r="E8" s="25">
        <f t="shared" si="1"/>
        <v>0</v>
      </c>
    </row>
    <row r="9" spans="1:5" ht="36" customHeight="1" x14ac:dyDescent="0.25">
      <c r="A9" s="3" t="s">
        <v>44</v>
      </c>
      <c r="B9" s="37" t="str">
        <f>'Doplňkové položky'!B22</f>
        <v>Montáž nových oken, dveří, parapetů a překrytek, začištění hran parapetní zdi pro osazení nového parapetu</v>
      </c>
      <c r="C9" s="25">
        <f>'Doplňkové položky'!F22</f>
        <v>0</v>
      </c>
      <c r="D9" s="25">
        <f t="shared" si="0"/>
        <v>0</v>
      </c>
      <c r="E9" s="25">
        <f t="shared" si="1"/>
        <v>0</v>
      </c>
    </row>
    <row r="10" spans="1:5" ht="36" customHeight="1" x14ac:dyDescent="0.25">
      <c r="A10" s="3" t="s">
        <v>68</v>
      </c>
      <c r="B10" s="37" t="str">
        <f>'Doplňkové položky'!B23</f>
        <v>Demontáž starých špaletových oken a dveří</v>
      </c>
      <c r="C10" s="25">
        <f>'Doplňkové položky'!F23</f>
        <v>0</v>
      </c>
      <c r="D10" s="25">
        <f t="shared" si="0"/>
        <v>0</v>
      </c>
      <c r="E10" s="25">
        <f t="shared" si="1"/>
        <v>0</v>
      </c>
    </row>
    <row r="11" spans="1:5" ht="36" customHeight="1" x14ac:dyDescent="0.25">
      <c r="A11" s="3" t="s">
        <v>69</v>
      </c>
      <c r="B11" s="37" t="str">
        <f>'Doplňkové položky'!B24</f>
        <v xml:space="preserve">Ekologická likvidace starých špaletových oken a dveří </v>
      </c>
      <c r="C11" s="25">
        <f>'Doplňkové položky'!F24</f>
        <v>0</v>
      </c>
      <c r="D11" s="25">
        <f t="shared" si="0"/>
        <v>0</v>
      </c>
      <c r="E11" s="25">
        <f t="shared" si="1"/>
        <v>0</v>
      </c>
    </row>
    <row r="12" spans="1:5" ht="36" customHeight="1" x14ac:dyDescent="0.25">
      <c r="A12" s="3" t="s">
        <v>48</v>
      </c>
      <c r="B12" s="37" t="str">
        <f>'Doplňkové položky'!B25</f>
        <v>Zednické začištění špaletových oken a dveří z interiéru (polystyren, apu lišta, perlinka, lepdilo, štuk)</v>
      </c>
      <c r="C12" s="25">
        <f>'Doplňkové položky'!F25</f>
        <v>0</v>
      </c>
      <c r="D12" s="25">
        <f t="shared" si="0"/>
        <v>0</v>
      </c>
      <c r="E12" s="25">
        <f t="shared" si="1"/>
        <v>0</v>
      </c>
    </row>
    <row r="13" spans="1:5" ht="36" customHeight="1" x14ac:dyDescent="0.25">
      <c r="A13" s="3" t="s">
        <v>51</v>
      </c>
      <c r="B13" s="37" t="str">
        <f>'Doplňkové položky'!B26</f>
        <v>Zednické začištění vnějšího ostnění nově osazených výplní</v>
      </c>
      <c r="C13" s="25">
        <f>'Doplňkové položky'!F26</f>
        <v>0</v>
      </c>
      <c r="D13" s="25">
        <f t="shared" ref="D13" si="2">C13*0.21</f>
        <v>0</v>
      </c>
      <c r="E13" s="25">
        <f t="shared" ref="E13" si="3">C13+D13</f>
        <v>0</v>
      </c>
    </row>
    <row r="14" spans="1:5" ht="36" customHeight="1" x14ac:dyDescent="0.25">
      <c r="A14" s="3" t="s">
        <v>52</v>
      </c>
      <c r="B14" s="37" t="str">
        <f>'Doplňkové položky'!B27</f>
        <v>Doprava</v>
      </c>
      <c r="C14" s="25">
        <f>'Doplňkové položky'!F27</f>
        <v>0</v>
      </c>
      <c r="D14" s="25">
        <f t="shared" ref="D14" si="4">C14*0.21</f>
        <v>0</v>
      </c>
      <c r="E14" s="25">
        <f t="shared" ref="E14" si="5">C14+D14</f>
        <v>0</v>
      </c>
    </row>
    <row r="15" spans="1:5" ht="36" customHeight="1" x14ac:dyDescent="0.25"/>
    <row r="16" spans="1:5" ht="36" customHeight="1" x14ac:dyDescent="0.25">
      <c r="A16" s="74" t="s">
        <v>60</v>
      </c>
      <c r="B16" s="75"/>
      <c r="C16" s="38">
        <f>SUM(C4:C14)</f>
        <v>0</v>
      </c>
      <c r="D16" s="38">
        <f>SUM(D4:D14)</f>
        <v>0</v>
      </c>
      <c r="E16" s="38">
        <f>SUM(E4:E14)</f>
        <v>0</v>
      </c>
    </row>
  </sheetData>
  <sheetProtection algorithmName="SHA-512" hashValue="lyiabUvKs11ysE7NkCAi89lqsk3DXRS2jEvTFjZ+claW6Df7RacwC3zAqFDn+UE1pSMzNkd8pxHn11VXWSf2zg==" saltValue="zGm8Pq5V5VYLLOGnxgXMuA==" spinCount="100000" sheet="1" objects="1" scenarios="1"/>
  <mergeCells count="1">
    <mergeCell ref="A16:B16"/>
  </mergeCells>
  <pageMargins left="0.70866141732283472" right="0.70866141732283472" top="0.78740157480314965" bottom="0.78740157480314965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Okna</vt:lpstr>
      <vt:lpstr>Dveře</vt:lpstr>
      <vt:lpstr>Doplňkové položky</vt:lpstr>
      <vt:lpstr>Souhrnný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Drahošová</dc:creator>
  <cp:lastModifiedBy>Markéta Drahošová</cp:lastModifiedBy>
  <cp:lastPrinted>2025-06-03T13:23:14Z</cp:lastPrinted>
  <dcterms:created xsi:type="dcterms:W3CDTF">2025-05-05T12:13:18Z</dcterms:created>
  <dcterms:modified xsi:type="dcterms:W3CDTF">2025-06-05T09:28:03Z</dcterms:modified>
</cp:coreProperties>
</file>