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áce\AZ\Litomyšl\3_PD AB\Pracovní verze\5_9.7.2018 (aktualizace kotelny)\3_Rozpočet\2_slepý\"/>
    </mc:Choice>
  </mc:AlternateContent>
  <bookViews>
    <workbookView xWindow="0" yWindow="0" windowWidth="23040" windowHeight="10848" activeTab="1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25" i="1" l="1"/>
  <c r="G28" i="1" s="1"/>
  <c r="F39" i="1" l="1"/>
  <c r="I20" i="1"/>
  <c r="I18" i="1"/>
  <c r="AZ43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I19" i="1" l="1"/>
  <c r="G39" i="1"/>
  <c r="G40" i="1" s="1"/>
  <c r="G29" i="1" s="1"/>
  <c r="F40" i="1"/>
  <c r="I39" i="1" l="1"/>
  <c r="I40" i="1" s="1"/>
  <c r="J39" i="1" s="1"/>
  <c r="J40" i="1" s="1"/>
  <c r="I17" i="1"/>
  <c r="I16" i="1" l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<sst xmlns="http://schemas.openxmlformats.org/spreadsheetml/2006/main" count="78" uniqueCount="60">
  <si>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</si>
  <si>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</si>
  <si>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</si>
  <si>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</si>
  <si>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</si>
  <si>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</si>
  <si>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</si>
  <si>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</si>
  <si>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</si>
  <si>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</si>
  <si>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</si>
  <si>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</si>
  <si>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</si>
  <si>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</si>
  <si>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</si>
  <si>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</si>
  <si>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</si>
  <si>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</si>
  <si>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</si>
  <si>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</si>
  <si>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</si>
  <si>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</si>
  <si>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</si>
  <si>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</si>
  <si>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</si>
  <si>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</si>
  <si>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</si>
  <si>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</si>
  <si>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</si>
  <si>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</si>
  <si>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</si>
  <si>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</si>
  <si>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</si>
  <si>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</si>
  <si>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</si>
  <si>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</si>
  <si>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</si>
  <si>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</si>
  <si>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</si>
  <si>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</si>
  <si>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</si>
  <si>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</si>
  <si>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Hlaváč</t>
  </si>
  <si>
    <t>Celkem za stavbu</t>
  </si>
  <si>
    <t>CZK</t>
  </si>
  <si>
    <t xml:space="preserve">Popis rozpočtu:  - </t>
  </si>
  <si>
    <t>Rekapitulace dílů</t>
  </si>
  <si>
    <t>Typ dílu</t>
  </si>
  <si>
    <t>1</t>
  </si>
  <si>
    <t>2</t>
  </si>
  <si>
    <t>VN</t>
  </si>
  <si>
    <t>ON</t>
  </si>
  <si>
    <t>samostatný rozpočet</t>
  </si>
  <si>
    <t>Položkový rozpočet - celková rakapitulace</t>
  </si>
  <si>
    <t>Realizace úspor energie - SŠ zahradnická a technická, Litomyšl - REVIZE č. 1 - 05/2018</t>
  </si>
  <si>
    <t>Pardubický kraj</t>
  </si>
  <si>
    <t>3</t>
  </si>
  <si>
    <t>Stavební úpravy (A)</t>
  </si>
  <si>
    <t>Silnoproudá elektrotechnika (A)</t>
  </si>
  <si>
    <t>ÚT, plyn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</si>
</sst>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8" fillId="0" borderId="1" xfId="0" applyFont="1" applyBorder="1"/>
    <xf numFmtId="0" fontId="8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3" fontId="0" fillId="0" borderId="26" xfId="0" applyNumberFormat="1" applyBorder="1"/>
    <xf numFmtId="0" fontId="16" fillId="0" borderId="0" xfId="0" applyNumberFormat="1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8" fillId="3" borderId="18" xfId="0" applyNumberFormat="1" applyFont="1" applyFill="1" applyBorder="1" applyAlignment="1" applyProtection="1">
      <alignment horizontal="center" vertical="center"/>
    </xf>
    <xf numFmtId="49" fontId="6" fillId="3" borderId="18" xfId="0" applyNumberFormat="1" applyFont="1" applyFill="1" applyBorder="1" applyAlignment="1" applyProtection="1">
      <alignment horizontal="center" vertical="center"/>
    </xf>
    <xf numFmtId="49" fontId="6" fillId="3" borderId="19" xfId="0" applyNumberFormat="1" applyFont="1" applyFill="1" applyBorder="1" applyAlignment="1" applyProtection="1">
      <alignment horizontal="center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Font="1" applyFill="1" applyBorder="1" applyAlignment="1" applyProtection="1">
      <alignment horizontal="left" vertical="center" inden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/>
    </xf>
    <xf numFmtId="0" fontId="0" fillId="0" borderId="2" xfId="0" applyFill="1" applyBorder="1" applyAlignment="1" applyProtection="1"/>
    <xf numFmtId="0" fontId="8" fillId="0" borderId="1" xfId="0" applyFont="1" applyFill="1" applyBorder="1" applyAlignment="1" applyProtection="1">
      <alignment horizontal="left" vertical="center" indent="1"/>
    </xf>
    <xf numFmtId="0" fontId="8" fillId="0" borderId="0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left" vertical="center" indent="1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8" xfId="0" applyFill="1" applyBorder="1" applyAlignment="1" applyProtection="1"/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3" xfId="0" applyNumberFormat="1" applyFill="1" applyBorder="1" applyProtection="1"/>
    <xf numFmtId="3" fontId="0" fillId="4" borderId="12" xfId="0" applyNumberFormat="1" applyFill="1" applyBorder="1" applyProtection="1"/>
    <xf numFmtId="3" fontId="15" fillId="4" borderId="6" xfId="0" applyNumberFormat="1" applyFont="1" applyFill="1" applyBorder="1" applyAlignment="1" applyProtection="1">
      <alignment wrapText="1" shrinkToFit="1"/>
    </xf>
    <xf numFmtId="3" fontId="15" fillId="4" borderId="6" xfId="0" applyNumberFormat="1" applyFont="1" applyFill="1" applyBorder="1" applyAlignment="1" applyProtection="1">
      <alignment shrinkToFit="1"/>
    </xf>
    <xf numFmtId="3" fontId="0" fillId="4" borderId="30" xfId="0" applyNumberFormat="1" applyFill="1" applyBorder="1" applyAlignment="1" applyProtection="1">
      <alignment shrinkToFit="1"/>
    </xf>
    <xf numFmtId="3" fontId="0" fillId="4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4" fillId="0" borderId="0" xfId="0" applyFont="1" applyProtection="1"/>
    <xf numFmtId="0" fontId="17" fillId="3" borderId="32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Border="1" applyAlignment="1" applyProtection="1">
      <alignment vertical="center"/>
    </xf>
    <xf numFmtId="49" fontId="3" fillId="0" borderId="32" xfId="0" applyNumberFormat="1" applyFont="1" applyBorder="1" applyAlignment="1" applyProtection="1">
      <alignment vertical="center" wrapText="1"/>
    </xf>
    <xf numFmtId="49" fontId="3" fillId="0" borderId="18" xfId="0" applyNumberFormat="1" applyFont="1" applyBorder="1" applyAlignment="1" applyProtection="1">
      <alignment vertical="center" wrapText="1"/>
    </xf>
    <xf numFmtId="4" fontId="3" fillId="0" borderId="31" xfId="0" applyNumberFormat="1" applyFont="1" applyBorder="1" applyAlignment="1" applyProtection="1">
      <alignment horizontal="center" vertical="center" wrapText="1"/>
    </xf>
    <xf numFmtId="4" fontId="3" fillId="0" borderId="31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 wrapText="1"/>
    </xf>
    <xf numFmtId="4" fontId="3" fillId="0" borderId="34" xfId="0" applyNumberFormat="1" applyFont="1" applyBorder="1" applyAlignment="1" applyProtection="1">
      <alignment horizontal="center" vertical="center" wrapText="1"/>
    </xf>
    <xf numFmtId="4" fontId="3" fillId="0" borderId="34" xfId="0" applyNumberFormat="1" applyFont="1" applyBorder="1" applyAlignment="1" applyProtection="1">
      <alignment vertical="center"/>
    </xf>
    <xf numFmtId="49" fontId="3" fillId="0" borderId="26" xfId="0" applyNumberFormat="1" applyFont="1" applyBorder="1" applyAlignment="1" applyProtection="1">
      <alignment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0" fontId="3" fillId="4" borderId="37" xfId="0" applyFont="1" applyFill="1" applyBorder="1" applyProtection="1"/>
    <xf numFmtId="0" fontId="3" fillId="4" borderId="35" xfId="0" applyFont="1" applyFill="1" applyBorder="1" applyProtection="1"/>
    <xf numFmtId="4" fontId="3" fillId="4" borderId="36" xfId="0" applyNumberFormat="1" applyFont="1" applyFill="1" applyBorder="1" applyAlignment="1" applyProtection="1">
      <alignment horizontal="center"/>
    </xf>
    <xf numFmtId="4" fontId="3" fillId="4" borderId="36" xfId="0" applyNumberFormat="1" applyFont="1" applyFill="1" applyBorder="1" applyAlignment="1" applyProtection="1"/>
    <xf numFmtId="4" fontId="3" fillId="4" borderId="36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Border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4" fontId="3" fillId="5" borderId="31" xfId="0" applyNumberFormat="1" applyFont="1" applyFill="1" applyBorder="1" applyAlignment="1" applyProtection="1">
      <alignment vertical="center"/>
      <protection locked="0"/>
    </xf>
    <xf numFmtId="4" fontId="3" fillId="5" borderId="26" xfId="0" applyNumberFormat="1" applyFont="1" applyFill="1" applyBorder="1" applyAlignment="1" applyProtection="1">
      <alignment horizontal="right" vertical="center"/>
      <protection locked="0"/>
    </xf>
    <xf numFmtId="4" fontId="3" fillId="5" borderId="38" xfId="0" applyNumberFormat="1" applyFont="1" applyFill="1" applyBorder="1" applyAlignment="1" applyProtection="1">
      <alignment horizontal="right"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9" t="s">
        <v>36</v>
      </c>
    </row>
    <row r="2" spans="1:7" ht="57.75" customHeight="1" x14ac:dyDescent="0.25">
      <c r="A2" s="19" t="s">
        <v>37</v>
      </c>
      <c r="B2" s="19"/>
      <c r="C2" s="19"/>
      <c r="D2" s="19"/>
      <c r="E2" s="19"/>
      <c r="F2" s="19"/>
      <c r="G2" s="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5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3.2" x14ac:dyDescent="0.25"/>
  <cols>
    <col min="1" max="1" width="8.44140625" hidden="1" customWidth="1"/>
    <col min="2" max="2" width="9.109375" style="27" customWidth="1"/>
    <col min="3" max="3" width="7.44140625" style="27" customWidth="1"/>
    <col min="4" max="4" width="13.44140625" style="27" customWidth="1"/>
    <col min="5" max="5" width="12.109375" style="27" customWidth="1"/>
    <col min="6" max="6" width="11.44140625" style="27" customWidth="1"/>
    <col min="7" max="7" width="12.6640625" style="175" customWidth="1"/>
    <col min="8" max="8" width="12.6640625" style="27" customWidth="1"/>
    <col min="9" max="9" width="12.6640625" style="175" customWidth="1"/>
    <col min="10" max="10" width="6.6640625" style="175" customWidth="1"/>
    <col min="11" max="11" width="4.33203125" style="27" customWidth="1"/>
    <col min="12" max="15" width="10.6640625" style="27" customWidth="1"/>
    <col min="16" max="22" width="9" style="27"/>
    <col min="52" max="52" width="92.44140625" customWidth="1"/>
  </cols>
  <sheetData>
    <row r="1" spans="1:15" ht="33.75" customHeight="1" x14ac:dyDescent="0.25">
      <c r="A1" s="10" t="s">
        <v>34</v>
      </c>
      <c r="B1" s="24" t="s">
        <v>53</v>
      </c>
      <c r="C1" s="25"/>
      <c r="D1" s="25"/>
      <c r="E1" s="25"/>
      <c r="F1" s="25"/>
      <c r="G1" s="25"/>
      <c r="H1" s="25"/>
      <c r="I1" s="25"/>
      <c r="J1" s="26"/>
    </row>
    <row r="2" spans="1:15" ht="23.25" customHeight="1" x14ac:dyDescent="0.25">
      <c r="A2" s="1"/>
      <c r="B2" s="28" t="s">
        <v>38</v>
      </c>
      <c r="C2" s="29"/>
      <c r="D2" s="30" t="s">
        <v>54</v>
      </c>
      <c r="E2" s="31"/>
      <c r="F2" s="31"/>
      <c r="G2" s="31"/>
      <c r="H2" s="31"/>
      <c r="I2" s="31"/>
      <c r="J2" s="32"/>
      <c r="O2" s="33"/>
    </row>
    <row r="3" spans="1:15" ht="23.25" hidden="1" customHeight="1" x14ac:dyDescent="0.25">
      <c r="A3" s="1"/>
      <c r="B3" s="34" t="s">
        <v>40</v>
      </c>
      <c r="C3" s="29"/>
      <c r="D3" s="35"/>
      <c r="E3" s="35"/>
      <c r="F3" s="36"/>
      <c r="G3" s="36"/>
      <c r="H3" s="29"/>
      <c r="I3" s="37"/>
      <c r="J3" s="38"/>
    </row>
    <row r="4" spans="1:15" ht="23.25" hidden="1" customHeight="1" x14ac:dyDescent="0.25">
      <c r="A4" s="1"/>
      <c r="B4" s="39" t="s">
        <v>41</v>
      </c>
      <c r="C4" s="40"/>
      <c r="D4" s="41"/>
      <c r="E4" s="41"/>
      <c r="F4" s="42"/>
      <c r="G4" s="43"/>
      <c r="H4" s="42"/>
      <c r="I4" s="43"/>
      <c r="J4" s="44"/>
    </row>
    <row r="5" spans="1:15" ht="24" customHeight="1" x14ac:dyDescent="0.25">
      <c r="A5" s="1"/>
      <c r="B5" s="45" t="s">
        <v>21</v>
      </c>
      <c r="C5" s="46"/>
      <c r="D5" s="47" t="s">
        <v>55</v>
      </c>
      <c r="E5" s="48"/>
      <c r="F5" s="48"/>
      <c r="G5" s="48"/>
      <c r="H5" s="49" t="s">
        <v>31</v>
      </c>
      <c r="I5" s="47"/>
      <c r="J5" s="50"/>
    </row>
    <row r="6" spans="1:15" ht="15.75" customHeight="1" x14ac:dyDescent="0.25">
      <c r="A6" s="1"/>
      <c r="B6" s="51"/>
      <c r="C6" s="48"/>
      <c r="D6" s="47"/>
      <c r="E6" s="48"/>
      <c r="F6" s="48"/>
      <c r="G6" s="48"/>
      <c r="H6" s="49" t="s">
        <v>32</v>
      </c>
      <c r="I6" s="47"/>
      <c r="J6" s="50"/>
    </row>
    <row r="7" spans="1:15" ht="15.75" customHeight="1" x14ac:dyDescent="0.25">
      <c r="A7" s="1"/>
      <c r="B7" s="52"/>
      <c r="C7" s="53"/>
      <c r="D7" s="54"/>
      <c r="E7" s="55"/>
      <c r="F7" s="55"/>
      <c r="G7" s="55"/>
      <c r="H7" s="56"/>
      <c r="I7" s="55"/>
      <c r="J7" s="57"/>
    </row>
    <row r="8" spans="1:15" ht="24" hidden="1" customHeight="1" x14ac:dyDescent="0.25">
      <c r="A8" s="1"/>
      <c r="B8" s="45" t="s">
        <v>19</v>
      </c>
      <c r="C8" s="46"/>
      <c r="D8" s="58"/>
      <c r="E8" s="46"/>
      <c r="F8" s="46"/>
      <c r="G8" s="59"/>
      <c r="H8" s="49" t="s">
        <v>31</v>
      </c>
      <c r="I8" s="60"/>
      <c r="J8" s="50"/>
    </row>
    <row r="9" spans="1:15" ht="15.75" hidden="1" customHeight="1" x14ac:dyDescent="0.25">
      <c r="A9" s="1"/>
      <c r="B9" s="61"/>
      <c r="C9" s="46"/>
      <c r="D9" s="58"/>
      <c r="E9" s="46"/>
      <c r="F9" s="46"/>
      <c r="G9" s="59"/>
      <c r="H9" s="49" t="s">
        <v>32</v>
      </c>
      <c r="I9" s="60"/>
      <c r="J9" s="50"/>
    </row>
    <row r="10" spans="1:15" ht="15.75" hidden="1" customHeight="1" x14ac:dyDescent="0.25">
      <c r="A10" s="1"/>
      <c r="B10" s="62"/>
      <c r="C10" s="63"/>
      <c r="D10" s="64"/>
      <c r="E10" s="65"/>
      <c r="F10" s="65"/>
      <c r="G10" s="66"/>
      <c r="H10" s="66"/>
      <c r="I10" s="67"/>
      <c r="J10" s="57"/>
    </row>
    <row r="11" spans="1:15" ht="24" customHeight="1" x14ac:dyDescent="0.25">
      <c r="A11" s="1"/>
      <c r="B11" s="68" t="s">
        <v>18</v>
      </c>
      <c r="C11" s="69"/>
      <c r="D11" s="200"/>
      <c r="E11" s="200"/>
      <c r="F11" s="200"/>
      <c r="G11" s="200"/>
      <c r="H11" s="70" t="s">
        <v>31</v>
      </c>
      <c r="I11" s="203"/>
      <c r="J11" s="71"/>
    </row>
    <row r="12" spans="1:15" ht="15.75" customHeight="1" x14ac:dyDescent="0.25">
      <c r="A12" s="1"/>
      <c r="B12" s="72"/>
      <c r="C12" s="73"/>
      <c r="D12" s="202"/>
      <c r="E12" s="202"/>
      <c r="F12" s="202"/>
      <c r="G12" s="202"/>
      <c r="H12" s="70" t="s">
        <v>32</v>
      </c>
      <c r="I12" s="203"/>
      <c r="J12" s="71"/>
    </row>
    <row r="13" spans="1:15" ht="15.75" customHeight="1" x14ac:dyDescent="0.25">
      <c r="A13" s="1"/>
      <c r="B13" s="74"/>
      <c r="C13" s="75"/>
      <c r="D13" s="201"/>
      <c r="E13" s="201"/>
      <c r="F13" s="201"/>
      <c r="G13" s="201"/>
      <c r="H13" s="76"/>
      <c r="I13" s="77"/>
      <c r="J13" s="78"/>
    </row>
    <row r="14" spans="1:15" ht="24" hidden="1" customHeight="1" x14ac:dyDescent="0.25">
      <c r="A14" s="1"/>
      <c r="B14" s="79" t="s">
        <v>20</v>
      </c>
      <c r="C14" s="80"/>
      <c r="D14" s="81" t="s">
        <v>42</v>
      </c>
      <c r="E14" s="82"/>
      <c r="F14" s="82"/>
      <c r="G14" s="82"/>
      <c r="H14" s="83"/>
      <c r="I14" s="82"/>
      <c r="J14" s="84"/>
    </row>
    <row r="15" spans="1:15" ht="32.25" customHeight="1" x14ac:dyDescent="0.25">
      <c r="A15" s="1"/>
      <c r="B15" s="62" t="s">
        <v>29</v>
      </c>
      <c r="C15" s="85"/>
      <c r="D15" s="6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5">
      <c r="A16" s="18" t="s">
        <v>23</v>
      </c>
      <c r="B16" s="89" t="s">
        <v>23</v>
      </c>
      <c r="C16" s="90"/>
      <c r="D16" s="91"/>
      <c r="E16" s="92"/>
      <c r="F16" s="93"/>
      <c r="G16" s="92"/>
      <c r="H16" s="93"/>
      <c r="I16" s="92">
        <f>SUMIF(F49:F51,A16,I49:I51)+SUMIF(F49:F51,"PSU",I49:I51)</f>
        <v>0</v>
      </c>
      <c r="J16" s="94"/>
    </row>
    <row r="17" spans="1:10" ht="23.25" customHeight="1" x14ac:dyDescent="0.25">
      <c r="A17" s="18" t="s">
        <v>24</v>
      </c>
      <c r="B17" s="89" t="s">
        <v>24</v>
      </c>
      <c r="C17" s="90"/>
      <c r="D17" s="91"/>
      <c r="E17" s="92"/>
      <c r="F17" s="93"/>
      <c r="G17" s="92"/>
      <c r="H17" s="93"/>
      <c r="I17" s="92">
        <f>SUMIF(F49:F51,A17,I49:I51)</f>
        <v>0</v>
      </c>
      <c r="J17" s="94"/>
    </row>
    <row r="18" spans="1:10" ht="23.25" customHeight="1" x14ac:dyDescent="0.25">
      <c r="A18" s="18" t="s">
        <v>25</v>
      </c>
      <c r="B18" s="89" t="s">
        <v>25</v>
      </c>
      <c r="C18" s="90"/>
      <c r="D18" s="91"/>
      <c r="E18" s="92"/>
      <c r="F18" s="93"/>
      <c r="G18" s="92"/>
      <c r="H18" s="93"/>
      <c r="I18" s="92">
        <f>SUMIF(F49:F51,A18,I49:I51)</f>
        <v>0</v>
      </c>
      <c r="J18" s="94"/>
    </row>
    <row r="19" spans="1:10" ht="23.25" customHeight="1" x14ac:dyDescent="0.25">
      <c r="A19" s="18" t="s">
        <v>50</v>
      </c>
      <c r="B19" s="89" t="s">
        <v>26</v>
      </c>
      <c r="C19" s="90"/>
      <c r="D19" s="91"/>
      <c r="E19" s="92"/>
      <c r="F19" s="93"/>
      <c r="G19" s="92"/>
      <c r="H19" s="93"/>
      <c r="I19" s="92">
        <f>SUMIF(F49:F51,A19,I49:I51)</f>
        <v>0</v>
      </c>
      <c r="J19" s="94"/>
    </row>
    <row r="20" spans="1:10" ht="23.25" customHeight="1" x14ac:dyDescent="0.25">
      <c r="A20" s="18" t="s">
        <v>51</v>
      </c>
      <c r="B20" s="89" t="s">
        <v>27</v>
      </c>
      <c r="C20" s="90"/>
      <c r="D20" s="91"/>
      <c r="E20" s="92"/>
      <c r="F20" s="93"/>
      <c r="G20" s="92"/>
      <c r="H20" s="93"/>
      <c r="I20" s="92">
        <f>SUMIF(F49:F51,A20,I49:I51)</f>
        <v>0</v>
      </c>
      <c r="J20" s="94"/>
    </row>
    <row r="21" spans="1:10" ht="23.25" customHeight="1" x14ac:dyDescent="0.25">
      <c r="A21" s="1"/>
      <c r="B21" s="95" t="s">
        <v>28</v>
      </c>
      <c r="C21" s="96"/>
      <c r="D21" s="97"/>
      <c r="E21" s="98"/>
      <c r="F21" s="99"/>
      <c r="G21" s="98"/>
      <c r="H21" s="99"/>
      <c r="I21" s="98">
        <f>SUM(I16:J20)</f>
        <v>0</v>
      </c>
      <c r="J21" s="100"/>
    </row>
    <row r="22" spans="1:10" ht="33" customHeight="1" x14ac:dyDescent="0.25">
      <c r="A22" s="1"/>
      <c r="B22" s="101" t="s">
        <v>30</v>
      </c>
      <c r="C22" s="90"/>
      <c r="D22" s="91"/>
      <c r="E22" s="102"/>
      <c r="F22" s="103"/>
      <c r="G22" s="104"/>
      <c r="H22" s="104"/>
      <c r="I22" s="104"/>
      <c r="J22" s="105"/>
    </row>
    <row r="23" spans="1:10" ht="23.25" customHeight="1" x14ac:dyDescent="0.25">
      <c r="A23" s="1"/>
      <c r="B23" s="106" t="s">
        <v>11</v>
      </c>
      <c r="C23" s="90"/>
      <c r="D23" s="91"/>
      <c r="E23" s="107">
        <v>15</v>
      </c>
      <c r="F23" s="103" t="s">
        <v>0</v>
      </c>
      <c r="G23" s="108">
        <v>0</v>
      </c>
      <c r="H23" s="109"/>
      <c r="I23" s="109"/>
      <c r="J23" s="105" t="str">
        <f t="shared" ref="J23:J28" si="0">Mena</f>
        <v>CZK</v>
      </c>
    </row>
    <row r="24" spans="1:10" ht="23.25" hidden="1" customHeight="1" x14ac:dyDescent="0.25">
      <c r="A24" s="1"/>
      <c r="B24" s="106" t="s">
        <v>12</v>
      </c>
      <c r="C24" s="90"/>
      <c r="D24" s="91"/>
      <c r="E24" s="107">
        <f>SazbaDPH1</f>
        <v>15</v>
      </c>
      <c r="F24" s="103" t="s">
        <v>0</v>
      </c>
      <c r="G24" s="110">
        <f>I23*E23/100</f>
        <v>0</v>
      </c>
      <c r="H24" s="111"/>
      <c r="I24" s="111"/>
      <c r="J24" s="105" t="str">
        <f t="shared" si="0"/>
        <v>CZK</v>
      </c>
    </row>
    <row r="25" spans="1:10" ht="23.25" customHeight="1" thickBot="1" x14ac:dyDescent="0.3">
      <c r="A25" s="1"/>
      <c r="B25" s="106" t="s">
        <v>13</v>
      </c>
      <c r="C25" s="90"/>
      <c r="D25" s="91"/>
      <c r="E25" s="107">
        <v>21</v>
      </c>
      <c r="F25" s="103" t="s">
        <v>0</v>
      </c>
      <c r="G25" s="108">
        <f>I52</f>
        <v>0</v>
      </c>
      <c r="H25" s="109"/>
      <c r="I25" s="109"/>
      <c r="J25" s="105" t="str">
        <f t="shared" si="0"/>
        <v>CZK</v>
      </c>
    </row>
    <row r="26" spans="1:10" ht="23.25" hidden="1" customHeight="1" x14ac:dyDescent="0.25">
      <c r="A26" s="1"/>
      <c r="B26" s="112" t="s">
        <v>14</v>
      </c>
      <c r="C26" s="113"/>
      <c r="D26" s="114"/>
      <c r="E26" s="115">
        <f>SazbaDPH2</f>
        <v>21</v>
      </c>
      <c r="F26" s="116" t="s">
        <v>0</v>
      </c>
      <c r="G26" s="117">
        <f>I25*E25/100</f>
        <v>0</v>
      </c>
      <c r="H26" s="118"/>
      <c r="I26" s="118"/>
      <c r="J26" s="119" t="str">
        <f t="shared" si="0"/>
        <v>CZK</v>
      </c>
    </row>
    <row r="27" spans="1:10" ht="23.25" hidden="1" customHeight="1" thickBot="1" x14ac:dyDescent="0.3">
      <c r="A27" s="1"/>
      <c r="B27" s="120" t="s">
        <v>4</v>
      </c>
      <c r="C27" s="121"/>
      <c r="D27" s="122"/>
      <c r="E27" s="121"/>
      <c r="F27" s="123"/>
      <c r="G27" s="124">
        <f>0</f>
        <v>0</v>
      </c>
      <c r="H27" s="124"/>
      <c r="I27" s="124"/>
      <c r="J27" s="125" t="str">
        <f t="shared" si="0"/>
        <v>CZK</v>
      </c>
    </row>
    <row r="28" spans="1:10" ht="27.75" customHeight="1" thickBot="1" x14ac:dyDescent="0.3">
      <c r="A28" s="1"/>
      <c r="B28" s="126" t="s">
        <v>22</v>
      </c>
      <c r="C28" s="127"/>
      <c r="D28" s="127"/>
      <c r="E28" s="128"/>
      <c r="F28" s="129"/>
      <c r="G28" s="130">
        <f>ZakladDPHZakl</f>
        <v>0</v>
      </c>
      <c r="H28" s="130"/>
      <c r="I28" s="130"/>
      <c r="J28" s="131" t="str">
        <f t="shared" si="0"/>
        <v>CZK</v>
      </c>
    </row>
    <row r="29" spans="1:10" ht="19.2" customHeight="1" thickBot="1" x14ac:dyDescent="0.3">
      <c r="A29" s="1"/>
      <c r="B29" s="126" t="s">
        <v>33</v>
      </c>
      <c r="C29" s="132"/>
      <c r="D29" s="132"/>
      <c r="E29" s="132"/>
      <c r="F29" s="132"/>
      <c r="G29" s="130">
        <f>ZakladDPHZakl*1.21</f>
        <v>0</v>
      </c>
      <c r="H29" s="130"/>
      <c r="I29" s="130"/>
      <c r="J29" s="133" t="s">
        <v>44</v>
      </c>
    </row>
    <row r="30" spans="1:10" ht="12.75" customHeight="1" x14ac:dyDescent="0.25">
      <c r="A30" s="1"/>
      <c r="B30" s="61"/>
      <c r="C30" s="46"/>
      <c r="D30" s="46"/>
      <c r="E30" s="46"/>
      <c r="F30" s="46"/>
      <c r="G30" s="59"/>
      <c r="H30" s="46"/>
      <c r="I30" s="59"/>
      <c r="J30" s="134"/>
    </row>
    <row r="31" spans="1:10" ht="30" customHeight="1" x14ac:dyDescent="0.25">
      <c r="A31" s="1"/>
      <c r="B31" s="61"/>
      <c r="C31" s="46"/>
      <c r="D31" s="46"/>
      <c r="E31" s="46"/>
      <c r="F31" s="46"/>
      <c r="G31" s="59"/>
      <c r="H31" s="46"/>
      <c r="I31" s="59"/>
      <c r="J31" s="134"/>
    </row>
    <row r="32" spans="1:10" ht="18.75" customHeight="1" x14ac:dyDescent="0.25">
      <c r="A32" s="1"/>
      <c r="B32" s="135"/>
      <c r="C32" s="136" t="s">
        <v>10</v>
      </c>
      <c r="D32" s="204"/>
      <c r="E32" s="137"/>
      <c r="F32" s="136" t="s">
        <v>9</v>
      </c>
      <c r="G32" s="204"/>
      <c r="H32" s="138"/>
      <c r="I32" s="137"/>
      <c r="J32" s="134"/>
    </row>
    <row r="33" spans="1:52" ht="47.25" customHeight="1" x14ac:dyDescent="0.25">
      <c r="A33" s="1"/>
      <c r="B33" s="61"/>
      <c r="C33" s="46"/>
      <c r="D33" s="46"/>
      <c r="E33" s="46"/>
      <c r="F33" s="46"/>
      <c r="G33" s="59"/>
      <c r="H33" s="46"/>
      <c r="I33" s="59"/>
      <c r="J33" s="134"/>
    </row>
    <row r="34" spans="1:52" s="9" customFormat="1" ht="18.75" customHeight="1" x14ac:dyDescent="0.25">
      <c r="A34" s="8"/>
      <c r="B34" s="139"/>
      <c r="C34" s="140"/>
      <c r="D34" s="141"/>
      <c r="E34" s="141"/>
      <c r="F34" s="140"/>
      <c r="G34" s="142"/>
      <c r="H34" s="141"/>
      <c r="I34" s="142"/>
      <c r="J34" s="143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</row>
    <row r="35" spans="1:52" ht="12.75" customHeight="1" x14ac:dyDescent="0.25">
      <c r="A35" s="1"/>
      <c r="B35" s="61"/>
      <c r="C35" s="46"/>
      <c r="D35" s="145" t="s">
        <v>2</v>
      </c>
      <c r="E35" s="145"/>
      <c r="F35" s="46"/>
      <c r="G35" s="59"/>
      <c r="H35" s="146" t="s">
        <v>3</v>
      </c>
      <c r="I35" s="59"/>
      <c r="J35" s="134"/>
    </row>
    <row r="36" spans="1:52" ht="13.5" customHeight="1" thickBot="1" x14ac:dyDescent="0.3">
      <c r="A36" s="7"/>
      <c r="B36" s="147"/>
      <c r="C36" s="148"/>
      <c r="D36" s="148"/>
      <c r="E36" s="148"/>
      <c r="F36" s="148"/>
      <c r="G36" s="149"/>
      <c r="H36" s="148"/>
      <c r="I36" s="149"/>
      <c r="J36" s="150"/>
    </row>
    <row r="37" spans="1:52" ht="27" hidden="1" customHeight="1" x14ac:dyDescent="0.3">
      <c r="B37" s="151" t="s">
        <v>15</v>
      </c>
      <c r="C37" s="152"/>
      <c r="D37" s="152"/>
      <c r="E37" s="152"/>
      <c r="F37" s="153"/>
      <c r="G37" s="153"/>
      <c r="H37" s="153"/>
      <c r="I37" s="153"/>
      <c r="J37" s="152"/>
    </row>
    <row r="38" spans="1:52" ht="25.5" hidden="1" customHeight="1" x14ac:dyDescent="0.25">
      <c r="A38" s="13" t="s">
        <v>35</v>
      </c>
      <c r="B38" s="154" t="s">
        <v>16</v>
      </c>
      <c r="C38" s="155" t="s">
        <v>5</v>
      </c>
      <c r="D38" s="156"/>
      <c r="E38" s="156"/>
      <c r="F38" s="157" t="str">
        <f>B23</f>
        <v>Základ pro sníženou DPH</v>
      </c>
      <c r="G38" s="157" t="str">
        <f>B25</f>
        <v>Základ pro základní DPH</v>
      </c>
      <c r="H38" s="158" t="s">
        <v>17</v>
      </c>
      <c r="I38" s="159" t="s">
        <v>1</v>
      </c>
      <c r="J38" s="160" t="s">
        <v>0</v>
      </c>
    </row>
    <row r="39" spans="1:52" ht="25.5" hidden="1" customHeight="1" x14ac:dyDescent="0.25">
      <c r="A39" s="13">
        <v>1</v>
      </c>
      <c r="B39" s="161"/>
      <c r="C39" s="162"/>
      <c r="D39" s="163"/>
      <c r="E39" s="163"/>
      <c r="F39" s="164" t="e">
        <f>#REF!</f>
        <v>#REF!</v>
      </c>
      <c r="G39" s="165" t="e">
        <f>#REF!</f>
        <v>#REF!</v>
      </c>
      <c r="H39" s="166"/>
      <c r="I39" s="167" t="e">
        <f>F39+G39+H39</f>
        <v>#REF!</v>
      </c>
      <c r="J39" s="168" t="e">
        <f>IF(CenaCelkemVypocet=0,"",I39/CenaCelkemVypocet*100)</f>
        <v>#REF!</v>
      </c>
    </row>
    <row r="40" spans="1:52" ht="25.5" hidden="1" customHeight="1" x14ac:dyDescent="0.25">
      <c r="A40" s="13"/>
      <c r="B40" s="169" t="s">
        <v>43</v>
      </c>
      <c r="C40" s="170"/>
      <c r="D40" s="170"/>
      <c r="E40" s="170"/>
      <c r="F40" s="171" t="e">
        <f>SUMIF(A39:A39,"=1",F39:F39)</f>
        <v>#REF!</v>
      </c>
      <c r="G40" s="172" t="e">
        <f>SUMIF(A39:A39,"=1",G39:G39)</f>
        <v>#REF!</v>
      </c>
      <c r="H40" s="172">
        <f>SUMIF(A39:A39,"=1",H39:H39)</f>
        <v>0</v>
      </c>
      <c r="I40" s="173" t="e">
        <f>SUMIF(A39:A39,"=1",I39:I39)</f>
        <v>#REF!</v>
      </c>
      <c r="J40" s="174" t="e">
        <f>SUMIF(A39:A39,"=1",J39:J39)</f>
        <v>#REF!</v>
      </c>
    </row>
    <row r="42" spans="1:52" x14ac:dyDescent="0.25">
      <c r="B42" s="27" t="s">
        <v>45</v>
      </c>
    </row>
    <row r="43" spans="1:52" x14ac:dyDescent="0.25">
      <c r="B43" s="176"/>
      <c r="C43" s="176"/>
      <c r="D43" s="176"/>
      <c r="E43" s="176"/>
      <c r="F43" s="176"/>
      <c r="G43" s="176"/>
      <c r="H43" s="176"/>
      <c r="I43" s="176"/>
      <c r="J43" s="176"/>
      <c r="AZ43" s="14">
        <f>B43</f>
        <v>0</v>
      </c>
    </row>
    <row r="46" spans="1:52" ht="15.6" x14ac:dyDescent="0.3">
      <c r="B46" s="177" t="s">
        <v>46</v>
      </c>
    </row>
    <row r="48" spans="1:52" ht="25.5" customHeight="1" x14ac:dyDescent="0.25">
      <c r="A48" s="15"/>
      <c r="B48" s="178" t="s">
        <v>16</v>
      </c>
      <c r="C48" s="178" t="s">
        <v>5</v>
      </c>
      <c r="D48" s="179"/>
      <c r="E48" s="179"/>
      <c r="F48" s="180" t="s">
        <v>47</v>
      </c>
      <c r="G48" s="180"/>
      <c r="H48" s="180"/>
      <c r="I48" s="181" t="s">
        <v>28</v>
      </c>
      <c r="J48" s="181"/>
    </row>
    <row r="49" spans="1:10" ht="25.5" customHeight="1" x14ac:dyDescent="0.25">
      <c r="A49" s="16"/>
      <c r="B49" s="182" t="s">
        <v>48</v>
      </c>
      <c r="C49" s="183" t="s">
        <v>57</v>
      </c>
      <c r="D49" s="184"/>
      <c r="E49" s="184"/>
      <c r="F49" s="185" t="s">
        <v>52</v>
      </c>
      <c r="G49" s="186"/>
      <c r="H49" s="186"/>
      <c r="I49" s="205">
        <v>0</v>
      </c>
      <c r="J49" s="205"/>
    </row>
    <row r="50" spans="1:10" ht="25.5" customHeight="1" x14ac:dyDescent="0.25">
      <c r="A50" s="16"/>
      <c r="B50" s="187" t="s">
        <v>49</v>
      </c>
      <c r="C50" s="187" t="s">
        <v>58</v>
      </c>
      <c r="D50" s="188"/>
      <c r="E50" s="188"/>
      <c r="F50" s="189" t="s">
        <v>52</v>
      </c>
      <c r="G50" s="190"/>
      <c r="H50" s="190"/>
      <c r="I50" s="206">
        <v>0</v>
      </c>
      <c r="J50" s="207"/>
    </row>
    <row r="51" spans="1:10" ht="25.5" customHeight="1" x14ac:dyDescent="0.25">
      <c r="A51" s="16"/>
      <c r="B51" s="187" t="s">
        <v>56</v>
      </c>
      <c r="C51" s="191" t="s">
        <v>59</v>
      </c>
      <c r="D51" s="192"/>
      <c r="E51" s="192"/>
      <c r="F51" s="189" t="s">
        <v>52</v>
      </c>
      <c r="G51" s="190"/>
      <c r="H51" s="190"/>
      <c r="I51" s="208">
        <v>0</v>
      </c>
      <c r="J51" s="208"/>
    </row>
    <row r="52" spans="1:10" ht="25.5" customHeight="1" x14ac:dyDescent="0.25">
      <c r="A52" s="17"/>
      <c r="B52" s="193" t="s">
        <v>1</v>
      </c>
      <c r="C52" s="193"/>
      <c r="D52" s="194"/>
      <c r="E52" s="194"/>
      <c r="F52" s="195"/>
      <c r="G52" s="196"/>
      <c r="H52" s="196"/>
      <c r="I52" s="197">
        <f>I49+I50+I51</f>
        <v>0</v>
      </c>
      <c r="J52" s="197"/>
    </row>
    <row r="53" spans="1:10" x14ac:dyDescent="0.25">
      <c r="F53" s="198"/>
      <c r="G53" s="199"/>
      <c r="H53" s="198"/>
      <c r="I53" s="199"/>
      <c r="J53" s="199"/>
    </row>
    <row r="54" spans="1:10" x14ac:dyDescent="0.25">
      <c r="F54" s="198"/>
      <c r="G54" s="199"/>
      <c r="H54" s="198"/>
      <c r="I54" s="199"/>
      <c r="J54" s="199"/>
    </row>
    <row r="55" spans="1:10" x14ac:dyDescent="0.25">
      <c r="F55" s="198"/>
      <c r="G55" s="199"/>
      <c r="H55" s="198"/>
      <c r="I55" s="199"/>
      <c r="J55" s="199"/>
    </row>
  </sheetData>
  <sheetProtection algorithmName="SHA-512" hashValue="+wVc0Wh29AFNrqMb6FQjnH0DDVhHlVgAs/pWyl2ztDNlJNS2iZtQMulBHO42esLz+jwGOINeiVOZu666UDZtVQ==" saltValue="QpUdBkdM+ohnrkEwawUciQ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D2:J2"/>
    <mergeCell ref="I50:J50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52:J52"/>
    <mergeCell ref="I49:J49"/>
    <mergeCell ref="C49:E49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2" customWidth="1"/>
    <col min="2" max="2" width="14.44140625" style="2" customWidth="1"/>
    <col min="3" max="3" width="38.33203125" style="6" customWidth="1"/>
    <col min="4" max="4" width="4.5546875" style="2" customWidth="1"/>
    <col min="5" max="5" width="10.5546875" style="2" customWidth="1"/>
    <col min="6" max="6" width="9.88671875" style="2" customWidth="1"/>
    <col min="7" max="7" width="12.6640625" style="2" customWidth="1"/>
    <col min="8" max="16384" width="9.109375" style="2"/>
  </cols>
  <sheetData>
    <row r="1" spans="1:7" ht="15.6" x14ac:dyDescent="0.25">
      <c r="A1" s="20" t="s">
        <v>6</v>
      </c>
      <c r="B1" s="20"/>
      <c r="C1" s="21"/>
      <c r="D1" s="20"/>
      <c r="E1" s="20"/>
      <c r="F1" s="20"/>
      <c r="G1" s="20"/>
    </row>
    <row r="2" spans="1:7" ht="24.9" customHeight="1" x14ac:dyDescent="0.25">
      <c r="A2" s="12" t="s">
        <v>39</v>
      </c>
      <c r="B2" s="11"/>
      <c r="C2" s="22"/>
      <c r="D2" s="22"/>
      <c r="E2" s="22"/>
      <c r="F2" s="22"/>
      <c r="G2" s="23"/>
    </row>
    <row r="3" spans="1:7" ht="24.9" hidden="1" customHeight="1" x14ac:dyDescent="0.25">
      <c r="A3" s="12" t="s">
        <v>7</v>
      </c>
      <c r="B3" s="11"/>
      <c r="C3" s="22"/>
      <c r="D3" s="22"/>
      <c r="E3" s="22"/>
      <c r="F3" s="22"/>
      <c r="G3" s="23"/>
    </row>
    <row r="4" spans="1:7" ht="24.9" hidden="1" customHeight="1" x14ac:dyDescent="0.25">
      <c r="A4" s="12" t="s">
        <v>8</v>
      </c>
      <c r="B4" s="11"/>
      <c r="C4" s="22"/>
      <c r="D4" s="22"/>
      <c r="E4" s="22"/>
      <c r="F4" s="22"/>
      <c r="G4" s="23"/>
    </row>
    <row r="5" spans="1:7" hidden="1" x14ac:dyDescent="0.25">
      <c r="B5" s="3"/>
      <c r="C5" s="4"/>
      <c r="D5" s="5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43</vt:i4>
      </vt:variant>
    </vt:vector>
  </HeadingPairs>
  <TitlesOfParts>
    <vt:vector size="46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Jan_tata</dc:creator>
  <cp:lastModifiedBy>PC</cp:lastModifiedBy>
  <cp:lastPrinted>2018-07-23T08:45:16Z</cp:lastPrinted>
  <dcterms:created xsi:type="dcterms:W3CDTF">2009-04-08T07:15:50Z</dcterms:created>
  <dcterms:modified xsi:type="dcterms:W3CDTF">2018-08-20T08:05:48Z</dcterms:modified>
</cp:coreProperties>
</file>