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Astra 92\Astra\Dokumenty\Vodoléčba\Vodoléčba-E-pdf\Rozpočet-výkaz výměr\"/>
    </mc:Choice>
  </mc:AlternateContent>
  <bookViews>
    <workbookView xWindow="240" yWindow="120" windowWidth="18060" windowHeight="7050"/>
  </bookViews>
  <sheets>
    <sheet name="Rekapitulace celkem" sheetId="1" r:id="rId1"/>
    <sheet name="Položky silnoproud" sheetId="6" r:id="rId2"/>
    <sheet name="Rekapitulace slaboproud" sheetId="3" r:id="rId3"/>
    <sheet name="SK,EKV,CCTV" sheetId="4" r:id="rId4"/>
    <sheet name="HCC - 07.2" sheetId="5" r:id="rId5"/>
  </sheets>
  <definedNames>
    <definedName name="_xlnm.Print_Titles" localSheetId="1">'Položky silnoproud'!$1:$1</definedName>
    <definedName name="_xlnm.Print_Titles" localSheetId="0">'Rekapitulace celkem'!$1:$1</definedName>
    <definedName name="_xlnm.Print_Area" localSheetId="1">'Položky silnoproud'!$A$1:$Z$163</definedName>
  </definedNames>
  <calcPr calcId="162913"/>
</workbook>
</file>

<file path=xl/calcChain.xml><?xml version="1.0" encoding="utf-8"?>
<calcChain xmlns="http://schemas.openxmlformats.org/spreadsheetml/2006/main">
  <c r="Y6" i="6" l="1"/>
  <c r="Y7" i="6"/>
  <c r="Y8" i="6"/>
  <c r="Y9" i="6"/>
  <c r="Y10" i="6"/>
  <c r="Y11" i="6"/>
  <c r="Y12" i="6"/>
  <c r="Y13" i="6"/>
  <c r="Y14" i="6"/>
  <c r="Y15" i="6"/>
  <c r="Y16" i="6"/>
  <c r="Y17" i="6"/>
  <c r="Y18" i="6"/>
  <c r="Y19" i="6"/>
  <c r="Y20" i="6"/>
  <c r="Y21" i="6"/>
  <c r="Y22" i="6"/>
  <c r="Y23" i="6"/>
  <c r="Y24" i="6"/>
  <c r="Y25" i="6"/>
  <c r="Y26" i="6"/>
  <c r="Y27" i="6"/>
  <c r="Y28" i="6"/>
  <c r="Y29" i="6"/>
  <c r="Y30" i="6"/>
  <c r="Y31" i="6"/>
  <c r="Y32" i="6"/>
  <c r="Y33" i="6"/>
  <c r="Y34" i="6"/>
  <c r="Y35" i="6"/>
  <c r="Y36" i="6"/>
  <c r="Y37" i="6"/>
  <c r="Y38" i="6"/>
  <c r="Y39" i="6"/>
  <c r="Y40" i="6"/>
  <c r="Y41" i="6"/>
  <c r="Y42" i="6"/>
  <c r="Y43" i="6"/>
  <c r="Y44" i="6"/>
  <c r="Y45" i="6"/>
  <c r="Y58" i="6"/>
  <c r="Y70" i="6"/>
  <c r="Y71" i="6"/>
  <c r="Y72" i="6"/>
  <c r="Y73" i="6"/>
  <c r="Y74" i="6"/>
  <c r="Y75" i="6"/>
  <c r="Y76" i="6"/>
  <c r="Y77" i="6"/>
  <c r="Y78" i="6"/>
  <c r="Y79" i="6"/>
  <c r="Y80" i="6"/>
  <c r="Y81" i="6"/>
  <c r="Y82" i="6"/>
  <c r="Y83" i="6"/>
  <c r="Y84" i="6"/>
  <c r="Y85" i="6"/>
  <c r="Y86" i="6"/>
  <c r="Y87" i="6"/>
  <c r="Y88" i="6"/>
  <c r="Y89" i="6"/>
  <c r="Y90" i="6"/>
  <c r="Y91" i="6"/>
  <c r="Y92" i="6"/>
  <c r="Y93" i="6"/>
  <c r="Y94" i="6"/>
  <c r="Y95" i="6"/>
  <c r="Y96" i="6"/>
  <c r="Y97" i="6"/>
  <c r="Y98" i="6"/>
  <c r="Y99" i="6"/>
  <c r="Y100" i="6"/>
  <c r="Y101" i="6"/>
  <c r="Y102" i="6"/>
  <c r="Y103" i="6"/>
  <c r="Y104" i="6"/>
  <c r="Y105" i="6"/>
  <c r="Y106" i="6"/>
  <c r="Y107" i="6"/>
  <c r="Y108" i="6"/>
  <c r="Y109" i="6"/>
  <c r="Y110" i="6"/>
  <c r="Y111" i="6"/>
  <c r="Y112" i="6"/>
  <c r="Y113" i="6"/>
  <c r="Y114" i="6"/>
  <c r="Y115" i="6"/>
  <c r="Y116" i="6"/>
  <c r="Y117" i="6"/>
  <c r="Y118" i="6"/>
  <c r="Y119" i="6"/>
  <c r="Y120" i="6"/>
  <c r="Y121" i="6"/>
  <c r="Y122" i="6"/>
  <c r="Y123" i="6"/>
  <c r="Y124" i="6"/>
  <c r="Y125" i="6"/>
  <c r="Y139" i="6"/>
  <c r="Y151" i="6"/>
  <c r="Y152" i="6"/>
  <c r="Y153" i="6"/>
  <c r="Y154" i="6"/>
  <c r="Y155" i="6"/>
  <c r="Y156" i="6"/>
  <c r="Y157" i="6"/>
  <c r="W35" i="1" l="1"/>
  <c r="Z163" i="6"/>
  <c r="W26" i="1" s="1"/>
  <c r="W27" i="1" s="1"/>
  <c r="Z144" i="6"/>
  <c r="W30" i="1" s="1"/>
  <c r="W31" i="1" s="1"/>
  <c r="Z63" i="6"/>
  <c r="H33" i="5"/>
  <c r="H26" i="5"/>
  <c r="H27" i="5"/>
  <c r="H28" i="5"/>
  <c r="H29" i="5"/>
  <c r="H30" i="5"/>
  <c r="H31" i="5"/>
  <c r="H32" i="5"/>
  <c r="H25" i="5"/>
  <c r="F26" i="5"/>
  <c r="F33" i="5" s="1"/>
  <c r="F27" i="5"/>
  <c r="F28" i="5"/>
  <c r="F29" i="5"/>
  <c r="F30" i="5"/>
  <c r="F25" i="5"/>
  <c r="H24" i="5"/>
  <c r="F24" i="5"/>
  <c r="F21" i="5"/>
  <c r="H21" i="5"/>
  <c r="H20" i="5"/>
  <c r="H19" i="5"/>
  <c r="F19" i="5"/>
  <c r="H18" i="5"/>
  <c r="F18" i="5"/>
  <c r="H15" i="5"/>
  <c r="H8" i="5"/>
  <c r="H9" i="5"/>
  <c r="H10" i="5"/>
  <c r="H11" i="5"/>
  <c r="H12" i="5"/>
  <c r="H13" i="5"/>
  <c r="H14" i="5"/>
  <c r="F8" i="5"/>
  <c r="F9" i="5"/>
  <c r="F15" i="5" s="1"/>
  <c r="F10" i="5"/>
  <c r="F11" i="5"/>
  <c r="F12" i="5"/>
  <c r="H7" i="5"/>
  <c r="F7" i="5"/>
  <c r="H6" i="5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G47" i="4"/>
  <c r="G48" i="4"/>
  <c r="G49" i="4"/>
  <c r="G50" i="4"/>
  <c r="G51" i="4"/>
  <c r="G52" i="4"/>
  <c r="G53" i="4"/>
  <c r="G54" i="4"/>
  <c r="I46" i="4"/>
  <c r="G46" i="4"/>
  <c r="I40" i="4"/>
  <c r="I41" i="4"/>
  <c r="I42" i="4"/>
  <c r="I43" i="4"/>
  <c r="I44" i="4"/>
  <c r="G40" i="4"/>
  <c r="G41" i="4"/>
  <c r="G42" i="4"/>
  <c r="G43" i="4"/>
  <c r="G44" i="4"/>
  <c r="I39" i="4"/>
  <c r="G39" i="4"/>
  <c r="I34" i="4"/>
  <c r="I35" i="4"/>
  <c r="I36" i="4"/>
  <c r="I37" i="4"/>
  <c r="G34" i="4"/>
  <c r="G36" i="4"/>
  <c r="G37" i="4"/>
  <c r="I33" i="4"/>
  <c r="G33" i="4"/>
  <c r="I26" i="4"/>
  <c r="I27" i="4"/>
  <c r="I28" i="4"/>
  <c r="I29" i="4"/>
  <c r="I60" i="4" s="1"/>
  <c r="I30" i="4"/>
  <c r="I31" i="4"/>
  <c r="G26" i="4"/>
  <c r="G27" i="4"/>
  <c r="G28" i="4"/>
  <c r="G29" i="4"/>
  <c r="G30" i="4"/>
  <c r="I25" i="4"/>
  <c r="G25" i="4"/>
  <c r="I22" i="4"/>
  <c r="I23" i="4"/>
  <c r="G22" i="4"/>
  <c r="I21" i="4"/>
  <c r="G21" i="4"/>
  <c r="I9" i="4"/>
  <c r="I10" i="4"/>
  <c r="I11" i="4"/>
  <c r="I12" i="4"/>
  <c r="I13" i="4"/>
  <c r="I14" i="4"/>
  <c r="I15" i="4"/>
  <c r="I16" i="4"/>
  <c r="I17" i="4"/>
  <c r="I18" i="4"/>
  <c r="I19" i="4"/>
  <c r="G9" i="4"/>
  <c r="G10" i="4"/>
  <c r="G11" i="4"/>
  <c r="G12" i="4"/>
  <c r="G13" i="4"/>
  <c r="G14" i="4"/>
  <c r="G17" i="4"/>
  <c r="G18" i="4"/>
  <c r="G19" i="4"/>
  <c r="I8" i="4"/>
  <c r="G8" i="4"/>
  <c r="G60" i="4" l="1"/>
  <c r="I61" i="4" s="1"/>
  <c r="I8" i="3" s="1"/>
  <c r="Z131" i="6"/>
  <c r="W20" i="1" s="1"/>
  <c r="W21" i="1" s="1"/>
  <c r="Z50" i="6"/>
  <c r="W17" i="1" s="1"/>
  <c r="H36" i="5"/>
  <c r="I9" i="3" s="1"/>
  <c r="I10" i="3" l="1"/>
  <c r="I11" i="3" l="1"/>
  <c r="I12" i="3" s="1"/>
  <c r="W22" i="1"/>
  <c r="W23" i="1" s="1"/>
  <c r="W37" i="1" s="1"/>
  <c r="J41" i="1" s="1"/>
  <c r="O41" i="1" s="1"/>
  <c r="Q41" i="1" s="1"/>
  <c r="Q44" i="1" s="1"/>
</calcChain>
</file>

<file path=xl/sharedStrings.xml><?xml version="1.0" encoding="utf-8"?>
<sst xmlns="http://schemas.openxmlformats.org/spreadsheetml/2006/main" count="719" uniqueCount="435">
  <si>
    <t>Zakázka číslo:</t>
  </si>
  <si>
    <t>17123</t>
  </si>
  <si>
    <t>Název:</t>
  </si>
  <si>
    <t>Stavební úpravy vodoléčby Rehabilitačního ústavu Brandýs nad Orlicí</t>
  </si>
  <si>
    <t/>
  </si>
  <si>
    <t>Elektroinstalace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</si>
  <si>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</si>
  <si>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</si>
  <si>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</si>
  <si>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</si>
  <si>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</si>
  <si>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</si>
  <si>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</si>
  <si>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</si>
  <si>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C21M - Elektromontáže  -  MONTÁŽ</t>
  </si>
  <si>
    <t>2.</t>
  </si>
  <si>
    <t xml:space="preserve">   Pomocné a stavební práce</t>
  </si>
  <si>
    <t>3.</t>
  </si>
  <si>
    <t>Výchozí revize elektro  -  MONTÁŽ</t>
  </si>
  <si>
    <t>4.</t>
  </si>
  <si>
    <t>MATERIÁL</t>
  </si>
  <si>
    <t>5.</t>
  </si>
  <si>
    <t xml:space="preserve">   Podružný materiál 5,00%</t>
  </si>
  <si>
    <t>6.</t>
  </si>
  <si>
    <t>CELKEM URN</t>
  </si>
  <si>
    <t>B.</t>
  </si>
  <si>
    <t>HZS</t>
  </si>
  <si>
    <t>7.</t>
  </si>
  <si>
    <t>Hodinová zúčtovací sazba</t>
  </si>
  <si>
    <t>CELKEM HZS</t>
  </si>
  <si>
    <t>C.</t>
  </si>
  <si>
    <t>DODÁVKY ZAŘÍZENÍ</t>
  </si>
  <si>
    <t>8.</t>
  </si>
  <si>
    <t>Dodávka zařízení (specifikace)</t>
  </si>
  <si>
    <t>CELKEM DODÁVKY</t>
  </si>
  <si>
    <t>D.</t>
  </si>
  <si>
    <t>VEDLEJŠÍ ROZPOČTOVÉ NÁKLADY</t>
  </si>
  <si>
    <t>9.</t>
  </si>
  <si>
    <t>Cestovné a úklid</t>
  </si>
  <si>
    <t>CELKEM VRN</t>
  </si>
  <si>
    <t>Σ</t>
  </si>
  <si>
    <t>REKAPITULACE CELKEM</t>
  </si>
  <si>
    <t>DPH</t>
  </si>
  <si>
    <t>Celkem s DPH</t>
  </si>
  <si>
    <t>Sazba 21,00%</t>
  </si>
  <si>
    <t>Celkem: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</si>
  <si>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</si>
  <si>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</si>
  <si>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</si>
  <si>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</si>
  <si>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</si>
  <si>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</si>
  <si>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</si>
  <si>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210010003</t>
  </si>
  <si>
    <t>trubka plastová ohebná instalační průměr 23mm (PO)</t>
  </si>
  <si>
    <t>112,00</t>
  </si>
  <si>
    <t>m</t>
  </si>
  <si>
    <t>210010004</t>
  </si>
  <si>
    <t>trubka plastová ohebná instalační průměr 29mm (PO)</t>
  </si>
  <si>
    <t>15,00</t>
  </si>
  <si>
    <t>210010301</t>
  </si>
  <si>
    <t>krabice přístrojová (1901, KU 68/1, KP 67, KP 68; KZ 3) bez zapojení</t>
  </si>
  <si>
    <t>68,00</t>
  </si>
  <si>
    <t>ks</t>
  </si>
  <si>
    <t>210010321</t>
  </si>
  <si>
    <t>krabice odbočná s víčkem a svork. (1903, KR 68) kruhová vč. zapojení</t>
  </si>
  <si>
    <t>12,00</t>
  </si>
  <si>
    <t>210010322</t>
  </si>
  <si>
    <t>krabice odbočná s víčkem a svork. (KR 97) kruhová vč. zapojení</t>
  </si>
  <si>
    <t>6,00</t>
  </si>
  <si>
    <t>210010351</t>
  </si>
  <si>
    <t>krabicová rozvodka typ 6455-11 do 4mm2 vč. zapojení</t>
  </si>
  <si>
    <t>210010405</t>
  </si>
  <si>
    <t>krabice podlahová Kopobox (sestava bez přístrojů)</t>
  </si>
  <si>
    <t>1,00</t>
  </si>
  <si>
    <t>210020401</t>
  </si>
  <si>
    <t>žlab drátěný 100x50</t>
  </si>
  <si>
    <t>20,00</t>
  </si>
  <si>
    <t>210110001</t>
  </si>
  <si>
    <t>spínač nástěnný prostředí vlhké 1-pólový řazení 1</t>
  </si>
  <si>
    <t>9,00</t>
  </si>
  <si>
    <t>210110043</t>
  </si>
  <si>
    <t>střídavý sériový přepínač zapuštěný - řazení 5/5A</t>
  </si>
  <si>
    <t>3,00</t>
  </si>
  <si>
    <t>210110045</t>
  </si>
  <si>
    <t>střídavý přepínač zapuštěný - řazení 6</t>
  </si>
  <si>
    <t>4,00</t>
  </si>
  <si>
    <t>210110091</t>
  </si>
  <si>
    <t>spínač s plynulou regulací osvětlení typ 3294-06380</t>
  </si>
  <si>
    <t>210111011</t>
  </si>
  <si>
    <t>zásuvka polozap./zapuštěná 10/16A 250V 2P+Z profil 45</t>
  </si>
  <si>
    <t>210170032</t>
  </si>
  <si>
    <t>1-fázový transformátor nn 1prim. - 1sek. do 1000VA</t>
  </si>
  <si>
    <t>5,00</t>
  </si>
  <si>
    <t>210190002</t>
  </si>
  <si>
    <t>montáž oceloplech. rozvodnic do 50kg</t>
  </si>
  <si>
    <t>210192551</t>
  </si>
  <si>
    <t xml:space="preserve">svorkovnice ochr. pospojení vč. zapojení </t>
  </si>
  <si>
    <t>210203202</t>
  </si>
  <si>
    <t>svítidlo žárovkové stropní s 1 žárovkou</t>
  </si>
  <si>
    <t>900,00</t>
  </si>
  <si>
    <t>210220321</t>
  </si>
  <si>
    <t>svorka na potrubí "Bernard" vč. pásku (bez vodiče a připojení)</t>
  </si>
  <si>
    <t>25,00</t>
  </si>
  <si>
    <t>210800105</t>
  </si>
  <si>
    <t>CYKY 3Ax1.5mm2 (CYKY 3O1.5) 750V (PO)</t>
  </si>
  <si>
    <t>75,00</t>
  </si>
  <si>
    <t>CYKY 3Cx1.5mm2 (CYKY 3J1.5) 750V (PO)</t>
  </si>
  <si>
    <t>720,00</t>
  </si>
  <si>
    <t>210800106</t>
  </si>
  <si>
    <t>CYKY 3Cx2.5mm2 (CYKY 3J2.5) 750V (PO)</t>
  </si>
  <si>
    <t>290,00</t>
  </si>
  <si>
    <t>210800115</t>
  </si>
  <si>
    <t>CYKY 5Cx1.5mm2 (CYKY 5J1.5) 750V (PO)</t>
  </si>
  <si>
    <t>210800116</t>
  </si>
  <si>
    <t>CYKY 5Cx2.5mm2 (CYKY 5J2.5) 750V (PO)</t>
  </si>
  <si>
    <t>30,00</t>
  </si>
  <si>
    <t>210800549</t>
  </si>
  <si>
    <t>CY 16mm2 (H07V-U) zelenožlutý (PU)</t>
  </si>
  <si>
    <t>50,00</t>
  </si>
  <si>
    <t>210800645</t>
  </si>
  <si>
    <t>CYA 4mm2 (H07V-K) zelenožlutý (PU)</t>
  </si>
  <si>
    <t>120,00</t>
  </si>
  <si>
    <t>210800646</t>
  </si>
  <si>
    <t>CYA 6mm2 (H07V-K) zelenožlutý (PU)</t>
  </si>
  <si>
    <t>300,00</t>
  </si>
  <si>
    <t>210800649</t>
  </si>
  <si>
    <t>CYA 25mm2 (H07V-K) zelenožlutý (PU)</t>
  </si>
  <si>
    <t>60,00</t>
  </si>
  <si>
    <t>210810046</t>
  </si>
  <si>
    <t>CYKY-CYKYm 3Cx2.5mm2 (CYKY 3J2.5) 750V (PU)</t>
  </si>
  <si>
    <t>210810047</t>
  </si>
  <si>
    <t>CYKY-CYKYm 3Cx4mm2 (CYKY 3J4) 750V (PU)</t>
  </si>
  <si>
    <t>110,00</t>
  </si>
  <si>
    <t>210810054</t>
  </si>
  <si>
    <t>CYKY-CYKYm 5x16mm2 (CYKY 5J16) 750V (PU)</t>
  </si>
  <si>
    <t>210860202</t>
  </si>
  <si>
    <t>JYTY 4x1mm  s Al laminovanou folií (VU)</t>
  </si>
  <si>
    <t>211200101</t>
  </si>
  <si>
    <t>Nouzové orientační svítidlo NOO 1/MM  N</t>
  </si>
  <si>
    <t>11,00</t>
  </si>
  <si>
    <t>215112467</t>
  </si>
  <si>
    <t xml:space="preserve">spínač žaluziový </t>
  </si>
  <si>
    <t>2,00</t>
  </si>
  <si>
    <t>216010332</t>
  </si>
  <si>
    <t>krabice instalační  A10</t>
  </si>
  <si>
    <t>22,00</t>
  </si>
  <si>
    <t>216110001</t>
  </si>
  <si>
    <t>spínač nástěnný prostředí obyčejné 1-pólový řazení 1 SWING</t>
  </si>
  <si>
    <t>216201001</t>
  </si>
  <si>
    <t xml:space="preserve">LED svítidlo do podhledu, IP43, IP44 </t>
  </si>
  <si>
    <t>48,00</t>
  </si>
  <si>
    <t>220280206n</t>
  </si>
  <si>
    <t>SYKFY, SYKY, SYKFY...do 7mm vnějš.průměru v trubkách, prozvonění a označení, vč.pročištění trubek</t>
  </si>
  <si>
    <t>Celkem za ceník:</t>
  </si>
  <si>
    <t>Cena:</t>
  </si>
  <si>
    <t>Kč</t>
  </si>
  <si>
    <t>Výchozí revize elektro</t>
  </si>
  <si>
    <t>320410003</t>
  </si>
  <si>
    <t>Celk.prohl.el.zar.a vyhot.rev.zpr.</t>
  </si>
  <si>
    <t>objem</t>
  </si>
  <si>
    <t>Materiály</t>
  </si>
  <si>
    <t>00303</t>
  </si>
  <si>
    <t>krabice KR 68</t>
  </si>
  <si>
    <t>00305</t>
  </si>
  <si>
    <t>krabice KR 97</t>
  </si>
  <si>
    <t>00313</t>
  </si>
  <si>
    <t>krabice KU 68/1</t>
  </si>
  <si>
    <t>00320</t>
  </si>
  <si>
    <t>krabice ACIDUR 6455-11</t>
  </si>
  <si>
    <t>00542</t>
  </si>
  <si>
    <t>SYKFY  2 X 2 X 0,5</t>
  </si>
  <si>
    <t>05179</t>
  </si>
  <si>
    <t xml:space="preserve">nouzové svítidlo S PIKTOGRAMEM 2x3,W  IP 44  </t>
  </si>
  <si>
    <t>10.792.827</t>
  </si>
  <si>
    <t>Krabice KO 125 E/EQ02</t>
  </si>
  <si>
    <t>KS</t>
  </si>
  <si>
    <t>10.938.985</t>
  </si>
  <si>
    <t>Zdroj 250VA 230/12V + přijímač RGB</t>
  </si>
  <si>
    <t>1009402</t>
  </si>
  <si>
    <t>Vodič CYA   4 H07V-K zeleno-žlutá</t>
  </si>
  <si>
    <t>M</t>
  </si>
  <si>
    <t>1011609</t>
  </si>
  <si>
    <t>Svorka zemnící ZSA 16</t>
  </si>
  <si>
    <t>1016637</t>
  </si>
  <si>
    <t>Vodič CYA   6 H07V-K zeleno-žlutá</t>
  </si>
  <si>
    <t>1020548</t>
  </si>
  <si>
    <t>Páska uzemňovací měděná ZS 16 (délka 0,5m)</t>
  </si>
  <si>
    <t>1059174</t>
  </si>
  <si>
    <t xml:space="preserve">Žlab drátěný  100/ 50 2m galvanický zinek </t>
  </si>
  <si>
    <t>1062261</t>
  </si>
  <si>
    <t>SVORKA WAGO 2273-202 2x2,5 BILA</t>
  </si>
  <si>
    <t>1062262</t>
  </si>
  <si>
    <t>SVORKA WAGO 2273-203 3x2,5 ORANZOVA</t>
  </si>
  <si>
    <t>1062263</t>
  </si>
  <si>
    <t>SVORKA WAGO 2273-204 4x2.5 RUDA</t>
  </si>
  <si>
    <t>1062264</t>
  </si>
  <si>
    <t>SVORKA WAGO 2273-205 5x2,5 ZLUTA</t>
  </si>
  <si>
    <t>1066983</t>
  </si>
  <si>
    <t>Lišta potenciálového vyrovnání 1809</t>
  </si>
  <si>
    <t>1090865</t>
  </si>
  <si>
    <t>SV.LED 1x 0,88W/12V  min. IP44  vestavné - RGB osazené do stropu - hvězdné nebe</t>
  </si>
  <si>
    <t>1109614</t>
  </si>
  <si>
    <t>Kryt spínače jednoduchý bílá</t>
  </si>
  <si>
    <t>1109702</t>
  </si>
  <si>
    <t>Kryt spínače dělený bílá</t>
  </si>
  <si>
    <t>1110818</t>
  </si>
  <si>
    <t>Rámeček 1-násobný bílá</t>
  </si>
  <si>
    <t>1204805</t>
  </si>
  <si>
    <t>Trubka ohebná 320N 34,5mm LPE-1 2329/LPE-1 bílá 50m</t>
  </si>
  <si>
    <t>1211545</t>
  </si>
  <si>
    <t>Vodič CYA  25 H07V-K zeleno-žlutá kruh</t>
  </si>
  <si>
    <t>1227943</t>
  </si>
  <si>
    <t>Svítidlo LED vestavné kruhové 16-23W se stmívatelným předřadníkem min. IP43</t>
  </si>
  <si>
    <t>1236808</t>
  </si>
  <si>
    <t>Přístroj spínače 5 sériový bezšroubový</t>
  </si>
  <si>
    <t>1236809</t>
  </si>
  <si>
    <t>Přístroj spínače 6 (6So) střídavý bezšroubový</t>
  </si>
  <si>
    <t>1245466</t>
  </si>
  <si>
    <t>Trubka ohebná 320N FX 25 světle šedá 50m</t>
  </si>
  <si>
    <t>1249102</t>
  </si>
  <si>
    <t>Přístroj stmívače otočného/tlačítkového pro LED</t>
  </si>
  <si>
    <t>1257856</t>
  </si>
  <si>
    <t>Kabel CYKY-O  3x 1,5 /100m</t>
  </si>
  <si>
    <t>1257864</t>
  </si>
  <si>
    <t>Kabel CYKY-J  3x 1,5 /100m</t>
  </si>
  <si>
    <t>1257871</t>
  </si>
  <si>
    <t>Kabel CYKY-J  5x 2,5 /100m</t>
  </si>
  <si>
    <t>1258046</t>
  </si>
  <si>
    <t>Kabel CYKY-J  5x 1,5 /100m</t>
  </si>
  <si>
    <t>1258072</t>
  </si>
  <si>
    <t>Kabel CYKY-J  3x 2,5 buben</t>
  </si>
  <si>
    <t>1258074</t>
  </si>
  <si>
    <t>Kabel CYKY-J  3x 2,5 /100m</t>
  </si>
  <si>
    <t>1258541</t>
  </si>
  <si>
    <t>Kabel CYKY-J  3x 4 buben</t>
  </si>
  <si>
    <t>1449367</t>
  </si>
  <si>
    <t>Spínač žaluziový 1/0+1/0 s blokováním bezšroubový</t>
  </si>
  <si>
    <t>1449399</t>
  </si>
  <si>
    <t xml:space="preserve">Ovladač pro RGB </t>
  </si>
  <si>
    <t>1479095</t>
  </si>
  <si>
    <t>Kabel JYTY-J  4x1</t>
  </si>
  <si>
    <t>1502697</t>
  </si>
  <si>
    <t>Rámeček 1-násobný studio bílá</t>
  </si>
  <si>
    <t>1505222</t>
  </si>
  <si>
    <t>Profil 45 ZAS 1 S PREP.OCHR.   BI</t>
  </si>
  <si>
    <t>1646583</t>
  </si>
  <si>
    <t>Kryt stmívače s otočným ovladačem studio bílá</t>
  </si>
  <si>
    <t>1918462</t>
  </si>
  <si>
    <t>Spínač 1 IP44 bílá - 20A/230V pod om.</t>
  </si>
  <si>
    <t>2032866</t>
  </si>
  <si>
    <t xml:space="preserve">Krabice podlahová 333x278 kompletní včetně přístroj. rámečků </t>
  </si>
  <si>
    <t>21618</t>
  </si>
  <si>
    <t>CYKY 5Cx16mm2 (CYKY 5J16)</t>
  </si>
  <si>
    <t>3015605</t>
  </si>
  <si>
    <t>Kryt spínače žaluziového dělený s potiskem bílá</t>
  </si>
  <si>
    <t>33766</t>
  </si>
  <si>
    <t>CY 16mm2 (H07V-U) zelenožlutý</t>
  </si>
  <si>
    <t>7113170</t>
  </si>
  <si>
    <t>Nosník žlabu MERKUR M1+M2 NZM 100 galvanický zinek Arkys</t>
  </si>
  <si>
    <t>7407649</t>
  </si>
  <si>
    <t>Profil 45 zásuvka 1-násobná bílá (RAL 9010)</t>
  </si>
  <si>
    <t>7507016</t>
  </si>
  <si>
    <t>Spojka žlabu MERKUR M2 SZM 1 galvanický zinek Arkys</t>
  </si>
  <si>
    <t>KRABICE IP66</t>
  </si>
  <si>
    <t>KRABICE, IP66 vč. svorek</t>
  </si>
  <si>
    <t>Celkem za materiály:</t>
  </si>
  <si>
    <t>Dodávky zařízení (specifikace)</t>
  </si>
  <si>
    <t>1</t>
  </si>
  <si>
    <t>Rozvaděč RVA</t>
  </si>
  <si>
    <t>Celkem za dodávky:</t>
  </si>
  <si>
    <t>Práce v HZS</t>
  </si>
  <si>
    <t>Demontáž nebo úprava stávajícího zařízení</t>
  </si>
  <si>
    <t>hod.</t>
  </si>
  <si>
    <t>Připojení zařízení VZT a ZT</t>
  </si>
  <si>
    <t xml:space="preserve">Stavební práce - průrazy, vysekání drážek, kapes </t>
  </si>
  <si>
    <t>Úklid pracoviště</t>
  </si>
  <si>
    <t>Zabezpečení pracoviště</t>
  </si>
  <si>
    <t>Zhotovení projektové dokumentace skutečného provedení</t>
  </si>
  <si>
    <t>Zkušební provoz</t>
  </si>
  <si>
    <t>Celkem za práci v HZS:</t>
  </si>
  <si>
    <t xml:space="preserve">                                      Cenová nabídka  "Dorozumívací zařízení sestra-pacient" Codaco HCC-07.2</t>
  </si>
  <si>
    <t xml:space="preserve">                                    Objekt: Brandýs nad Orlicí, rozšíření invalidní WC</t>
  </si>
  <si>
    <t>Název</t>
  </si>
  <si>
    <t>Označení</t>
  </si>
  <si>
    <t>materiál</t>
  </si>
  <si>
    <t>montáž</t>
  </si>
  <si>
    <t>cena/ks</t>
  </si>
  <si>
    <t>celkem</t>
  </si>
  <si>
    <t>Dodávka a montáž technologie</t>
  </si>
  <si>
    <t>Kontrola vedení, osazení bleskojistek a koncových odporů</t>
  </si>
  <si>
    <t>Svítidlo signalizační LED</t>
  </si>
  <si>
    <t>CL (SS-01/07L)</t>
  </si>
  <si>
    <t>Orientační směrové svítidlo LED</t>
  </si>
  <si>
    <t>DL (OS-01/07L)</t>
  </si>
  <si>
    <t>Součtový obvod</t>
  </si>
  <si>
    <t>SC (SO-01/07)</t>
  </si>
  <si>
    <t>Pokojová kontrolní skříňka bez oběžníku</t>
  </si>
  <si>
    <t>CB-07.2</t>
  </si>
  <si>
    <t>Tlačítko nouzového volání</t>
  </si>
  <si>
    <t>TK-07.2</t>
  </si>
  <si>
    <t>Táhlo nouzového volání</t>
  </si>
  <si>
    <t>TH-07.2</t>
  </si>
  <si>
    <t>Instalace SW, konfigurace systému</t>
  </si>
  <si>
    <t>Programování, kontrolní provoz, zaškolení, vedlejší výdaje</t>
  </si>
  <si>
    <t>Součty:</t>
  </si>
  <si>
    <t>Slaboproudé rozvody - dodávka a montáž vodičů</t>
  </si>
  <si>
    <t>kabel do trubek, nebo do lišt LSZH</t>
  </si>
  <si>
    <t>UTP Cat 5e</t>
  </si>
  <si>
    <t>vodič do trubek, nebo do lišt</t>
  </si>
  <si>
    <t>2x1,5</t>
  </si>
  <si>
    <t>odvíčkování a zavíčkování krabice</t>
  </si>
  <si>
    <t>na 4 šrouby</t>
  </si>
  <si>
    <t>Hrubá instalace - trubkování (lištování) a osazení instalačních krabic</t>
  </si>
  <si>
    <t>instalační krabice pod omítku</t>
  </si>
  <si>
    <t>KO 97</t>
  </si>
  <si>
    <t>KU 68/2</t>
  </si>
  <si>
    <t>trubka pod omítku</t>
  </si>
  <si>
    <t>PVC 16</t>
  </si>
  <si>
    <t>PVC 23</t>
  </si>
  <si>
    <t>vodič protahovací</t>
  </si>
  <si>
    <t>AZ 2,5</t>
  </si>
  <si>
    <t>vrut</t>
  </si>
  <si>
    <t>3,5x40</t>
  </si>
  <si>
    <t>sádra</t>
  </si>
  <si>
    <t>štukatérská</t>
  </si>
  <si>
    <t>rýhy do zdi</t>
  </si>
  <si>
    <t>prostupy zdivem</t>
  </si>
  <si>
    <t>Rekapitulace:</t>
  </si>
  <si>
    <t>Dodávky a montáže celkem - cena bez DPH:</t>
  </si>
  <si>
    <t>Ceny jsou uvedeny v cenové relaci roku 2017 v Kč.</t>
  </si>
  <si>
    <t>Zpracovala:    Slováková Ingrid</t>
  </si>
  <si>
    <t>Telefon:      733 739 193</t>
  </si>
  <si>
    <t>Datum:</t>
  </si>
  <si>
    <t>13.10.2017</t>
  </si>
  <si>
    <t>CODACO ELECTRONIC s.r.o., Hemy 825, Valašské Meziříčí 757 01</t>
  </si>
  <si>
    <t>IČ: 25365312, DIČ: CZ25365312</t>
  </si>
  <si>
    <t>akce: VODOLÉČBA, RHÚ BRANDÝS N.O. - stavební úpravy</t>
  </si>
  <si>
    <t>název objektu: Slaboproudé rozvody</t>
  </si>
  <si>
    <t>č.</t>
  </si>
  <si>
    <t>Kód položky</t>
  </si>
  <si>
    <t>MJ</t>
  </si>
  <si>
    <t>počet</t>
  </si>
  <si>
    <t xml:space="preserve">cena </t>
  </si>
  <si>
    <t>cena</t>
  </si>
  <si>
    <t>Strukturovaná kabeláž, přístupový systém, kamerový systém, ozvučení</t>
  </si>
  <si>
    <t>Kabely a ukončení</t>
  </si>
  <si>
    <t>R položka</t>
  </si>
  <si>
    <t>Datový kabel  Cat.5 UTP 4x2x0.5 uložený volně</t>
  </si>
  <si>
    <t>341 11000 744-44-1100</t>
  </si>
  <si>
    <t xml:space="preserve">CYKY-O 2x1,5  -  uložený pevně   </t>
  </si>
  <si>
    <t>341 11090 744 44-1100</t>
  </si>
  <si>
    <t xml:space="preserve">CYKY-J 5x1,5  -  uložený pevně   </t>
  </si>
  <si>
    <t>341 21550 744 74-1110</t>
  </si>
  <si>
    <t xml:space="preserve">JYTY 2x1  -  uložený pevně   </t>
  </si>
  <si>
    <t>341 43808 744 33-1241</t>
  </si>
  <si>
    <t xml:space="preserve">CYSY (H05VV-F)-X 2x1.5 - uložený volně   </t>
  </si>
  <si>
    <t>341 21060 744 73-3110</t>
  </si>
  <si>
    <t xml:space="preserve">SSKFH-V180, P90-R 1x2x0.8, B2ca,s1,d0 -  uložený volně </t>
  </si>
  <si>
    <t xml:space="preserve">Koaxiální kabel  75ohmů </t>
  </si>
  <si>
    <t>Ukončení a měření kabelu UTP</t>
  </si>
  <si>
    <t>746 31-2100</t>
  </si>
  <si>
    <t>Ukončení šňůry  do 3 x 4 mm2</t>
  </si>
  <si>
    <t>746 41-3150</t>
  </si>
  <si>
    <t>Ukončení kabelu  do 3 x 4  mm2</t>
  </si>
  <si>
    <t>746 41-3560</t>
  </si>
  <si>
    <t>Ukončení kabelu  do 5 x 4  mm2</t>
  </si>
  <si>
    <t>Ukončení koaxiálního kabelu F- konektorem</t>
  </si>
  <si>
    <t>SK přístroje a montáž</t>
  </si>
  <si>
    <t xml:space="preserve">Datová dvouzásuvka 2x RJ 45 cat.5, IP20, </t>
  </si>
  <si>
    <t>Datová zásuvka 1x RJ 45 cat.5, modul45, IP20 - montáž do krabice dodané silnouproudem vč. příslušenství</t>
  </si>
  <si>
    <t>Vyvedení kabelů UTP ze stávajícího racku, včetně přípomocí spojených uložením kabelů a zapojením</t>
  </si>
  <si>
    <t>Přístupový systém přístroje a montáž</t>
  </si>
  <si>
    <t>Řídící jednotka - MR2/SB5-500</t>
  </si>
  <si>
    <t>Plastový box pro ŘJ - MM1-8NO</t>
  </si>
  <si>
    <t>Čtečka karet vniřní - MDD-HBW-10/42 + signalizace   (ABB Tango)</t>
  </si>
  <si>
    <t>El.otvírač reverzní   ABLOY 37RR-E9</t>
  </si>
  <si>
    <t>Čelní plech   ABLOY 10640-01</t>
  </si>
  <si>
    <t xml:space="preserve">Odchodové tlačítko MD-Tango upravené  + signalizace  (dioda R,MS) </t>
  </si>
  <si>
    <t>Vyvedení kabelů propojení s nejbližší řídící jednotkou v místnosti wellness včetně přípomocí spojených uložením kabelů a zapojením</t>
  </si>
  <si>
    <t>Domácí rozhlas a lokální ozvučení přístroje a montáž</t>
  </si>
  <si>
    <t>Podhledový reproduktor domácího rozhlasu pro vlhké prostředí 6W/100V</t>
  </si>
  <si>
    <t>Regulátor hlasitosti LCZ1036/24 36W/100V, relé 24V</t>
  </si>
  <si>
    <t>Vyvedení kabelu ze stávajícího místa před regulátorem hlasitosti pro 1.np</t>
  </si>
  <si>
    <t xml:space="preserve">Podhledový reproduktor pro vlhké prostředí, 25 W / 8 Ω, 90 dB, 95 – 20 000 Hz, Ø 190 mm </t>
  </si>
  <si>
    <t>Nástěnný přehrávač se zesilovačem včetně inst.kr. 162x77x55 pod omítku, výkon 2x20W/8Omhů, FM tuner, přehrávání MP3, SDcard, USB, BT, AUX, dotykový display, nápajení 230V</t>
  </si>
  <si>
    <t>Úprava EPS</t>
  </si>
  <si>
    <t>předb. cena</t>
  </si>
  <si>
    <t>Jednokanálová výstupní jednotka Menvier MIO1240</t>
  </si>
  <si>
    <t>Úprava smyčky EPS odpojení a nové připojení dle popisu TZ</t>
  </si>
  <si>
    <t>Konfigurace ústředny vyvolané úpravou</t>
  </si>
  <si>
    <t>Kamerový systém přístroje a montáž</t>
  </si>
  <si>
    <t>CP-UVC-VA40FL3 4.0Mpix HDCVI antivandal dome kamera s IR, 4 Megapixely @ 25/30 sn./s., 1080p @ 25/30 sn./s., 720p @ 25/30 sn./s., 1x BNC – přepínatelný výstup HDCVI / CVBS (analog) pomocí DVR</t>
  </si>
  <si>
    <t>Vyvedení kabelů ze stávajícího racku DVR, včetně přípomocí spojených uložením kabelů a zapojením</t>
  </si>
  <si>
    <t>Společné elektroinstalační a nosné prvky a ostatní práce pro systémy SK,EKV,CCTV a STA</t>
  </si>
  <si>
    <t>345 71518 743 41-2111</t>
  </si>
  <si>
    <t>Krabice přístrojová pr.68</t>
  </si>
  <si>
    <t>345 71519 743 41-1111</t>
  </si>
  <si>
    <t xml:space="preserve">Krabice odbočná  pr.97mm  </t>
  </si>
  <si>
    <t>345 71063 743 11-2315</t>
  </si>
  <si>
    <t xml:space="preserve">Trubka ohebná PVC DN20     </t>
  </si>
  <si>
    <t xml:space="preserve">Trubka ohebná PVC DN25     </t>
  </si>
  <si>
    <t>345 71065 743 11-2319</t>
  </si>
  <si>
    <t xml:space="preserve">Trubka ohebná z PVC DN32         </t>
  </si>
  <si>
    <t>345 72105 743 31-2110</t>
  </si>
  <si>
    <t xml:space="preserve">Lišta vkládací  LV 18x13                 </t>
  </si>
  <si>
    <t>Práce spojené s protažením nových kabelů do stávajících tras vedených chodbou - otevření revizních otvoru a protažení kabelů mezi otvory</t>
  </si>
  <si>
    <t>h</t>
  </si>
  <si>
    <t xml:space="preserve">Protipožární ucpávka kabelové trasy dle ČSN (ucpávka prostupů hlavních tras) otvorů ve zdivu do velikosti 100x250 certifikovaným proti požárním řešení + štítek) </t>
  </si>
  <si>
    <t>Protipožární tmel - kartuše pro zatmelení jednotlivých kabelů</t>
  </si>
  <si>
    <t>974 03-1110</t>
  </si>
  <si>
    <t>Sekání rýhy ve zdivu  30 x 30 mm</t>
  </si>
  <si>
    <t>971 03-3100</t>
  </si>
  <si>
    <t>Sekání otvoru  ve zdivu pr.60mm do 300mm</t>
  </si>
  <si>
    <t xml:space="preserve">Zabezpečení pracoviště </t>
  </si>
  <si>
    <t xml:space="preserve">Koordinace s ostatními profesemi </t>
  </si>
  <si>
    <t xml:space="preserve">celková prohlídka a vyhotovení revizní zprávy pro objem montážních prací </t>
  </si>
  <si>
    <t>Součty materiál montáž</t>
  </si>
  <si>
    <t xml:space="preserve">Celkem </t>
  </si>
  <si>
    <t xml:space="preserve">   </t>
  </si>
  <si>
    <t xml:space="preserve">REKAPITULACE              </t>
  </si>
  <si>
    <t xml:space="preserve">                 </t>
  </si>
  <si>
    <t>ZRN</t>
  </si>
  <si>
    <t>Signalizační systém HCC-07</t>
  </si>
  <si>
    <t xml:space="preserve">Náklady celkem bez DPH </t>
  </si>
  <si>
    <t>%</t>
  </si>
  <si>
    <t xml:space="preserve">Náklady celkem s DPH </t>
  </si>
  <si>
    <t>160,00</t>
  </si>
  <si>
    <t>210,00</t>
  </si>
  <si>
    <t>210110006</t>
  </si>
  <si>
    <t>spínač nástěnný prostředí obyčejné 3-pólový 16/25A řazení 3</t>
  </si>
  <si>
    <t>10.069.809</t>
  </si>
  <si>
    <t>Spínač 16A - tělo 1011-0-0816 CZ</t>
  </si>
  <si>
    <t>Slabproud bez DPH</t>
  </si>
  <si>
    <t>Pole k vyplnění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</si>
</sst>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[$-10405]#,##0.00;\-#,##0.00"/>
    <numFmt numFmtId="165" formatCode="[$-10405]#,##0;\-#,##0"/>
    <numFmt numFmtId="166" formatCode="#,##0.0"/>
    <numFmt numFmtId="167" formatCode="_(#,##0.0??;\-\ #,##0.0??;&quot;–&quot;???;_(@_)"/>
    <numFmt numFmtId="168" formatCode="_(#,##0.00_);[Red]\-\ #,##0.00_);&quot;–&quot;??;_(@_)"/>
    <numFmt numFmtId="169" formatCode="_(#,##0_);[Red]\-\ #,##0_);&quot;–&quot;??;_(@_)"/>
    <numFmt numFmtId="176" formatCode="#,##0.00\ &quot;Kč&quot;"/>
    <numFmt numFmtId="177" formatCode="#,##0.00\ _K_č"/>
  </numFmts>
  <fonts count="46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"/>
      <family val="2"/>
      <charset val="238"/>
    </font>
    <font>
      <sz val="7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indexed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  <charset val="238"/>
    </font>
    <font>
      <sz val="11"/>
      <name val="Arial CE"/>
      <charset val="238"/>
    </font>
    <font>
      <sz val="11"/>
      <name val="Arial"/>
      <family val="2"/>
    </font>
    <font>
      <b/>
      <sz val="8"/>
      <color indexed="10"/>
      <name val="Arial"/>
      <family val="2"/>
      <charset val="238"/>
    </font>
    <font>
      <sz val="8"/>
      <color indexed="8"/>
      <name val="Arial"/>
      <family val="2"/>
    </font>
    <font>
      <sz val="8"/>
      <color indexed="8"/>
      <name val="Arial CE"/>
      <family val="2"/>
      <charset val="238"/>
    </font>
    <font>
      <sz val="8"/>
      <color theme="1"/>
      <name val="Arial CE"/>
      <family val="2"/>
      <charset val="238"/>
    </font>
    <font>
      <sz val="10"/>
      <color theme="1"/>
      <name val="Arial CE"/>
      <charset val="238"/>
    </font>
    <font>
      <b/>
      <sz val="10"/>
      <color theme="1"/>
      <name val="Arial"/>
      <family val="2"/>
    </font>
    <font>
      <b/>
      <sz val="11"/>
      <name val="Calibri"/>
      <family val="2"/>
      <charset val="238"/>
    </font>
    <font>
      <sz val="8.25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name val="Calibri"/>
      <family val="2"/>
      <charset val="238"/>
    </font>
    <font>
      <b/>
      <sz val="11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</borders>
  <cellStyleXfs count="25">
    <xf numFmtId="0" fontId="0" fillId="0" borderId="0"/>
    <xf numFmtId="0" fontId="9" fillId="0" borderId="0"/>
    <xf numFmtId="0" fontId="10" fillId="0" borderId="0" applyProtection="0"/>
    <xf numFmtId="0" fontId="14" fillId="0" borderId="0" applyProtection="0"/>
    <xf numFmtId="0" fontId="17" fillId="0" borderId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0" fillId="0" borderId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4" fillId="0" borderId="0" applyProtection="0"/>
    <xf numFmtId="0" fontId="10" fillId="0" borderId="0" applyProtection="0"/>
    <xf numFmtId="0" fontId="10" fillId="0" borderId="0" applyProtection="0"/>
  </cellStyleXfs>
  <cellXfs count="252">
    <xf numFmtId="0" fontId="1" fillId="0" borderId="0" xfId="0" applyFont="1" applyFill="1" applyBorder="1"/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3" borderId="0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8" fillId="0" borderId="7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6" fillId="0" borderId="0" xfId="1" applyNumberFormat="1" applyFont="1" applyFill="1" applyBorder="1" applyAlignment="1">
      <alignment vertical="top" wrapText="1" readingOrder="1"/>
    </xf>
    <xf numFmtId="0" fontId="5" fillId="0" borderId="10" xfId="1" applyNumberFormat="1" applyFont="1" applyFill="1" applyBorder="1" applyAlignment="1">
      <alignment vertical="top" wrapText="1" readingOrder="1"/>
    </xf>
    <xf numFmtId="0" fontId="5" fillId="0" borderId="10" xfId="1" applyNumberFormat="1" applyFont="1" applyFill="1" applyBorder="1" applyAlignment="1">
      <alignment vertical="center" wrapText="1" readingOrder="1"/>
    </xf>
    <xf numFmtId="0" fontId="10" fillId="0" borderId="0" xfId="2"/>
    <xf numFmtId="0" fontId="11" fillId="0" borderId="0" xfId="2" applyFont="1" applyBorder="1" applyAlignment="1">
      <alignment horizontal="center" vertical="center" wrapText="1" shrinkToFit="1"/>
    </xf>
    <xf numFmtId="0" fontId="20" fillId="0" borderId="0" xfId="2" applyFont="1" applyBorder="1" applyAlignment="1">
      <alignment horizontal="center" vertical="center" wrapText="1" shrinkToFit="1"/>
    </xf>
    <xf numFmtId="49" fontId="27" fillId="0" borderId="0" xfId="13" applyNumberFormat="1" applyFont="1" applyAlignment="1">
      <alignment horizontal="left" vertical="top" wrapText="1"/>
    </xf>
    <xf numFmtId="169" fontId="35" fillId="0" borderId="0" xfId="13" applyNumberFormat="1" applyFont="1" applyAlignment="1">
      <alignment horizontal="right" vertical="top"/>
    </xf>
    <xf numFmtId="168" fontId="35" fillId="0" borderId="0" xfId="13" applyNumberFormat="1" applyFont="1" applyAlignment="1">
      <alignment horizontal="right" vertical="top"/>
    </xf>
    <xf numFmtId="167" fontId="36" fillId="0" borderId="0" xfId="13" applyNumberFormat="1" applyFont="1" applyFill="1" applyBorder="1" applyAlignment="1">
      <alignment horizontal="right" vertical="top"/>
    </xf>
    <xf numFmtId="49" fontId="35" fillId="0" borderId="0" xfId="13" applyNumberFormat="1" applyFont="1" applyAlignment="1">
      <alignment horizontal="center" vertical="top"/>
    </xf>
    <xf numFmtId="49" fontId="35" fillId="0" borderId="0" xfId="13" applyNumberFormat="1" applyFont="1" applyAlignment="1">
      <alignment horizontal="left" vertical="top" wrapText="1"/>
    </xf>
    <xf numFmtId="49" fontId="35" fillId="0" borderId="0" xfId="13" applyNumberFormat="1" applyFont="1" applyAlignment="1">
      <alignment horizontal="left" vertical="top"/>
    </xf>
    <xf numFmtId="49" fontId="35" fillId="0" borderId="0" xfId="13" applyNumberFormat="1" applyFont="1" applyAlignment="1">
      <alignment horizontal="center" vertical="top" wrapText="1"/>
    </xf>
    <xf numFmtId="49" fontId="35" fillId="0" borderId="0" xfId="13" applyNumberFormat="1" applyFont="1" applyAlignment="1">
      <alignment vertical="center"/>
    </xf>
    <xf numFmtId="49" fontId="34" fillId="0" borderId="0" xfId="13" applyNumberFormat="1" applyFont="1" applyAlignment="1">
      <alignment horizontal="left" vertical="top"/>
    </xf>
    <xf numFmtId="4" fontId="33" fillId="4" borderId="14" xfId="13" applyNumberFormat="1" applyFont="1" applyFill="1" applyBorder="1" applyAlignment="1">
      <alignment vertical="center"/>
    </xf>
    <xf numFmtId="4" fontId="21" fillId="0" borderId="0" xfId="13" applyNumberFormat="1" applyFont="1" applyAlignment="1">
      <alignment horizontal="right" vertical="top"/>
    </xf>
    <xf numFmtId="168" fontId="21" fillId="0" borderId="0" xfId="13" applyNumberFormat="1" applyFont="1" applyAlignment="1">
      <alignment horizontal="right" vertical="top"/>
    </xf>
    <xf numFmtId="167" fontId="21" fillId="0" borderId="0" xfId="13" applyNumberFormat="1" applyFont="1" applyFill="1" applyBorder="1" applyAlignment="1">
      <alignment horizontal="right" vertical="top"/>
    </xf>
    <xf numFmtId="49" fontId="21" fillId="0" borderId="0" xfId="13" applyNumberFormat="1" applyFont="1" applyAlignment="1">
      <alignment horizontal="center" vertical="top"/>
    </xf>
    <xf numFmtId="49" fontId="21" fillId="0" borderId="0" xfId="13" applyNumberFormat="1" applyFont="1" applyAlignment="1">
      <alignment horizontal="left" vertical="top" wrapText="1"/>
    </xf>
    <xf numFmtId="49" fontId="31" fillId="0" borderId="0" xfId="13" applyNumberFormat="1" applyFont="1" applyAlignment="1">
      <alignment vertical="center"/>
    </xf>
    <xf numFmtId="4" fontId="21" fillId="0" borderId="0" xfId="13" applyNumberFormat="1" applyFont="1" applyBorder="1" applyAlignment="1">
      <alignment vertical="center"/>
    </xf>
    <xf numFmtId="3" fontId="21" fillId="0" borderId="0" xfId="13" applyNumberFormat="1" applyFont="1" applyBorder="1" applyAlignment="1">
      <alignment horizontal="right" vertical="center"/>
    </xf>
    <xf numFmtId="0" fontId="21" fillId="0" borderId="0" xfId="13" applyFont="1" applyBorder="1" applyAlignment="1">
      <alignment horizontal="center" vertical="center" wrapText="1"/>
    </xf>
    <xf numFmtId="0" fontId="21" fillId="0" borderId="0" xfId="13" applyFont="1" applyBorder="1" applyAlignment="1">
      <alignment vertical="center" wrapText="1"/>
    </xf>
    <xf numFmtId="4" fontId="25" fillId="0" borderId="0" xfId="13" applyNumberFormat="1" applyFont="1" applyBorder="1" applyAlignment="1">
      <alignment vertical="center"/>
    </xf>
    <xf numFmtId="4" fontId="26" fillId="0" borderId="0" xfId="13" applyNumberFormat="1" applyFont="1" applyBorder="1" applyAlignment="1">
      <alignment vertical="center"/>
    </xf>
    <xf numFmtId="3" fontId="26" fillId="0" borderId="0" xfId="13" applyNumberFormat="1" applyFont="1" applyBorder="1" applyAlignment="1">
      <alignment vertical="center"/>
    </xf>
    <xf numFmtId="49" fontId="26" fillId="0" borderId="0" xfId="13" applyNumberFormat="1" applyFont="1" applyBorder="1" applyAlignment="1">
      <alignment vertical="center"/>
    </xf>
    <xf numFmtId="0" fontId="26" fillId="0" borderId="0" xfId="13" applyFont="1" applyBorder="1" applyAlignment="1">
      <alignment vertical="center"/>
    </xf>
    <xf numFmtId="0" fontId="25" fillId="0" borderId="0" xfId="13" applyFont="1" applyBorder="1" applyAlignment="1">
      <alignment vertical="center"/>
    </xf>
    <xf numFmtId="4" fontId="21" fillId="0" borderId="17" xfId="13" applyNumberFormat="1" applyFont="1" applyBorder="1" applyAlignment="1">
      <alignment vertical="center"/>
    </xf>
    <xf numFmtId="4" fontId="21" fillId="0" borderId="18" xfId="13" applyNumberFormat="1" applyFont="1" applyBorder="1" applyAlignment="1">
      <alignment vertical="center"/>
    </xf>
    <xf numFmtId="3" fontId="21" fillId="0" borderId="18" xfId="13" applyNumberFormat="1" applyFont="1" applyBorder="1" applyAlignment="1">
      <alignment horizontal="right" vertical="center"/>
    </xf>
    <xf numFmtId="0" fontId="21" fillId="0" borderId="18" xfId="13" applyFont="1" applyBorder="1" applyAlignment="1">
      <alignment horizontal="center" vertical="center" wrapText="1"/>
    </xf>
    <xf numFmtId="0" fontId="21" fillId="0" borderId="19" xfId="13" applyFont="1" applyBorder="1" applyAlignment="1">
      <alignment vertical="center" wrapText="1"/>
    </xf>
    <xf numFmtId="4" fontId="21" fillId="0" borderId="20" xfId="13" applyNumberFormat="1" applyFont="1" applyBorder="1" applyAlignment="1">
      <alignment vertical="center"/>
    </xf>
    <xf numFmtId="4" fontId="21" fillId="0" borderId="21" xfId="13" applyNumberFormat="1" applyFont="1" applyBorder="1" applyAlignment="1">
      <alignment vertical="center"/>
    </xf>
    <xf numFmtId="3" fontId="21" fillId="0" borderId="21" xfId="13" applyNumberFormat="1" applyFont="1" applyBorder="1" applyAlignment="1">
      <alignment horizontal="right" vertical="center"/>
    </xf>
    <xf numFmtId="0" fontId="21" fillId="0" borderId="21" xfId="13" applyFont="1" applyBorder="1" applyAlignment="1">
      <alignment horizontal="center" vertical="center" wrapText="1"/>
    </xf>
    <xf numFmtId="0" fontId="20" fillId="0" borderId="22" xfId="13" applyFont="1" applyBorder="1"/>
    <xf numFmtId="0" fontId="21" fillId="0" borderId="22" xfId="13" applyFont="1" applyBorder="1" applyAlignment="1">
      <alignment vertical="center" wrapText="1"/>
    </xf>
    <xf numFmtId="4" fontId="21" fillId="0" borderId="23" xfId="13" applyNumberFormat="1" applyFont="1" applyBorder="1" applyAlignment="1">
      <alignment vertical="center"/>
    </xf>
    <xf numFmtId="4" fontId="21" fillId="0" borderId="24" xfId="13" applyNumberFormat="1" applyFont="1" applyBorder="1" applyAlignment="1">
      <alignment vertical="center"/>
    </xf>
    <xf numFmtId="3" fontId="21" fillId="0" borderId="24" xfId="13" applyNumberFormat="1" applyFont="1" applyBorder="1" applyAlignment="1">
      <alignment horizontal="right" vertical="center"/>
    </xf>
    <xf numFmtId="0" fontId="21" fillId="0" borderId="24" xfId="13" applyFont="1" applyBorder="1" applyAlignment="1">
      <alignment horizontal="center" vertical="center" wrapText="1"/>
    </xf>
    <xf numFmtId="0" fontId="21" fillId="0" borderId="25" xfId="13" applyFont="1" applyBorder="1" applyAlignment="1">
      <alignment vertical="center" wrapText="1"/>
    </xf>
    <xf numFmtId="0" fontId="10" fillId="0" borderId="0" xfId="13" applyFont="1" applyBorder="1" applyAlignment="1">
      <alignment vertical="center"/>
    </xf>
    <xf numFmtId="49" fontId="24" fillId="0" borderId="0" xfId="13" applyNumberFormat="1" applyFont="1" applyBorder="1" applyAlignment="1">
      <alignment vertical="center"/>
    </xf>
    <xf numFmtId="0" fontId="21" fillId="0" borderId="0" xfId="13" applyFont="1" applyBorder="1" applyAlignment="1">
      <alignment vertical="center"/>
    </xf>
    <xf numFmtId="49" fontId="21" fillId="0" borderId="0" xfId="13" applyNumberFormat="1" applyFont="1" applyBorder="1" applyAlignment="1">
      <alignment horizontal="center" vertical="center"/>
    </xf>
    <xf numFmtId="0" fontId="26" fillId="0" borderId="0" xfId="13" applyFont="1" applyBorder="1" applyAlignment="1">
      <alignment vertical="center" wrapText="1"/>
    </xf>
    <xf numFmtId="0" fontId="25" fillId="0" borderId="0" xfId="13" applyFont="1" applyBorder="1" applyAlignment="1">
      <alignment vertical="center" wrapText="1"/>
    </xf>
    <xf numFmtId="4" fontId="21" fillId="0" borderId="20" xfId="13" applyNumberFormat="1" applyFont="1" applyFill="1" applyBorder="1" applyAlignment="1">
      <alignment vertical="center"/>
    </xf>
    <xf numFmtId="4" fontId="20" fillId="0" borderId="21" xfId="13" applyNumberFormat="1" applyFont="1" applyBorder="1" applyAlignment="1">
      <alignment vertical="center"/>
    </xf>
    <xf numFmtId="3" fontId="20" fillId="0" borderId="21" xfId="13" applyNumberFormat="1" applyFont="1" applyBorder="1" applyAlignment="1">
      <alignment horizontal="right" vertical="center"/>
    </xf>
    <xf numFmtId="0" fontId="20" fillId="0" borderId="21" xfId="13" applyFont="1" applyBorder="1" applyAlignment="1">
      <alignment horizontal="center" vertical="center"/>
    </xf>
    <xf numFmtId="49" fontId="22" fillId="0" borderId="22" xfId="13" applyNumberFormat="1" applyFont="1" applyBorder="1" applyAlignment="1">
      <alignment vertical="center"/>
    </xf>
    <xf numFmtId="4" fontId="21" fillId="0" borderId="23" xfId="13" applyNumberFormat="1" applyFont="1" applyFill="1" applyBorder="1" applyAlignment="1">
      <alignment vertical="center"/>
    </xf>
    <xf numFmtId="4" fontId="20" fillId="0" borderId="24" xfId="13" applyNumberFormat="1" applyFont="1" applyBorder="1" applyAlignment="1">
      <alignment vertical="center"/>
    </xf>
    <xf numFmtId="3" fontId="20" fillId="0" borderId="24" xfId="13" applyNumberFormat="1" applyFont="1" applyBorder="1" applyAlignment="1">
      <alignment horizontal="right" vertical="center"/>
    </xf>
    <xf numFmtId="0" fontId="20" fillId="0" borderId="24" xfId="13" applyFont="1" applyBorder="1" applyAlignment="1">
      <alignment horizontal="center" vertical="center"/>
    </xf>
    <xf numFmtId="49" fontId="22" fillId="0" borderId="25" xfId="13" applyNumberFormat="1" applyFont="1" applyBorder="1" applyAlignment="1">
      <alignment vertical="center"/>
    </xf>
    <xf numFmtId="4" fontId="21" fillId="0" borderId="0" xfId="13" applyNumberFormat="1" applyFont="1" applyFill="1" applyBorder="1" applyAlignment="1">
      <alignment vertical="center"/>
    </xf>
    <xf numFmtId="0" fontId="21" fillId="0" borderId="0" xfId="13" applyFont="1" applyFill="1" applyBorder="1" applyAlignment="1">
      <alignment vertical="center"/>
    </xf>
    <xf numFmtId="0" fontId="23" fillId="0" borderId="0" xfId="13" applyFont="1" applyBorder="1" applyAlignment="1">
      <alignment vertical="center" wrapText="1"/>
    </xf>
    <xf numFmtId="4" fontId="25" fillId="0" borderId="0" xfId="13" applyNumberFormat="1" applyFont="1" applyFill="1" applyBorder="1" applyAlignment="1">
      <alignment vertical="center"/>
    </xf>
    <xf numFmtId="0" fontId="26" fillId="0" borderId="0" xfId="13" applyFont="1" applyFill="1" applyBorder="1" applyAlignment="1">
      <alignment vertical="center"/>
    </xf>
    <xf numFmtId="4" fontId="21" fillId="0" borderId="17" xfId="13" applyNumberFormat="1" applyFont="1" applyFill="1" applyBorder="1" applyAlignment="1">
      <alignment vertical="center"/>
    </xf>
    <xf numFmtId="4" fontId="21" fillId="0" borderId="18" xfId="13" applyNumberFormat="1" applyFont="1" applyFill="1" applyBorder="1" applyAlignment="1">
      <alignment vertical="center"/>
    </xf>
    <xf numFmtId="0" fontId="21" fillId="0" borderId="18" xfId="13" applyFont="1" applyBorder="1" applyAlignment="1">
      <alignment horizontal="center" vertical="center"/>
    </xf>
    <xf numFmtId="0" fontId="21" fillId="0" borderId="19" xfId="13" applyFont="1" applyBorder="1" applyAlignment="1">
      <alignment vertical="center"/>
    </xf>
    <xf numFmtId="4" fontId="21" fillId="0" borderId="21" xfId="13" applyNumberFormat="1" applyFont="1" applyFill="1" applyBorder="1" applyAlignment="1">
      <alignment vertical="center"/>
    </xf>
    <xf numFmtId="0" fontId="21" fillId="0" borderId="22" xfId="13" applyFont="1" applyBorder="1" applyAlignment="1">
      <alignment vertical="center"/>
    </xf>
    <xf numFmtId="4" fontId="21" fillId="0" borderId="24" xfId="13" applyNumberFormat="1" applyFont="1" applyFill="1" applyBorder="1" applyAlignment="1">
      <alignment vertical="center"/>
    </xf>
    <xf numFmtId="0" fontId="20" fillId="0" borderId="24" xfId="13" applyFont="1" applyBorder="1" applyAlignment="1">
      <alignment vertical="center"/>
    </xf>
    <xf numFmtId="0" fontId="21" fillId="0" borderId="25" xfId="13" applyFont="1" applyBorder="1" applyAlignment="1">
      <alignment vertical="center"/>
    </xf>
    <xf numFmtId="49" fontId="28" fillId="0" borderId="0" xfId="13" applyNumberFormat="1" applyFont="1" applyBorder="1" applyAlignment="1">
      <alignment vertical="center"/>
    </xf>
    <xf numFmtId="49" fontId="30" fillId="0" borderId="17" xfId="13" applyNumberFormat="1" applyFont="1" applyBorder="1" applyAlignment="1">
      <alignment horizontal="center" vertical="center"/>
    </xf>
    <xf numFmtId="49" fontId="30" fillId="0" borderId="18" xfId="13" applyNumberFormat="1" applyFont="1" applyBorder="1" applyAlignment="1">
      <alignment horizontal="center" vertical="center"/>
    </xf>
    <xf numFmtId="0" fontId="10" fillId="0" borderId="0" xfId="23"/>
    <xf numFmtId="0" fontId="11" fillId="0" borderId="0" xfId="23" applyFont="1" applyBorder="1" applyAlignment="1">
      <alignment vertical="center"/>
    </xf>
    <xf numFmtId="0" fontId="11" fillId="0" borderId="0" xfId="23" applyFont="1" applyBorder="1" applyAlignment="1">
      <alignment horizontal="center" vertical="center" wrapText="1" shrinkToFit="1"/>
    </xf>
    <xf numFmtId="0" fontId="11" fillId="0" borderId="0" xfId="23" applyFont="1" applyBorder="1" applyAlignment="1">
      <alignment vertical="center" wrapText="1" shrinkToFit="1"/>
    </xf>
    <xf numFmtId="4" fontId="11" fillId="0" borderId="0" xfId="23" applyNumberFormat="1" applyFont="1" applyBorder="1" applyAlignment="1">
      <alignment vertical="center" shrinkToFit="1"/>
    </xf>
    <xf numFmtId="49" fontId="10" fillId="0" borderId="0" xfId="23" applyNumberFormat="1" applyAlignment="1" applyProtection="1">
      <alignment wrapText="1" shrinkToFit="1"/>
      <protection locked="0"/>
    </xf>
    <xf numFmtId="0" fontId="12" fillId="0" borderId="0" xfId="23" applyFont="1" applyBorder="1" applyAlignment="1">
      <alignment horizontal="center" vertical="center"/>
    </xf>
    <xf numFmtId="49" fontId="12" fillId="0" borderId="0" xfId="23" applyNumberFormat="1" applyFont="1" applyBorder="1" applyAlignment="1">
      <alignment vertical="center"/>
    </xf>
    <xf numFmtId="0" fontId="12" fillId="0" borderId="0" xfId="23" applyFont="1" applyBorder="1" applyAlignment="1">
      <alignment vertical="center"/>
    </xf>
    <xf numFmtId="0" fontId="12" fillId="0" borderId="0" xfId="23" applyFont="1" applyBorder="1" applyAlignment="1">
      <alignment horizontal="right" vertical="center" wrapText="1" shrinkToFit="1"/>
    </xf>
    <xf numFmtId="0" fontId="12" fillId="0" borderId="11" xfId="23" applyFont="1" applyBorder="1" applyAlignment="1">
      <alignment horizontal="center" vertical="center"/>
    </xf>
    <xf numFmtId="0" fontId="12" fillId="0" borderId="11" xfId="23" applyFont="1" applyBorder="1" applyAlignment="1">
      <alignment vertical="center"/>
    </xf>
    <xf numFmtId="0" fontId="11" fillId="0" borderId="11" xfId="23" applyFont="1" applyBorder="1" applyAlignment="1">
      <alignment vertical="center"/>
    </xf>
    <xf numFmtId="0" fontId="12" fillId="0" borderId="11" xfId="23" applyFont="1" applyBorder="1" applyAlignment="1">
      <alignment horizontal="right" vertical="center" wrapText="1" shrinkToFit="1"/>
    </xf>
    <xf numFmtId="49" fontId="12" fillId="0" borderId="11" xfId="23" applyNumberFormat="1" applyFont="1" applyBorder="1" applyAlignment="1">
      <alignment vertical="center"/>
    </xf>
    <xf numFmtId="0" fontId="11" fillId="0" borderId="12" xfId="23" applyFont="1" applyBorder="1" applyAlignment="1">
      <alignment vertical="center" wrapText="1" shrinkToFit="1"/>
    </xf>
    <xf numFmtId="49" fontId="11" fillId="0" borderId="0" xfId="23" applyNumberFormat="1" applyFont="1" applyBorder="1" applyAlignment="1">
      <alignment horizontal="center" vertical="center" wrapText="1" shrinkToFit="1"/>
    </xf>
    <xf numFmtId="0" fontId="11" fillId="0" borderId="12" xfId="23" applyFont="1" applyBorder="1" applyAlignment="1">
      <alignment vertical="center"/>
    </xf>
    <xf numFmtId="0" fontId="16" fillId="0" borderId="0" xfId="23" applyFont="1" applyBorder="1" applyAlignment="1">
      <alignment vertical="center" wrapText="1" shrinkToFit="1"/>
    </xf>
    <xf numFmtId="2" fontId="18" fillId="0" borderId="0" xfId="23" applyNumberFormat="1" applyFont="1" applyBorder="1" applyAlignment="1">
      <alignment horizontal="center" vertical="center" wrapText="1" shrinkToFit="1"/>
    </xf>
    <xf numFmtId="0" fontId="11" fillId="0" borderId="0" xfId="22" applyFont="1" applyBorder="1" applyAlignment="1">
      <alignment vertical="center" wrapText="1" shrinkToFit="1"/>
    </xf>
    <xf numFmtId="0" fontId="11" fillId="0" borderId="13" xfId="23" applyFont="1" applyBorder="1" applyAlignment="1">
      <alignment vertical="center" wrapText="1" shrinkToFit="1"/>
    </xf>
    <xf numFmtId="0" fontId="11" fillId="0" borderId="13" xfId="23" applyFont="1" applyBorder="1" applyAlignment="1">
      <alignment vertical="center"/>
    </xf>
    <xf numFmtId="0" fontId="11" fillId="0" borderId="0" xfId="22" applyFont="1" applyAlignment="1">
      <alignment vertical="center"/>
    </xf>
    <xf numFmtId="4" fontId="19" fillId="0" borderId="12" xfId="23" applyNumberFormat="1" applyFont="1" applyBorder="1" applyAlignment="1">
      <alignment vertical="center" shrinkToFit="1"/>
    </xf>
    <xf numFmtId="4" fontId="19" fillId="0" borderId="0" xfId="23" applyNumberFormat="1" applyFont="1" applyBorder="1" applyAlignment="1">
      <alignment vertical="center" shrinkToFit="1"/>
    </xf>
    <xf numFmtId="0" fontId="11" fillId="0" borderId="12" xfId="23" applyFont="1" applyBorder="1" applyAlignment="1">
      <alignment horizontal="center" vertical="center" wrapText="1" shrinkToFit="1"/>
    </xf>
    <xf numFmtId="0" fontId="20" fillId="0" borderId="0" xfId="23" applyFont="1" applyBorder="1" applyAlignment="1">
      <alignment horizontal="center" vertical="center" wrapText="1" shrinkToFit="1"/>
    </xf>
    <xf numFmtId="0" fontId="11" fillId="0" borderId="0" xfId="23" applyFont="1" applyFill="1" applyBorder="1" applyAlignment="1">
      <alignment vertical="center"/>
    </xf>
    <xf numFmtId="0" fontId="16" fillId="0" borderId="12" xfId="23" applyFont="1" applyBorder="1" applyAlignment="1">
      <alignment vertical="center" wrapText="1" shrinkToFit="1"/>
    </xf>
    <xf numFmtId="0" fontId="20" fillId="0" borderId="13" xfId="23" applyFont="1" applyBorder="1" applyAlignment="1">
      <alignment horizontal="center" vertical="center" wrapText="1" shrinkToFit="1"/>
    </xf>
    <xf numFmtId="0" fontId="11" fillId="0" borderId="13" xfId="23" applyNumberFormat="1" applyFont="1" applyBorder="1" applyAlignment="1">
      <alignment horizontal="center" vertical="center" wrapText="1" shrinkToFit="1"/>
    </xf>
    <xf numFmtId="0" fontId="20" fillId="0" borderId="12" xfId="23" applyFont="1" applyBorder="1" applyAlignment="1">
      <alignment horizontal="center" vertical="center" wrapText="1" shrinkToFit="1"/>
    </xf>
    <xf numFmtId="0" fontId="11" fillId="0" borderId="0" xfId="24" applyFont="1" applyBorder="1" applyAlignment="1">
      <alignment vertical="center"/>
    </xf>
    <xf numFmtId="0" fontId="11" fillId="0" borderId="0" xfId="24" applyFont="1" applyBorder="1" applyAlignment="1">
      <alignment horizontal="center" vertical="center" wrapText="1" shrinkToFit="1"/>
    </xf>
    <xf numFmtId="0" fontId="11" fillId="0" borderId="0" xfId="24" applyFont="1" applyBorder="1" applyAlignment="1">
      <alignment vertical="center" wrapText="1" shrinkToFit="1"/>
    </xf>
    <xf numFmtId="0" fontId="13" fillId="0" borderId="0" xfId="24" applyFont="1" applyBorder="1" applyAlignment="1">
      <alignment vertical="center" wrapText="1" shrinkToFit="1"/>
    </xf>
    <xf numFmtId="4" fontId="11" fillId="0" borderId="0" xfId="24" applyNumberFormat="1" applyFont="1" applyBorder="1" applyAlignment="1">
      <alignment vertical="center" shrinkToFit="1"/>
    </xf>
    <xf numFmtId="49" fontId="11" fillId="0" borderId="0" xfId="24" applyNumberFormat="1" applyFont="1" applyBorder="1" applyAlignment="1">
      <alignment horizontal="left" vertical="justify" wrapText="1" shrinkToFit="1"/>
    </xf>
    <xf numFmtId="0" fontId="12" fillId="0" borderId="0" xfId="24" applyFont="1" applyBorder="1" applyAlignment="1">
      <alignment horizontal="center" vertical="center"/>
    </xf>
    <xf numFmtId="49" fontId="12" fillId="0" borderId="0" xfId="24" applyNumberFormat="1" applyFont="1" applyBorder="1" applyAlignment="1">
      <alignment vertical="center"/>
    </xf>
    <xf numFmtId="0" fontId="12" fillId="0" borderId="0" xfId="24" applyFont="1" applyBorder="1" applyAlignment="1">
      <alignment vertical="center"/>
    </xf>
    <xf numFmtId="0" fontId="12" fillId="0" borderId="0" xfId="24" applyFont="1" applyBorder="1" applyAlignment="1">
      <alignment horizontal="right" vertical="center" wrapText="1" shrinkToFit="1"/>
    </xf>
    <xf numFmtId="0" fontId="12" fillId="0" borderId="11" xfId="24" applyFont="1" applyBorder="1" applyAlignment="1">
      <alignment horizontal="center" vertical="center"/>
    </xf>
    <xf numFmtId="0" fontId="12" fillId="0" borderId="11" xfId="24" applyFont="1" applyBorder="1" applyAlignment="1">
      <alignment vertical="center"/>
    </xf>
    <xf numFmtId="0" fontId="11" fillId="0" borderId="11" xfId="24" applyFont="1" applyBorder="1" applyAlignment="1">
      <alignment vertical="center"/>
    </xf>
    <xf numFmtId="0" fontId="12" fillId="0" borderId="11" xfId="24" applyFont="1" applyBorder="1" applyAlignment="1">
      <alignment horizontal="right" vertical="center" wrapText="1" shrinkToFit="1"/>
    </xf>
    <xf numFmtId="49" fontId="12" fillId="0" borderId="11" xfId="24" applyNumberFormat="1" applyFont="1" applyBorder="1" applyAlignment="1">
      <alignment vertical="center"/>
    </xf>
    <xf numFmtId="166" fontId="11" fillId="0" borderId="0" xfId="24" applyNumberFormat="1" applyFont="1" applyBorder="1" applyAlignment="1">
      <alignment vertical="center" shrinkToFit="1"/>
    </xf>
    <xf numFmtId="0" fontId="19" fillId="0" borderId="12" xfId="24" applyFont="1" applyBorder="1" applyAlignment="1">
      <alignment vertical="center" wrapText="1" shrinkToFit="1"/>
    </xf>
    <xf numFmtId="0" fontId="20" fillId="0" borderId="0" xfId="24" applyFont="1" applyBorder="1" applyAlignment="1">
      <alignment vertical="center" wrapText="1" shrinkToFit="1"/>
    </xf>
    <xf numFmtId="4" fontId="19" fillId="0" borderId="12" xfId="24" applyNumberFormat="1" applyFont="1" applyBorder="1" applyAlignment="1">
      <alignment vertical="center" shrinkToFit="1"/>
    </xf>
    <xf numFmtId="49" fontId="19" fillId="0" borderId="12" xfId="24" applyNumberFormat="1" applyFont="1" applyBorder="1" applyAlignment="1">
      <alignment vertical="center" wrapText="1" shrinkToFit="1"/>
    </xf>
    <xf numFmtId="166" fontId="19" fillId="0" borderId="12" xfId="24" applyNumberFormat="1" applyFont="1" applyBorder="1" applyAlignment="1">
      <alignment vertical="center" shrinkToFit="1"/>
    </xf>
    <xf numFmtId="49" fontId="11" fillId="0" borderId="0" xfId="24" applyNumberFormat="1" applyFont="1" applyBorder="1" applyAlignment="1">
      <alignment vertical="center" wrapText="1" shrinkToFit="1"/>
    </xf>
    <xf numFmtId="0" fontId="2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3" fillId="2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5" fillId="0" borderId="0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horizontal="right" vertical="top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center" vertical="top" wrapText="1" readingOrder="1"/>
    </xf>
    <xf numFmtId="0" fontId="5" fillId="0" borderId="9" xfId="1" applyNumberFormat="1" applyFont="1" applyFill="1" applyBorder="1" applyAlignment="1">
      <alignment horizontal="right" vertical="top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5" fillId="0" borderId="9" xfId="1" applyNumberFormat="1" applyFont="1" applyFill="1" applyBorder="1" applyAlignment="1">
      <alignment vertical="top" wrapText="1" readingOrder="1"/>
    </xf>
    <xf numFmtId="0" fontId="7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8" fillId="0" borderId="7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6" fillId="0" borderId="0" xfId="1" applyNumberFormat="1" applyFont="1" applyFill="1" applyBorder="1" applyAlignment="1">
      <alignment horizontal="left" vertical="top" wrapText="1" readingOrder="1"/>
    </xf>
    <xf numFmtId="0" fontId="5" fillId="0" borderId="10" xfId="1" applyNumberFormat="1" applyFont="1" applyFill="1" applyBorder="1" applyAlignment="1">
      <alignment horizontal="right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165" fontId="6" fillId="0" borderId="0" xfId="1" applyNumberFormat="1" applyFont="1" applyFill="1" applyBorder="1" applyAlignment="1">
      <alignment horizontal="right" vertical="top" wrapText="1" readingOrder="1"/>
    </xf>
    <xf numFmtId="164" fontId="6" fillId="0" borderId="0" xfId="1" applyNumberFormat="1" applyFont="1" applyFill="1" applyBorder="1" applyAlignment="1">
      <alignment horizontal="right" vertical="top" wrapText="1" readingOrder="1"/>
    </xf>
    <xf numFmtId="0" fontId="5" fillId="0" borderId="10" xfId="1" applyNumberFormat="1" applyFont="1" applyFill="1" applyBorder="1" applyAlignment="1">
      <alignment horizontal="right" vertical="top" wrapText="1" readingOrder="1"/>
    </xf>
    <xf numFmtId="0" fontId="5" fillId="0" borderId="10" xfId="1" applyNumberFormat="1" applyFont="1" applyFill="1" applyBorder="1" applyAlignment="1">
      <alignment vertical="top" wrapText="1" readingOrder="1"/>
    </xf>
    <xf numFmtId="0" fontId="5" fillId="0" borderId="10" xfId="1" applyNumberFormat="1" applyFont="1" applyFill="1" applyBorder="1" applyAlignment="1">
      <alignment vertical="center" wrapText="1" readingOrder="1"/>
    </xf>
    <xf numFmtId="0" fontId="14" fillId="0" borderId="0" xfId="24" applyFont="1" applyAlignment="1">
      <alignment horizontal="center" shrinkToFit="1"/>
    </xf>
    <xf numFmtId="0" fontId="14" fillId="0" borderId="0" xfId="24" applyFont="1" applyAlignment="1">
      <alignment horizontal="center"/>
    </xf>
    <xf numFmtId="49" fontId="13" fillId="0" borderId="0" xfId="24" applyNumberFormat="1" applyFont="1" applyAlignment="1">
      <alignment horizontal="left" vertical="center"/>
    </xf>
    <xf numFmtId="49" fontId="15" fillId="0" borderId="0" xfId="24" applyNumberFormat="1" applyFont="1" applyAlignment="1">
      <alignment horizontal="left" vertical="center" wrapText="1"/>
    </xf>
    <xf numFmtId="0" fontId="10" fillId="0" borderId="0" xfId="24" applyAlignment="1">
      <alignment wrapText="1"/>
    </xf>
    <xf numFmtId="49" fontId="15" fillId="0" borderId="0" xfId="23" applyNumberFormat="1" applyFont="1" applyAlignment="1">
      <alignment horizontal="left" vertical="center" wrapText="1"/>
    </xf>
    <xf numFmtId="0" fontId="10" fillId="0" borderId="0" xfId="23" applyAlignment="1">
      <alignment wrapText="1"/>
    </xf>
    <xf numFmtId="49" fontId="13" fillId="0" borderId="0" xfId="23" applyNumberFormat="1" applyFont="1" applyAlignment="1">
      <alignment horizontal="left" vertical="center"/>
    </xf>
    <xf numFmtId="0" fontId="14" fillId="0" borderId="0" xfId="23" applyFont="1" applyAlignment="1">
      <alignment horizontal="center" shrinkToFit="1"/>
    </xf>
    <xf numFmtId="0" fontId="14" fillId="0" borderId="0" xfId="23" applyFont="1" applyAlignment="1">
      <alignment horizontal="center"/>
    </xf>
    <xf numFmtId="49" fontId="35" fillId="0" borderId="0" xfId="13" applyNumberFormat="1" applyFont="1" applyAlignment="1">
      <alignment horizontal="left" vertical="center"/>
    </xf>
    <xf numFmtId="0" fontId="20" fillId="0" borderId="0" xfId="13" applyFont="1" applyAlignment="1">
      <alignment vertical="center"/>
    </xf>
    <xf numFmtId="0" fontId="19" fillId="0" borderId="28" xfId="13" applyFont="1" applyBorder="1" applyAlignment="1">
      <alignment horizontal="center" vertical="center"/>
    </xf>
    <xf numFmtId="0" fontId="19" fillId="0" borderId="27" xfId="13" applyFont="1" applyBorder="1" applyAlignment="1">
      <alignment horizontal="center" vertical="center"/>
    </xf>
    <xf numFmtId="49" fontId="27" fillId="0" borderId="0" xfId="13" applyNumberFormat="1" applyFont="1" applyAlignment="1">
      <alignment horizontal="left" vertical="top" wrapText="1"/>
    </xf>
    <xf numFmtId="49" fontId="39" fillId="5" borderId="35" xfId="13" applyNumberFormat="1" applyFont="1" applyFill="1" applyBorder="1" applyAlignment="1">
      <alignment horizontal="center" vertical="center"/>
    </xf>
    <xf numFmtId="0" fontId="38" fillId="5" borderId="34" xfId="13" applyFont="1" applyFill="1" applyBorder="1" applyAlignment="1">
      <alignment horizontal="center" vertical="center"/>
    </xf>
    <xf numFmtId="0" fontId="38" fillId="5" borderId="33" xfId="13" applyFont="1" applyFill="1" applyBorder="1" applyAlignment="1">
      <alignment horizontal="center" vertical="center"/>
    </xf>
    <xf numFmtId="49" fontId="29" fillId="0" borderId="32" xfId="13" applyNumberFormat="1" applyFont="1" applyBorder="1" applyAlignment="1">
      <alignment horizontal="left" vertical="center"/>
    </xf>
    <xf numFmtId="0" fontId="10" fillId="0" borderId="13" xfId="13" applyFont="1" applyBorder="1" applyAlignment="1">
      <alignment horizontal="left" vertical="center"/>
    </xf>
    <xf numFmtId="0" fontId="10" fillId="0" borderId="31" xfId="13" applyFont="1" applyBorder="1" applyAlignment="1">
      <alignment horizontal="left" vertical="center"/>
    </xf>
    <xf numFmtId="0" fontId="32" fillId="4" borderId="16" xfId="13" applyFont="1" applyFill="1" applyBorder="1" applyAlignment="1">
      <alignment vertical="center"/>
    </xf>
    <xf numFmtId="0" fontId="32" fillId="4" borderId="15" xfId="13" applyFont="1" applyFill="1" applyBorder="1" applyAlignment="1">
      <alignment vertical="center"/>
    </xf>
    <xf numFmtId="49" fontId="30" fillId="0" borderId="30" xfId="13" applyNumberFormat="1" applyFont="1" applyBorder="1" applyAlignment="1">
      <alignment horizontal="center" vertical="center"/>
    </xf>
    <xf numFmtId="0" fontId="20" fillId="0" borderId="19" xfId="13" applyFont="1" applyBorder="1" applyAlignment="1">
      <alignment horizontal="center" vertical="center"/>
    </xf>
    <xf numFmtId="49" fontId="30" fillId="0" borderId="28" xfId="13" applyNumberFormat="1" applyFont="1" applyBorder="1" applyAlignment="1">
      <alignment horizontal="center" vertical="center"/>
    </xf>
    <xf numFmtId="0" fontId="20" fillId="0" borderId="18" xfId="13" applyFont="1" applyBorder="1" applyAlignment="1">
      <alignment horizontal="center" vertical="center"/>
    </xf>
    <xf numFmtId="49" fontId="30" fillId="0" borderId="29" xfId="13" applyNumberFormat="1" applyFont="1" applyBorder="1" applyAlignment="1">
      <alignment horizontal="center" vertical="center" wrapText="1"/>
    </xf>
    <xf numFmtId="49" fontId="30" fillId="0" borderId="26" xfId="13" applyNumberFormat="1" applyFont="1" applyBorder="1" applyAlignment="1">
      <alignment horizontal="center" vertical="center" wrapText="1"/>
    </xf>
    <xf numFmtId="4" fontId="11" fillId="0" borderId="36" xfId="23" applyNumberFormat="1" applyFont="1" applyFill="1" applyBorder="1" applyAlignment="1">
      <alignment vertical="center" shrinkToFit="1"/>
    </xf>
    <xf numFmtId="4" fontId="11" fillId="6" borderId="36" xfId="22" applyNumberFormat="1" applyFont="1" applyFill="1" applyBorder="1" applyAlignment="1">
      <alignment vertical="center" shrinkToFit="1"/>
    </xf>
    <xf numFmtId="4" fontId="11" fillId="6" borderId="36" xfId="23" applyNumberFormat="1" applyFont="1" applyFill="1" applyBorder="1" applyAlignment="1">
      <alignment vertical="center" shrinkToFit="1"/>
    </xf>
    <xf numFmtId="0" fontId="16" fillId="6" borderId="36" xfId="23" applyFont="1" applyFill="1" applyBorder="1" applyAlignment="1">
      <alignment vertical="center" wrapText="1" shrinkToFit="1"/>
    </xf>
    <xf numFmtId="4" fontId="37" fillId="6" borderId="36" xfId="23" applyNumberFormat="1" applyFont="1" applyFill="1" applyBorder="1" applyAlignment="1">
      <alignment vertical="center" shrinkToFit="1"/>
    </xf>
    <xf numFmtId="4" fontId="21" fillId="6" borderId="21" xfId="13" applyNumberFormat="1" applyFont="1" applyFill="1" applyBorder="1" applyAlignment="1">
      <alignment vertical="center"/>
    </xf>
    <xf numFmtId="4" fontId="21" fillId="6" borderId="24" xfId="13" applyNumberFormat="1" applyFont="1" applyFill="1" applyBorder="1" applyAlignment="1">
      <alignment vertical="center"/>
    </xf>
    <xf numFmtId="4" fontId="21" fillId="6" borderId="18" xfId="13" applyNumberFormat="1" applyFont="1" applyFill="1" applyBorder="1" applyAlignment="1">
      <alignment vertical="center"/>
    </xf>
    <xf numFmtId="4" fontId="20" fillId="6" borderId="24" xfId="13" applyNumberFormat="1" applyFont="1" applyFill="1" applyBorder="1" applyAlignment="1">
      <alignment vertical="center"/>
    </xf>
    <xf numFmtId="4" fontId="20" fillId="6" borderId="21" xfId="13" applyNumberFormat="1" applyFont="1" applyFill="1" applyBorder="1" applyAlignment="1">
      <alignment vertical="center"/>
    </xf>
    <xf numFmtId="0" fontId="1" fillId="6" borderId="0" xfId="0" applyFont="1" applyFill="1" applyBorder="1"/>
    <xf numFmtId="0" fontId="5" fillId="0" borderId="37" xfId="1" applyNumberFormat="1" applyFont="1" applyFill="1" applyBorder="1" applyAlignment="1">
      <alignment horizontal="right" vertical="top" wrapText="1" readingOrder="1"/>
    </xf>
    <xf numFmtId="0" fontId="1" fillId="0" borderId="37" xfId="1" applyNumberFormat="1" applyFont="1" applyFill="1" applyBorder="1" applyAlignment="1">
      <alignment vertical="top" wrapText="1"/>
    </xf>
    <xf numFmtId="0" fontId="1" fillId="0" borderId="38" xfId="1" applyNumberFormat="1" applyFont="1" applyFill="1" applyBorder="1" applyAlignment="1">
      <alignment vertical="top" wrapText="1"/>
    </xf>
    <xf numFmtId="164" fontId="6" fillId="6" borderId="36" xfId="1" applyNumberFormat="1" applyFont="1" applyFill="1" applyBorder="1" applyAlignment="1">
      <alignment horizontal="right" vertical="top" wrapText="1" readingOrder="1"/>
    </xf>
    <xf numFmtId="0" fontId="1" fillId="6" borderId="36" xfId="0" applyFont="1" applyFill="1" applyBorder="1"/>
    <xf numFmtId="0" fontId="5" fillId="0" borderId="37" xfId="1" applyNumberFormat="1" applyFont="1" applyFill="1" applyBorder="1" applyAlignment="1">
      <alignment horizontal="right" vertical="center" wrapText="1" readingOrder="1"/>
    </xf>
    <xf numFmtId="0" fontId="41" fillId="0" borderId="0" xfId="1" applyNumberFormat="1" applyFont="1" applyFill="1" applyBorder="1" applyAlignment="1">
      <alignment vertical="top" wrapText="1" readingOrder="1"/>
    </xf>
    <xf numFmtId="0" fontId="42" fillId="0" borderId="9" xfId="1" applyNumberFormat="1" applyFont="1" applyFill="1" applyBorder="1" applyAlignment="1">
      <alignment horizontal="right" vertical="center" wrapText="1" readingOrder="1"/>
    </xf>
    <xf numFmtId="0" fontId="43" fillId="0" borderId="9" xfId="1" applyNumberFormat="1" applyFont="1" applyFill="1" applyBorder="1" applyAlignment="1">
      <alignment vertical="top" wrapText="1"/>
    </xf>
    <xf numFmtId="0" fontId="42" fillId="0" borderId="9" xfId="1" applyNumberFormat="1" applyFont="1" applyFill="1" applyBorder="1" applyAlignment="1">
      <alignment horizontal="left" vertical="center" wrapText="1" readingOrder="1"/>
    </xf>
    <xf numFmtId="0" fontId="42" fillId="0" borderId="9" xfId="1" applyNumberFormat="1" applyFont="1" applyFill="1" applyBorder="1" applyAlignment="1">
      <alignment vertical="center" wrapText="1" readingOrder="1"/>
    </xf>
    <xf numFmtId="176" fontId="8" fillId="0" borderId="7" xfId="1" applyNumberFormat="1" applyFont="1" applyFill="1" applyBorder="1" applyAlignment="1">
      <alignment horizontal="right" vertical="top" wrapText="1" readingOrder="1"/>
    </xf>
    <xf numFmtId="176" fontId="1" fillId="0" borderId="7" xfId="1" applyNumberFormat="1" applyFont="1" applyFill="1" applyBorder="1" applyAlignment="1">
      <alignment vertical="top" wrapText="1"/>
    </xf>
    <xf numFmtId="176" fontId="8" fillId="0" borderId="7" xfId="1" applyNumberFormat="1" applyFont="1" applyFill="1" applyBorder="1" applyAlignment="1">
      <alignment horizontal="right" vertical="top" wrapText="1" readingOrder="1"/>
    </xf>
    <xf numFmtId="176" fontId="1" fillId="0" borderId="0" xfId="0" applyNumberFormat="1" applyFont="1" applyFill="1" applyBorder="1"/>
    <xf numFmtId="176" fontId="8" fillId="0" borderId="0" xfId="1" applyNumberFormat="1" applyFont="1" applyFill="1" applyBorder="1" applyAlignment="1">
      <alignment horizontal="right" vertical="top" wrapText="1" readingOrder="1"/>
    </xf>
    <xf numFmtId="176" fontId="1" fillId="0" borderId="0" xfId="0" applyNumberFormat="1" applyFont="1" applyFill="1" applyBorder="1"/>
    <xf numFmtId="176" fontId="8" fillId="0" borderId="0" xfId="1" applyNumberFormat="1" applyFont="1" applyFill="1" applyBorder="1" applyAlignment="1">
      <alignment horizontal="right" vertical="top" wrapText="1" readingOrder="1"/>
    </xf>
    <xf numFmtId="176" fontId="44" fillId="0" borderId="0" xfId="1" applyNumberFormat="1" applyFont="1" applyFill="1" applyBorder="1" applyAlignment="1">
      <alignment horizontal="right" vertical="top" wrapText="1" readingOrder="1"/>
    </xf>
    <xf numFmtId="177" fontId="6" fillId="0" borderId="0" xfId="1" applyNumberFormat="1" applyFont="1" applyFill="1" applyBorder="1" applyAlignment="1">
      <alignment horizontal="right" vertical="top" wrapText="1" readingOrder="1"/>
    </xf>
    <xf numFmtId="177" fontId="1" fillId="0" borderId="0" xfId="0" applyNumberFormat="1" applyFont="1" applyFill="1" applyBorder="1"/>
    <xf numFmtId="176" fontId="40" fillId="0" borderId="0" xfId="0" applyNumberFormat="1" applyFont="1" applyFill="1" applyBorder="1"/>
    <xf numFmtId="176" fontId="6" fillId="0" borderId="36" xfId="1" applyNumberFormat="1" applyFont="1" applyFill="1" applyBorder="1" applyAlignment="1">
      <alignment horizontal="right" vertical="top" wrapText="1" readingOrder="1"/>
    </xf>
    <xf numFmtId="176" fontId="1" fillId="0" borderId="36" xfId="0" applyNumberFormat="1" applyFont="1" applyFill="1" applyBorder="1"/>
    <xf numFmtId="176" fontId="6" fillId="6" borderId="36" xfId="1" applyNumberFormat="1" applyFont="1" applyFill="1" applyBorder="1" applyAlignment="1">
      <alignment horizontal="right" vertical="top" wrapText="1" readingOrder="1"/>
    </xf>
    <xf numFmtId="176" fontId="1" fillId="6" borderId="36" xfId="0" applyNumberFormat="1" applyFont="1" applyFill="1" applyBorder="1"/>
    <xf numFmtId="176" fontId="42" fillId="0" borderId="0" xfId="1" applyNumberFormat="1" applyFont="1" applyFill="1" applyBorder="1" applyAlignment="1">
      <alignment horizontal="right" vertical="top" wrapText="1" readingOrder="1"/>
    </xf>
    <xf numFmtId="176" fontId="43" fillId="0" borderId="0" xfId="0" applyNumberFormat="1" applyFont="1" applyFill="1" applyBorder="1"/>
    <xf numFmtId="176" fontId="42" fillId="0" borderId="9" xfId="1" applyNumberFormat="1" applyFont="1" applyFill="1" applyBorder="1" applyAlignment="1">
      <alignment horizontal="right" vertical="center" wrapText="1" readingOrder="1"/>
    </xf>
    <xf numFmtId="176" fontId="43" fillId="0" borderId="9" xfId="1" applyNumberFormat="1" applyFont="1" applyFill="1" applyBorder="1" applyAlignment="1">
      <alignment vertical="top" wrapText="1"/>
    </xf>
    <xf numFmtId="0" fontId="5" fillId="6" borderId="0" xfId="1" applyNumberFormat="1" applyFont="1" applyFill="1" applyBorder="1" applyAlignment="1">
      <alignment horizontal="right" vertical="top" wrapText="1" readingOrder="1"/>
    </xf>
    <xf numFmtId="0" fontId="45" fillId="0" borderId="0" xfId="1" applyNumberFormat="1" applyFont="1" applyFill="1" applyBorder="1" applyAlignment="1">
      <alignment vertical="top" wrapText="1" readingOrder="1"/>
    </xf>
    <xf numFmtId="0" fontId="5" fillId="6" borderId="36" xfId="1" applyNumberFormat="1" applyFont="1" applyFill="1" applyBorder="1" applyAlignment="1">
      <alignment horizontal="right" vertical="top" wrapText="1" readingOrder="1"/>
    </xf>
    <xf numFmtId="164" fontId="6" fillId="0" borderId="38" xfId="1" applyNumberFormat="1" applyFont="1" applyFill="1" applyBorder="1" applyAlignment="1">
      <alignment horizontal="right" vertical="top" wrapText="1" readingOrder="1"/>
    </xf>
    <xf numFmtId="164" fontId="6" fillId="0" borderId="37" xfId="1" applyNumberFormat="1" applyFont="1" applyFill="1" applyBorder="1" applyAlignment="1">
      <alignment horizontal="right" vertical="top" wrapText="1" readingOrder="1"/>
    </xf>
    <xf numFmtId="164" fontId="6" fillId="0" borderId="10" xfId="1" applyNumberFormat="1" applyFont="1" applyFill="1" applyBorder="1" applyAlignment="1">
      <alignment horizontal="right" vertical="top" wrapText="1" readingOrder="1"/>
    </xf>
  </cellXfs>
  <cellStyles count="25">
    <cellStyle name="Normal" xfId="1"/>
    <cellStyle name="Normální" xfId="0" builtinId="0"/>
    <cellStyle name="normální 12" xfId="3"/>
    <cellStyle name="normální 2" xfId="4"/>
    <cellStyle name="normální 2 2" xfId="5"/>
    <cellStyle name="normální 2 3" xfId="6"/>
    <cellStyle name="normální 2 4" xfId="7"/>
    <cellStyle name="normální 2 5" xfId="8"/>
    <cellStyle name="normální 2 6" xfId="9"/>
    <cellStyle name="normální 2 7" xfId="10"/>
    <cellStyle name="normální 2 8" xfId="11"/>
    <cellStyle name="normální 2 9" xfId="12"/>
    <cellStyle name="Normální 3" xfId="2"/>
    <cellStyle name="normální 30" xfId="13"/>
    <cellStyle name="Normální 4" xfId="23"/>
    <cellStyle name="Normální 5" xfId="24"/>
    <cellStyle name="normální 9 2" xfId="14"/>
    <cellStyle name="normální 9 3" xfId="15"/>
    <cellStyle name="normální 9 4" xfId="16"/>
    <cellStyle name="normální 9 5" xfId="17"/>
    <cellStyle name="normální 9 6" xfId="18"/>
    <cellStyle name="normální 9 7" xfId="19"/>
    <cellStyle name="normální 9 8" xfId="20"/>
    <cellStyle name="normální 9 9" xfId="21"/>
    <cellStyle name="Styl 1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52"/>
  <sheetViews>
    <sheetView showGridLines="0" tabSelected="1" view="pageBreakPreview" zoomScaleNormal="100" zoomScaleSheetLayoutView="100" workbookViewId="0">
      <pane ySplit="1" topLeftCell="A2" activePane="bottomLeft" state="frozen"/>
      <selection pane="bottomLeft" activeCell="W22" sqref="W22:AA22"/>
    </sheetView>
  </sheetViews>
  <sheetFormatPr defaultRowHeight="15" x14ac:dyDescent="0.25"/>
  <cols>
    <col min="1" max="2" width="0.5703125" customWidth="1"/>
    <col min="3" max="3" width="1.140625" customWidth="1"/>
    <col min="4" max="4" width="0.28515625" customWidth="1"/>
    <col min="5" max="5" width="6.7109375" customWidth="1"/>
    <col min="6" max="6" width="0.5703125" customWidth="1"/>
    <col min="7" max="7" width="1.42578125" customWidth="1"/>
    <col min="8" max="8" width="3.5703125" customWidth="1"/>
    <col min="9" max="9" width="0" hidden="1" customWidth="1"/>
    <col min="10" max="10" width="5.42578125" customWidth="1"/>
    <col min="11" max="11" width="8.5703125" customWidth="1"/>
    <col min="12" max="12" width="0.28515625" customWidth="1"/>
    <col min="13" max="13" width="2.7109375" customWidth="1"/>
    <col min="14" max="14" width="0.28515625" customWidth="1"/>
    <col min="15" max="15" width="0" hidden="1" customWidth="1"/>
    <col min="16" max="16" width="16.85546875" customWidth="1"/>
    <col min="17" max="17" width="20.85546875" customWidth="1"/>
    <col min="18" max="18" width="9" customWidth="1"/>
    <col min="19" max="19" width="3.28515625" customWidth="1"/>
    <col min="20" max="20" width="0.28515625" customWidth="1"/>
    <col min="21" max="21" width="9.85546875" customWidth="1"/>
    <col min="22" max="22" width="2.42578125" customWidth="1"/>
    <col min="23" max="23" width="6.85546875" customWidth="1"/>
    <col min="24" max="24" width="7.28515625" customWidth="1"/>
    <col min="25" max="25" width="0" hidden="1" customWidth="1"/>
    <col min="26" max="26" width="1.28515625" customWidth="1"/>
    <col min="27" max="28" width="0.5703125" customWidth="1"/>
    <col min="29" max="29" width="0" hidden="1" customWidth="1"/>
    <col min="30" max="30" width="5" hidden="1" customWidth="1"/>
  </cols>
  <sheetData>
    <row r="1" spans="2:27" ht="14.25" customHeight="1" x14ac:dyDescent="0.25"/>
    <row r="2" spans="2:27" ht="12.75" customHeight="1" x14ac:dyDescent="0.2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3"/>
      <c r="AA2" s="4"/>
    </row>
    <row r="3" spans="2:27" ht="16.350000000000001" customHeight="1" x14ac:dyDescent="0.25">
      <c r="B3" s="5"/>
      <c r="C3" s="6"/>
      <c r="D3" s="6"/>
      <c r="E3" s="151" t="s">
        <v>0</v>
      </c>
      <c r="F3" s="152"/>
      <c r="G3" s="152"/>
      <c r="H3" s="152"/>
      <c r="I3" s="152"/>
      <c r="J3" s="152"/>
      <c r="K3" s="153" t="s">
        <v>1</v>
      </c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6"/>
      <c r="Z3" s="7"/>
      <c r="AA3" s="4"/>
    </row>
    <row r="4" spans="2:27" ht="16.350000000000001" customHeight="1" x14ac:dyDescent="0.25">
      <c r="B4" s="5"/>
      <c r="C4" s="6"/>
      <c r="D4" s="6"/>
      <c r="E4" s="151" t="s">
        <v>2</v>
      </c>
      <c r="F4" s="152"/>
      <c r="G4" s="152"/>
      <c r="H4" s="152"/>
      <c r="I4" s="152"/>
      <c r="J4" s="152"/>
      <c r="K4" s="153" t="s">
        <v>3</v>
      </c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6"/>
      <c r="Z4" s="7"/>
      <c r="AA4" s="4"/>
    </row>
    <row r="5" spans="2:27" ht="16.350000000000001" customHeight="1" x14ac:dyDescent="0.25">
      <c r="B5" s="5"/>
      <c r="C5" s="6"/>
      <c r="D5" s="6"/>
      <c r="E5" s="151" t="s">
        <v>4</v>
      </c>
      <c r="F5" s="152"/>
      <c r="G5" s="152"/>
      <c r="H5" s="152"/>
      <c r="I5" s="152"/>
      <c r="J5" s="152"/>
      <c r="K5" s="153" t="s">
        <v>5</v>
      </c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6"/>
      <c r="Z5" s="7"/>
      <c r="AA5" s="4"/>
    </row>
    <row r="6" spans="2:27" ht="2.25" customHeigh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0"/>
      <c r="AA6" s="4"/>
    </row>
    <row r="7" spans="2:27" ht="2.25" customHeight="1" x14ac:dyDescent="0.25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 spans="2:27" ht="14.25" hidden="1" customHeight="1" x14ac:dyDescent="0.25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spans="2:27" ht="2.25" customHeight="1" x14ac:dyDescent="0.25">
      <c r="B9" s="6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</row>
    <row r="10" spans="2:27" ht="14.25" customHeight="1" x14ac:dyDescent="0.25"/>
    <row r="11" spans="2:27" ht="2.85" customHeight="1" x14ac:dyDescent="0.25"/>
    <row r="12" spans="2:27" ht="0" hidden="1" customHeight="1" x14ac:dyDescent="0.25"/>
    <row r="13" spans="2:27" ht="17.100000000000001" customHeight="1" x14ac:dyDescent="0.25">
      <c r="B13" s="160" t="s">
        <v>6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  <c r="Y13" s="154"/>
      <c r="Z13" s="154"/>
      <c r="AA13" s="154"/>
    </row>
    <row r="14" spans="2:27" ht="2.85" customHeight="1" x14ac:dyDescent="0.25"/>
    <row r="15" spans="2:27" ht="11.45" customHeight="1" x14ac:dyDescent="0.25">
      <c r="B15" s="161" t="s">
        <v>7</v>
      </c>
      <c r="C15" s="162"/>
      <c r="D15" s="162"/>
      <c r="E15" s="162"/>
      <c r="F15" s="163" t="s">
        <v>8</v>
      </c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1" t="s">
        <v>9</v>
      </c>
      <c r="T15" s="162"/>
      <c r="U15" s="162"/>
      <c r="V15" s="162"/>
      <c r="W15" s="161" t="s">
        <v>10</v>
      </c>
      <c r="X15" s="162"/>
      <c r="Y15" s="162"/>
      <c r="Z15" s="162"/>
      <c r="AA15" s="162"/>
    </row>
    <row r="16" spans="2:27" ht="11.45" customHeight="1" x14ac:dyDescent="0.25">
      <c r="B16" s="155" t="s">
        <v>11</v>
      </c>
      <c r="C16" s="154"/>
      <c r="D16" s="154"/>
      <c r="E16" s="154"/>
      <c r="F16" s="156" t="s">
        <v>12</v>
      </c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7" t="s">
        <v>4</v>
      </c>
      <c r="T16" s="154"/>
      <c r="U16" s="154"/>
      <c r="V16" s="154"/>
      <c r="W16" s="157" t="s">
        <v>4</v>
      </c>
      <c r="X16" s="154"/>
      <c r="Y16" s="154"/>
      <c r="Z16" s="154"/>
      <c r="AA16" s="154"/>
    </row>
    <row r="17" spans="2:27" ht="11.25" customHeight="1" x14ac:dyDescent="0.25">
      <c r="B17" s="158" t="s">
        <v>13</v>
      </c>
      <c r="C17" s="154"/>
      <c r="D17" s="154"/>
      <c r="E17" s="154"/>
      <c r="F17" s="159" t="s">
        <v>14</v>
      </c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8"/>
      <c r="T17" s="154"/>
      <c r="U17" s="154"/>
      <c r="V17" s="154"/>
      <c r="W17" s="238">
        <f>'Položky silnoproud'!Z50</f>
        <v>0</v>
      </c>
      <c r="X17" s="239"/>
      <c r="Y17" s="239"/>
      <c r="Z17" s="239"/>
      <c r="AA17" s="239"/>
    </row>
    <row r="18" spans="2:27" ht="11.45" customHeight="1" x14ac:dyDescent="0.25">
      <c r="B18" s="158" t="s">
        <v>15</v>
      </c>
      <c r="C18" s="154"/>
      <c r="D18" s="154"/>
      <c r="E18" s="154"/>
      <c r="F18" s="159" t="s">
        <v>16</v>
      </c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8"/>
      <c r="T18" s="154"/>
      <c r="U18" s="154"/>
      <c r="V18" s="154"/>
      <c r="W18" s="240">
        <v>0</v>
      </c>
      <c r="X18" s="241"/>
      <c r="Y18" s="241"/>
      <c r="Z18" s="241"/>
      <c r="AA18" s="241"/>
    </row>
    <row r="19" spans="2:27" ht="11.45" customHeight="1" x14ac:dyDescent="0.25">
      <c r="B19" s="158" t="s">
        <v>17</v>
      </c>
      <c r="C19" s="154"/>
      <c r="D19" s="154"/>
      <c r="E19" s="154"/>
      <c r="F19" s="159" t="s">
        <v>18</v>
      </c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8"/>
      <c r="T19" s="154"/>
      <c r="U19" s="154"/>
      <c r="V19" s="154"/>
      <c r="W19" s="240">
        <v>0</v>
      </c>
      <c r="X19" s="241"/>
      <c r="Y19" s="241"/>
      <c r="Z19" s="241"/>
      <c r="AA19" s="241"/>
    </row>
    <row r="20" spans="2:27" ht="11.45" customHeight="1" x14ac:dyDescent="0.25">
      <c r="B20" s="158" t="s">
        <v>19</v>
      </c>
      <c r="C20" s="154"/>
      <c r="D20" s="154"/>
      <c r="E20" s="154"/>
      <c r="F20" s="159" t="s">
        <v>20</v>
      </c>
      <c r="G20" s="154"/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8"/>
      <c r="T20" s="154"/>
      <c r="U20" s="154"/>
      <c r="V20" s="154"/>
      <c r="W20" s="238">
        <f>'Položky silnoproud'!Z131</f>
        <v>0</v>
      </c>
      <c r="X20" s="239"/>
      <c r="Y20" s="239"/>
      <c r="Z20" s="239"/>
      <c r="AA20" s="239"/>
    </row>
    <row r="21" spans="2:27" ht="11.25" customHeight="1" x14ac:dyDescent="0.25">
      <c r="B21" s="158" t="s">
        <v>21</v>
      </c>
      <c r="C21" s="154"/>
      <c r="D21" s="154"/>
      <c r="E21" s="154"/>
      <c r="F21" s="159" t="s">
        <v>22</v>
      </c>
      <c r="G21" s="154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8"/>
      <c r="T21" s="154"/>
      <c r="U21" s="154"/>
      <c r="V21" s="154"/>
      <c r="W21" s="238">
        <f>W20*0.05</f>
        <v>0</v>
      </c>
      <c r="X21" s="239"/>
      <c r="Y21" s="239"/>
      <c r="Z21" s="239"/>
      <c r="AA21" s="239"/>
    </row>
    <row r="22" spans="2:27" ht="11.45" customHeight="1" x14ac:dyDescent="0.25">
      <c r="B22" s="158" t="s">
        <v>23</v>
      </c>
      <c r="C22" s="154"/>
      <c r="D22" s="154"/>
      <c r="E22" s="154"/>
      <c r="F22" s="222" t="s">
        <v>433</v>
      </c>
      <c r="G22" s="154"/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8"/>
      <c r="T22" s="154"/>
      <c r="U22" s="154"/>
      <c r="V22" s="154"/>
      <c r="W22" s="238">
        <f>'Rekapitulace slaboproud'!I10</f>
        <v>0</v>
      </c>
      <c r="X22" s="239"/>
      <c r="Y22" s="239"/>
      <c r="Z22" s="239"/>
      <c r="AA22" s="239"/>
    </row>
    <row r="23" spans="2:27" ht="11.45" customHeight="1" x14ac:dyDescent="0.25">
      <c r="B23" s="155" t="s">
        <v>4</v>
      </c>
      <c r="C23" s="154"/>
      <c r="D23" s="154"/>
      <c r="E23" s="154"/>
      <c r="F23" s="156" t="s">
        <v>24</v>
      </c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7"/>
      <c r="T23" s="154"/>
      <c r="U23" s="154"/>
      <c r="V23" s="154"/>
      <c r="W23" s="242">
        <f>SUM(W17:W22)</f>
        <v>0</v>
      </c>
      <c r="X23" s="243"/>
      <c r="Y23" s="243"/>
      <c r="Z23" s="243"/>
      <c r="AA23" s="243"/>
    </row>
    <row r="24" spans="2:27" ht="11.45" customHeight="1" x14ac:dyDescent="0.25">
      <c r="B24" s="158" t="s">
        <v>4</v>
      </c>
      <c r="C24" s="154"/>
      <c r="D24" s="154"/>
      <c r="E24" s="154"/>
      <c r="F24" s="159" t="s">
        <v>4</v>
      </c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8"/>
      <c r="T24" s="154"/>
      <c r="U24" s="154"/>
      <c r="V24" s="154"/>
      <c r="W24" s="158"/>
      <c r="X24" s="154"/>
      <c r="Y24" s="154"/>
      <c r="Z24" s="154"/>
      <c r="AA24" s="154"/>
    </row>
    <row r="25" spans="2:27" ht="11.25" customHeight="1" x14ac:dyDescent="0.25">
      <c r="B25" s="155" t="s">
        <v>25</v>
      </c>
      <c r="C25" s="154"/>
      <c r="D25" s="154"/>
      <c r="E25" s="154"/>
      <c r="F25" s="156" t="s">
        <v>26</v>
      </c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7"/>
      <c r="T25" s="154"/>
      <c r="U25" s="154"/>
      <c r="V25" s="154"/>
      <c r="W25" s="157"/>
      <c r="X25" s="154"/>
      <c r="Y25" s="154"/>
      <c r="Z25" s="154"/>
      <c r="AA25" s="154"/>
    </row>
    <row r="26" spans="2:27" ht="11.45" customHeight="1" x14ac:dyDescent="0.25">
      <c r="B26" s="158" t="s">
        <v>27</v>
      </c>
      <c r="C26" s="154"/>
      <c r="D26" s="154"/>
      <c r="E26" s="154"/>
      <c r="F26" s="159" t="s">
        <v>28</v>
      </c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8"/>
      <c r="T26" s="154"/>
      <c r="U26" s="154"/>
      <c r="V26" s="154"/>
      <c r="W26" s="238">
        <f>'Položky silnoproud'!Z163</f>
        <v>0</v>
      </c>
      <c r="X26" s="239"/>
      <c r="Y26" s="239"/>
      <c r="Z26" s="239"/>
      <c r="AA26" s="239"/>
    </row>
    <row r="27" spans="2:27" ht="11.45" customHeight="1" x14ac:dyDescent="0.25">
      <c r="B27" s="155" t="s">
        <v>4</v>
      </c>
      <c r="C27" s="154"/>
      <c r="D27" s="154"/>
      <c r="E27" s="154"/>
      <c r="F27" s="156" t="s">
        <v>29</v>
      </c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7"/>
      <c r="T27" s="154"/>
      <c r="U27" s="154"/>
      <c r="V27" s="154"/>
      <c r="W27" s="242">
        <f>SUM(W26)</f>
        <v>0</v>
      </c>
      <c r="X27" s="243"/>
      <c r="Y27" s="243"/>
      <c r="Z27" s="243"/>
      <c r="AA27" s="243"/>
    </row>
    <row r="28" spans="2:27" ht="11.45" customHeight="1" x14ac:dyDescent="0.25">
      <c r="B28" s="158" t="s">
        <v>4</v>
      </c>
      <c r="C28" s="154"/>
      <c r="D28" s="154"/>
      <c r="E28" s="154"/>
      <c r="F28" s="159" t="s">
        <v>4</v>
      </c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8"/>
      <c r="T28" s="154"/>
      <c r="U28" s="154"/>
      <c r="V28" s="154"/>
      <c r="W28" s="158"/>
      <c r="X28" s="154"/>
      <c r="Y28" s="154"/>
      <c r="Z28" s="154"/>
      <c r="AA28" s="154"/>
    </row>
    <row r="29" spans="2:27" ht="11.45" customHeight="1" x14ac:dyDescent="0.25">
      <c r="B29" s="155" t="s">
        <v>30</v>
      </c>
      <c r="C29" s="154"/>
      <c r="D29" s="154"/>
      <c r="E29" s="154"/>
      <c r="F29" s="156" t="s">
        <v>31</v>
      </c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7"/>
      <c r="T29" s="154"/>
      <c r="U29" s="154"/>
      <c r="V29" s="154"/>
      <c r="W29" s="157"/>
      <c r="X29" s="154"/>
      <c r="Y29" s="154"/>
      <c r="Z29" s="154"/>
      <c r="AA29" s="154"/>
    </row>
    <row r="30" spans="2:27" ht="11.25" customHeight="1" x14ac:dyDescent="0.25">
      <c r="B30" s="158" t="s">
        <v>32</v>
      </c>
      <c r="C30" s="154"/>
      <c r="D30" s="154"/>
      <c r="E30" s="154"/>
      <c r="F30" s="159" t="s">
        <v>33</v>
      </c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8"/>
      <c r="T30" s="154"/>
      <c r="U30" s="154"/>
      <c r="V30" s="154"/>
      <c r="W30" s="238">
        <f>'Položky silnoproud'!Z144</f>
        <v>0</v>
      </c>
      <c r="X30" s="239"/>
      <c r="Y30" s="239"/>
      <c r="Z30" s="239"/>
      <c r="AA30" s="239"/>
    </row>
    <row r="31" spans="2:27" ht="11.45" customHeight="1" x14ac:dyDescent="0.25">
      <c r="B31" s="155" t="s">
        <v>4</v>
      </c>
      <c r="C31" s="154"/>
      <c r="D31" s="154"/>
      <c r="E31" s="154"/>
      <c r="F31" s="156" t="s">
        <v>34</v>
      </c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7"/>
      <c r="T31" s="154"/>
      <c r="U31" s="154"/>
      <c r="V31" s="154"/>
      <c r="W31" s="242">
        <f>SUM(W30)</f>
        <v>0</v>
      </c>
      <c r="X31" s="243"/>
      <c r="Y31" s="243"/>
      <c r="Z31" s="243"/>
      <c r="AA31" s="243"/>
    </row>
    <row r="32" spans="2:27" ht="11.45" customHeight="1" x14ac:dyDescent="0.25">
      <c r="B32" s="158" t="s">
        <v>4</v>
      </c>
      <c r="C32" s="154"/>
      <c r="D32" s="154"/>
      <c r="E32" s="154"/>
      <c r="F32" s="159" t="s">
        <v>4</v>
      </c>
      <c r="G32" s="154"/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8"/>
      <c r="T32" s="154"/>
      <c r="U32" s="154"/>
      <c r="V32" s="154"/>
      <c r="W32" s="158"/>
      <c r="X32" s="154"/>
      <c r="Y32" s="154"/>
      <c r="Z32" s="154"/>
      <c r="AA32" s="154"/>
    </row>
    <row r="33" spans="2:27" ht="11.45" customHeight="1" x14ac:dyDescent="0.25">
      <c r="B33" s="155" t="s">
        <v>35</v>
      </c>
      <c r="C33" s="154"/>
      <c r="D33" s="154"/>
      <c r="E33" s="154"/>
      <c r="F33" s="156" t="s">
        <v>36</v>
      </c>
      <c r="G33" s="154"/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7"/>
      <c r="T33" s="154"/>
      <c r="U33" s="154"/>
      <c r="V33" s="154"/>
      <c r="W33" s="157"/>
      <c r="X33" s="154"/>
      <c r="Y33" s="154"/>
      <c r="Z33" s="154"/>
      <c r="AA33" s="154"/>
    </row>
    <row r="34" spans="2:27" ht="11.25" customHeight="1" x14ac:dyDescent="0.25">
      <c r="B34" s="158" t="s">
        <v>37</v>
      </c>
      <c r="C34" s="154"/>
      <c r="D34" s="154"/>
      <c r="E34" s="154"/>
      <c r="F34" s="159" t="s">
        <v>38</v>
      </c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8"/>
      <c r="T34" s="154"/>
      <c r="U34" s="154"/>
      <c r="V34" s="154"/>
      <c r="W34" s="240">
        <v>0</v>
      </c>
      <c r="X34" s="241"/>
      <c r="Y34" s="241"/>
      <c r="Z34" s="241"/>
      <c r="AA34" s="241"/>
    </row>
    <row r="35" spans="2:27" ht="11.45" customHeight="1" x14ac:dyDescent="0.25">
      <c r="B35" s="155" t="s">
        <v>4</v>
      </c>
      <c r="C35" s="154"/>
      <c r="D35" s="154"/>
      <c r="E35" s="154"/>
      <c r="F35" s="156" t="s">
        <v>39</v>
      </c>
      <c r="G35" s="154"/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7"/>
      <c r="T35" s="154"/>
      <c r="U35" s="154"/>
      <c r="V35" s="154"/>
      <c r="W35" s="242">
        <f>SUM(W34)</f>
        <v>0</v>
      </c>
      <c r="X35" s="243"/>
      <c r="Y35" s="243"/>
      <c r="Z35" s="243"/>
      <c r="AA35" s="243"/>
    </row>
    <row r="36" spans="2:27" ht="11.45" customHeight="1" x14ac:dyDescent="0.25">
      <c r="B36" s="158" t="s">
        <v>4</v>
      </c>
      <c r="C36" s="154"/>
      <c r="D36" s="154"/>
      <c r="E36" s="154"/>
      <c r="F36" s="159" t="s">
        <v>4</v>
      </c>
      <c r="G36" s="154"/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8"/>
      <c r="T36" s="154"/>
      <c r="U36" s="154"/>
      <c r="V36" s="154"/>
      <c r="W36" s="235"/>
      <c r="X36" s="236"/>
      <c r="Y36" s="236"/>
      <c r="Z36" s="236"/>
      <c r="AA36" s="236"/>
    </row>
    <row r="37" spans="2:27" ht="16.5" customHeight="1" x14ac:dyDescent="0.25">
      <c r="B37" s="225" t="s">
        <v>40</v>
      </c>
      <c r="C37" s="224"/>
      <c r="D37" s="224"/>
      <c r="E37" s="224"/>
      <c r="F37" s="226" t="s">
        <v>41</v>
      </c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3"/>
      <c r="T37" s="224"/>
      <c r="U37" s="224"/>
      <c r="V37" s="224"/>
      <c r="W37" s="244">
        <f>SUM(W23,W27,W31,W35)</f>
        <v>0</v>
      </c>
      <c r="X37" s="245"/>
      <c r="Y37" s="245"/>
      <c r="Z37" s="245"/>
      <c r="AA37" s="245"/>
    </row>
    <row r="38" spans="2:27" ht="0" hidden="1" customHeight="1" x14ac:dyDescent="0.25"/>
    <row r="39" spans="2:27" ht="14.1" customHeight="1" x14ac:dyDescent="0.25"/>
    <row r="40" spans="2:27" x14ac:dyDescent="0.25">
      <c r="B40" s="164" t="s">
        <v>4</v>
      </c>
      <c r="C40" s="165"/>
      <c r="D40" s="165"/>
      <c r="E40" s="165"/>
      <c r="F40" s="165"/>
      <c r="G40" s="165"/>
      <c r="H40" s="165"/>
      <c r="J40" s="166" t="s">
        <v>9</v>
      </c>
      <c r="K40" s="165"/>
      <c r="L40" s="165"/>
      <c r="M40" s="165"/>
      <c r="N40" s="165"/>
      <c r="O40" s="166" t="s">
        <v>42</v>
      </c>
      <c r="P40" s="165"/>
      <c r="Q40" s="12" t="s">
        <v>43</v>
      </c>
    </row>
    <row r="41" spans="2:27" x14ac:dyDescent="0.25">
      <c r="B41" s="166" t="s">
        <v>44</v>
      </c>
      <c r="C41" s="165"/>
      <c r="D41" s="165"/>
      <c r="E41" s="165"/>
      <c r="F41" s="165"/>
      <c r="G41" s="165"/>
      <c r="H41" s="165"/>
      <c r="I41" s="11"/>
      <c r="J41" s="227">
        <f>W37</f>
        <v>0</v>
      </c>
      <c r="K41" s="228"/>
      <c r="L41" s="228"/>
      <c r="M41" s="228"/>
      <c r="N41" s="228"/>
      <c r="O41" s="227">
        <f>J41*0.21</f>
        <v>0</v>
      </c>
      <c r="P41" s="228"/>
      <c r="Q41" s="229">
        <f>SUM(J41:P41)</f>
        <v>0</v>
      </c>
    </row>
    <row r="42" spans="2:27" ht="0" hidden="1" customHeight="1" x14ac:dyDescent="0.25">
      <c r="J42" s="230"/>
      <c r="K42" s="230"/>
      <c r="L42" s="230"/>
      <c r="M42" s="230"/>
      <c r="N42" s="230"/>
      <c r="O42" s="230"/>
      <c r="P42" s="230"/>
      <c r="Q42" s="230"/>
    </row>
    <row r="43" spans="2:27" ht="3" customHeight="1" x14ac:dyDescent="0.25">
      <c r="J43" s="230"/>
      <c r="K43" s="230"/>
      <c r="L43" s="230"/>
      <c r="M43" s="230"/>
      <c r="N43" s="230"/>
      <c r="O43" s="230"/>
      <c r="P43" s="230"/>
      <c r="Q43" s="230"/>
    </row>
    <row r="44" spans="2:27" x14ac:dyDescent="0.25">
      <c r="B44" s="167" t="s">
        <v>45</v>
      </c>
      <c r="C44" s="154"/>
      <c r="D44" s="154"/>
      <c r="E44" s="154"/>
      <c r="F44" s="154"/>
      <c r="G44" s="154"/>
      <c r="H44" s="154"/>
      <c r="J44" s="231"/>
      <c r="K44" s="232"/>
      <c r="L44" s="232"/>
      <c r="M44" s="232"/>
      <c r="N44" s="232"/>
      <c r="O44" s="230"/>
      <c r="P44" s="233"/>
      <c r="Q44" s="234">
        <f>Q41</f>
        <v>0</v>
      </c>
    </row>
    <row r="45" spans="2:27" ht="5.85" customHeight="1" x14ac:dyDescent="0.25"/>
    <row r="46" spans="2:27" ht="2.85" customHeight="1" x14ac:dyDescent="0.25"/>
    <row r="47" spans="2:27" ht="2.25" customHeight="1" x14ac:dyDescent="0.25">
      <c r="B47" s="168" t="s">
        <v>4</v>
      </c>
      <c r="C47" s="154"/>
    </row>
    <row r="48" spans="2:27" ht="11.45" customHeight="1" x14ac:dyDescent="0.25"/>
    <row r="49" spans="2:13" ht="11.45" customHeight="1" x14ac:dyDescent="0.25">
      <c r="B49" s="157"/>
      <c r="C49" s="154"/>
      <c r="D49" s="154"/>
      <c r="E49" s="154"/>
      <c r="F49" s="154"/>
      <c r="G49" s="154"/>
      <c r="H49" s="156"/>
      <c r="I49" s="154"/>
      <c r="J49" s="154"/>
      <c r="K49" s="154"/>
      <c r="L49" s="154"/>
      <c r="M49" s="154"/>
    </row>
    <row r="50" spans="2:13" ht="11.45" customHeight="1" x14ac:dyDescent="0.25">
      <c r="B50" s="246"/>
      <c r="C50" s="215"/>
      <c r="D50" s="215"/>
      <c r="E50" s="215"/>
      <c r="F50" s="215"/>
      <c r="G50" s="215"/>
      <c r="H50" s="247" t="s">
        <v>434</v>
      </c>
      <c r="I50" s="154"/>
      <c r="J50" s="154"/>
      <c r="K50" s="154"/>
      <c r="L50" s="154"/>
      <c r="M50" s="154"/>
    </row>
    <row r="51" spans="2:13" ht="11.25" customHeight="1" x14ac:dyDescent="0.25">
      <c r="B51" s="248"/>
      <c r="C51" s="220"/>
      <c r="D51" s="220"/>
      <c r="E51" s="220"/>
      <c r="F51" s="220"/>
      <c r="G51" s="220"/>
      <c r="H51" s="247" t="s">
        <v>434</v>
      </c>
      <c r="I51" s="154"/>
      <c r="J51" s="154"/>
      <c r="K51" s="154"/>
      <c r="L51" s="154"/>
      <c r="M51" s="154"/>
    </row>
    <row r="52" spans="2:13" ht="0" hidden="1" customHeight="1" x14ac:dyDescent="0.25"/>
  </sheetData>
  <sheetProtection password="C5A7" sheet="1" objects="1" scenarios="1"/>
  <protectedRanges>
    <protectedRange sqref="W18:AA19 W34:AA34" name="Oblast1"/>
  </protectedRanges>
  <mergeCells count="114">
    <mergeCell ref="B50:G50"/>
    <mergeCell ref="H50:M50"/>
    <mergeCell ref="B51:G51"/>
    <mergeCell ref="H51:M51"/>
    <mergeCell ref="B44:H44"/>
    <mergeCell ref="J44:N44"/>
    <mergeCell ref="B47:C47"/>
    <mergeCell ref="B49:G49"/>
    <mergeCell ref="H49:M49"/>
    <mergeCell ref="B40:H40"/>
    <mergeCell ref="J40:N40"/>
    <mergeCell ref="O40:P40"/>
    <mergeCell ref="B41:H41"/>
    <mergeCell ref="J41:N41"/>
    <mergeCell ref="O41:P41"/>
    <mergeCell ref="B36:E36"/>
    <mergeCell ref="F36:R36"/>
    <mergeCell ref="S36:V36"/>
    <mergeCell ref="W36:AA36"/>
    <mergeCell ref="B37:E37"/>
    <mergeCell ref="F37:R37"/>
    <mergeCell ref="S37:V37"/>
    <mergeCell ref="W37:AA37"/>
    <mergeCell ref="B34:E34"/>
    <mergeCell ref="F34:R34"/>
    <mergeCell ref="S34:V34"/>
    <mergeCell ref="W34:AA34"/>
    <mergeCell ref="B35:E35"/>
    <mergeCell ref="F35:R35"/>
    <mergeCell ref="S35:V35"/>
    <mergeCell ref="W35:AA35"/>
    <mergeCell ref="B32:E32"/>
    <mergeCell ref="F32:R32"/>
    <mergeCell ref="S32:V32"/>
    <mergeCell ref="W32:AA32"/>
    <mergeCell ref="B33:E33"/>
    <mergeCell ref="F33:R33"/>
    <mergeCell ref="S33:V33"/>
    <mergeCell ref="W33:AA33"/>
    <mergeCell ref="B30:E30"/>
    <mergeCell ref="F30:R30"/>
    <mergeCell ref="S30:V30"/>
    <mergeCell ref="W30:AA30"/>
    <mergeCell ref="B31:E31"/>
    <mergeCell ref="F31:R31"/>
    <mergeCell ref="S31:V31"/>
    <mergeCell ref="W31:AA31"/>
    <mergeCell ref="B28:E28"/>
    <mergeCell ref="F28:R28"/>
    <mergeCell ref="S28:V28"/>
    <mergeCell ref="W28:AA28"/>
    <mergeCell ref="B29:E29"/>
    <mergeCell ref="F29:R29"/>
    <mergeCell ref="S29:V29"/>
    <mergeCell ref="W29:AA29"/>
    <mergeCell ref="B26:E26"/>
    <mergeCell ref="F26:R26"/>
    <mergeCell ref="S26:V26"/>
    <mergeCell ref="W26:AA26"/>
    <mergeCell ref="B27:E27"/>
    <mergeCell ref="F27:R27"/>
    <mergeCell ref="S27:V27"/>
    <mergeCell ref="W27:AA27"/>
    <mergeCell ref="B24:E24"/>
    <mergeCell ref="F24:R24"/>
    <mergeCell ref="S24:V24"/>
    <mergeCell ref="W24:AA24"/>
    <mergeCell ref="B25:E25"/>
    <mergeCell ref="F25:R25"/>
    <mergeCell ref="S25:V25"/>
    <mergeCell ref="W25:AA25"/>
    <mergeCell ref="B22:E22"/>
    <mergeCell ref="F22:R22"/>
    <mergeCell ref="S22:V22"/>
    <mergeCell ref="W22:AA22"/>
    <mergeCell ref="B23:E23"/>
    <mergeCell ref="F23:R23"/>
    <mergeCell ref="S23:V23"/>
    <mergeCell ref="W23:AA23"/>
    <mergeCell ref="B20:E20"/>
    <mergeCell ref="F20:R20"/>
    <mergeCell ref="S20:V20"/>
    <mergeCell ref="W20:AA20"/>
    <mergeCell ref="B21:E21"/>
    <mergeCell ref="F21:R21"/>
    <mergeCell ref="S21:V21"/>
    <mergeCell ref="W21:AA21"/>
    <mergeCell ref="B18:E18"/>
    <mergeCell ref="F18:R18"/>
    <mergeCell ref="S18:V18"/>
    <mergeCell ref="W18:AA18"/>
    <mergeCell ref="B19:E19"/>
    <mergeCell ref="F19:R19"/>
    <mergeCell ref="S19:V19"/>
    <mergeCell ref="W19:AA19"/>
    <mergeCell ref="B16:E16"/>
    <mergeCell ref="F16:R16"/>
    <mergeCell ref="S16:V16"/>
    <mergeCell ref="W16:AA16"/>
    <mergeCell ref="B17:E17"/>
    <mergeCell ref="F17:R17"/>
    <mergeCell ref="S17:V17"/>
    <mergeCell ref="W17:AA17"/>
    <mergeCell ref="B13:AA13"/>
    <mergeCell ref="B15:E15"/>
    <mergeCell ref="F15:R15"/>
    <mergeCell ref="S15:V15"/>
    <mergeCell ref="W15:AA15"/>
    <mergeCell ref="E3:J3"/>
    <mergeCell ref="K3:X3"/>
    <mergeCell ref="E4:J4"/>
    <mergeCell ref="K4:X4"/>
    <mergeCell ref="E5:J5"/>
    <mergeCell ref="K5:X5"/>
  </mergeCells>
  <pageMargins left="0" right="0" top="0" bottom="0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65"/>
  <sheetViews>
    <sheetView showGridLines="0" view="pageBreakPreview" topLeftCell="A67" zoomScaleNormal="85" zoomScaleSheetLayoutView="100" workbookViewId="0">
      <selection activeCell="S151" sqref="S151:U151"/>
    </sheetView>
  </sheetViews>
  <sheetFormatPr defaultRowHeight="15" x14ac:dyDescent="0.25"/>
  <cols>
    <col min="1" max="1" width="0.5703125" style="13" customWidth="1"/>
    <col min="2" max="2" width="1.5703125" style="13" customWidth="1"/>
    <col min="3" max="3" width="4.7109375" style="13" customWidth="1"/>
    <col min="4" max="4" width="1.28515625" style="13" customWidth="1"/>
    <col min="5" max="5" width="0" style="13" hidden="1" customWidth="1"/>
    <col min="6" max="6" width="1.5703125" style="13" customWidth="1"/>
    <col min="7" max="7" width="5.7109375" style="13" customWidth="1"/>
    <col min="8" max="8" width="0" style="13" hidden="1" customWidth="1"/>
    <col min="9" max="9" width="1.5703125" style="13" customWidth="1"/>
    <col min="10" max="10" width="0.85546875" style="13" customWidth="1"/>
    <col min="11" max="11" width="0" style="13" hidden="1" customWidth="1"/>
    <col min="12" max="12" width="1.5703125" style="13" customWidth="1"/>
    <col min="13" max="13" width="9.28515625" style="13" customWidth="1"/>
    <col min="14" max="14" width="0.28515625" style="13" customWidth="1"/>
    <col min="15" max="15" width="2.140625" style="13" customWidth="1"/>
    <col min="16" max="16" width="7.140625" style="13" customWidth="1"/>
    <col min="17" max="17" width="0.85546875" style="13" customWidth="1"/>
    <col min="18" max="18" width="20.5703125" style="13" customWidth="1"/>
    <col min="19" max="19" width="13.7109375" style="13" customWidth="1"/>
    <col min="20" max="20" width="0.28515625" style="13" customWidth="1"/>
    <col min="21" max="21" width="1.28515625" style="13" customWidth="1"/>
    <col min="22" max="22" width="8.5703125" style="13" customWidth="1"/>
    <col min="23" max="23" width="0.42578125" style="13" customWidth="1"/>
    <col min="24" max="24" width="6.28515625" style="13" customWidth="1"/>
    <col min="25" max="25" width="1.5703125" style="13" customWidth="1"/>
    <col min="26" max="26" width="19.28515625" style="13" customWidth="1"/>
    <col min="27" max="27" width="0.5703125" style="13" customWidth="1"/>
    <col min="28" max="29" width="0" style="13" hidden="1" customWidth="1"/>
    <col min="30" max="16384" width="9.140625" style="13"/>
  </cols>
  <sheetData>
    <row r="1" spans="2:26" ht="0" hidden="1" customHeight="1" x14ac:dyDescent="0.25"/>
    <row r="2" spans="2:26" ht="2.85" customHeight="1" x14ac:dyDescent="0.25"/>
    <row r="3" spans="2:26" ht="17.100000000000001" customHeight="1" x14ac:dyDescent="0.25">
      <c r="B3" s="160" t="s">
        <v>46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</row>
    <row r="4" spans="2:26" ht="2.85" customHeight="1" x14ac:dyDescent="0.25"/>
    <row r="5" spans="2:26" ht="15" customHeight="1" x14ac:dyDescent="0.25">
      <c r="B5" s="173" t="s">
        <v>47</v>
      </c>
      <c r="C5" s="170"/>
      <c r="D5" s="174" t="s">
        <v>48</v>
      </c>
      <c r="E5" s="170"/>
      <c r="F5" s="170"/>
      <c r="G5" s="170"/>
      <c r="H5" s="170"/>
      <c r="I5" s="170"/>
      <c r="J5" s="170"/>
      <c r="K5" s="170"/>
      <c r="L5" s="170"/>
      <c r="M5" s="174" t="s">
        <v>8</v>
      </c>
      <c r="N5" s="170"/>
      <c r="O5" s="170"/>
      <c r="P5" s="170"/>
      <c r="Q5" s="170"/>
      <c r="R5" s="170"/>
      <c r="S5" s="216" t="s">
        <v>49</v>
      </c>
      <c r="T5" s="217"/>
      <c r="U5" s="217"/>
      <c r="V5" s="173" t="s">
        <v>50</v>
      </c>
      <c r="W5" s="170"/>
      <c r="X5" s="15" t="s">
        <v>51</v>
      </c>
      <c r="Y5" s="173" t="s">
        <v>52</v>
      </c>
      <c r="Z5" s="173"/>
    </row>
    <row r="6" spans="2:26" x14ac:dyDescent="0.25">
      <c r="B6" s="158">
        <v>1</v>
      </c>
      <c r="C6" s="154"/>
      <c r="D6" s="159" t="s">
        <v>91</v>
      </c>
      <c r="E6" s="154"/>
      <c r="F6" s="154"/>
      <c r="G6" s="154"/>
      <c r="H6" s="154"/>
      <c r="I6" s="154"/>
      <c r="J6" s="154"/>
      <c r="K6" s="154"/>
      <c r="L6" s="154"/>
      <c r="M6" s="159" t="s">
        <v>92</v>
      </c>
      <c r="N6" s="154"/>
      <c r="O6" s="154"/>
      <c r="P6" s="154"/>
      <c r="Q6" s="154"/>
      <c r="R6" s="154"/>
      <c r="S6" s="219"/>
      <c r="T6" s="220"/>
      <c r="U6" s="220"/>
      <c r="V6" s="158" t="s">
        <v>93</v>
      </c>
      <c r="W6" s="154"/>
      <c r="X6" s="14" t="s">
        <v>63</v>
      </c>
      <c r="Y6" s="250">
        <f>V6*S6</f>
        <v>0</v>
      </c>
      <c r="Z6" s="250"/>
    </row>
    <row r="7" spans="2:26" x14ac:dyDescent="0.25">
      <c r="B7" s="158">
        <v>2</v>
      </c>
      <c r="C7" s="154"/>
      <c r="D7" s="159" t="s">
        <v>117</v>
      </c>
      <c r="E7" s="154"/>
      <c r="F7" s="154"/>
      <c r="G7" s="154"/>
      <c r="H7" s="154"/>
      <c r="I7" s="154"/>
      <c r="J7" s="154"/>
      <c r="K7" s="154"/>
      <c r="L7" s="154"/>
      <c r="M7" s="159" t="s">
        <v>118</v>
      </c>
      <c r="N7" s="154"/>
      <c r="O7" s="154"/>
      <c r="P7" s="154"/>
      <c r="Q7" s="154"/>
      <c r="R7" s="154"/>
      <c r="S7" s="219"/>
      <c r="T7" s="220"/>
      <c r="U7" s="220"/>
      <c r="V7" s="158" t="s">
        <v>119</v>
      </c>
      <c r="W7" s="154"/>
      <c r="X7" s="14" t="s">
        <v>56</v>
      </c>
      <c r="Y7" s="172">
        <f t="shared" ref="Y7:Y45" si="0">V7*S7</f>
        <v>0</v>
      </c>
      <c r="Z7" s="172"/>
    </row>
    <row r="8" spans="2:26" x14ac:dyDescent="0.25">
      <c r="B8" s="158">
        <v>3</v>
      </c>
      <c r="C8" s="154"/>
      <c r="D8" s="159" t="s">
        <v>126</v>
      </c>
      <c r="E8" s="154"/>
      <c r="F8" s="154"/>
      <c r="G8" s="154"/>
      <c r="H8" s="154"/>
      <c r="I8" s="154"/>
      <c r="J8" s="154"/>
      <c r="K8" s="154"/>
      <c r="L8" s="154"/>
      <c r="M8" s="159" t="s">
        <v>127</v>
      </c>
      <c r="N8" s="154"/>
      <c r="O8" s="154"/>
      <c r="P8" s="154"/>
      <c r="Q8" s="154"/>
      <c r="R8" s="154"/>
      <c r="S8" s="219"/>
      <c r="T8" s="220"/>
      <c r="U8" s="220"/>
      <c r="V8" s="158" t="s">
        <v>128</v>
      </c>
      <c r="W8" s="154"/>
      <c r="X8" s="14" t="s">
        <v>56</v>
      </c>
      <c r="Y8" s="172">
        <f t="shared" si="0"/>
        <v>0</v>
      </c>
      <c r="Z8" s="172"/>
    </row>
    <row r="9" spans="2:26" x14ac:dyDescent="0.25">
      <c r="B9" s="158">
        <v>4</v>
      </c>
      <c r="C9" s="154"/>
      <c r="D9" s="159" t="s">
        <v>120</v>
      </c>
      <c r="E9" s="154"/>
      <c r="F9" s="154"/>
      <c r="G9" s="154"/>
      <c r="H9" s="154"/>
      <c r="I9" s="154"/>
      <c r="J9" s="154"/>
      <c r="K9" s="154"/>
      <c r="L9" s="154"/>
      <c r="M9" s="159" t="s">
        <v>121</v>
      </c>
      <c r="N9" s="154"/>
      <c r="O9" s="154"/>
      <c r="P9" s="154"/>
      <c r="Q9" s="154"/>
      <c r="R9" s="154"/>
      <c r="S9" s="219"/>
      <c r="T9" s="220"/>
      <c r="U9" s="220"/>
      <c r="V9" s="158" t="s">
        <v>122</v>
      </c>
      <c r="W9" s="154"/>
      <c r="X9" s="14" t="s">
        <v>56</v>
      </c>
      <c r="Y9" s="172">
        <f t="shared" si="0"/>
        <v>0</v>
      </c>
      <c r="Z9" s="172"/>
    </row>
    <row r="10" spans="2:26" x14ac:dyDescent="0.25">
      <c r="B10" s="158">
        <v>5</v>
      </c>
      <c r="C10" s="154"/>
      <c r="D10" s="159" t="s">
        <v>123</v>
      </c>
      <c r="E10" s="154"/>
      <c r="F10" s="154"/>
      <c r="G10" s="154"/>
      <c r="H10" s="154"/>
      <c r="I10" s="154"/>
      <c r="J10" s="154"/>
      <c r="K10" s="154"/>
      <c r="L10" s="154"/>
      <c r="M10" s="159" t="s">
        <v>124</v>
      </c>
      <c r="N10" s="154"/>
      <c r="O10" s="154"/>
      <c r="P10" s="154"/>
      <c r="Q10" s="154"/>
      <c r="R10" s="154"/>
      <c r="S10" s="219"/>
      <c r="T10" s="220"/>
      <c r="U10" s="220"/>
      <c r="V10" s="158" t="s">
        <v>125</v>
      </c>
      <c r="W10" s="154"/>
      <c r="X10" s="14" t="s">
        <v>56</v>
      </c>
      <c r="Y10" s="172">
        <f t="shared" si="0"/>
        <v>0</v>
      </c>
      <c r="Z10" s="172"/>
    </row>
    <row r="11" spans="2:26" x14ac:dyDescent="0.25">
      <c r="B11" s="158">
        <v>6</v>
      </c>
      <c r="C11" s="154"/>
      <c r="D11" s="159" t="s">
        <v>104</v>
      </c>
      <c r="E11" s="154"/>
      <c r="F11" s="154"/>
      <c r="G11" s="154"/>
      <c r="H11" s="154"/>
      <c r="I11" s="154"/>
      <c r="J11" s="154"/>
      <c r="K11" s="154"/>
      <c r="L11" s="154"/>
      <c r="M11" s="159" t="s">
        <v>105</v>
      </c>
      <c r="N11" s="154"/>
      <c r="O11" s="154"/>
      <c r="P11" s="154"/>
      <c r="Q11" s="154"/>
      <c r="R11" s="154"/>
      <c r="S11" s="219"/>
      <c r="T11" s="220"/>
      <c r="U11" s="220"/>
      <c r="V11" s="158" t="s">
        <v>106</v>
      </c>
      <c r="W11" s="154"/>
      <c r="X11" s="14" t="s">
        <v>56</v>
      </c>
      <c r="Y11" s="172">
        <f t="shared" si="0"/>
        <v>0</v>
      </c>
      <c r="Z11" s="172"/>
    </row>
    <row r="12" spans="2:26" x14ac:dyDescent="0.25">
      <c r="B12" s="158">
        <v>7</v>
      </c>
      <c r="C12" s="154"/>
      <c r="D12" s="159" t="s">
        <v>104</v>
      </c>
      <c r="E12" s="154"/>
      <c r="F12" s="154"/>
      <c r="G12" s="154"/>
      <c r="H12" s="154"/>
      <c r="I12" s="154"/>
      <c r="J12" s="154"/>
      <c r="K12" s="154"/>
      <c r="L12" s="154"/>
      <c r="M12" s="159" t="s">
        <v>107</v>
      </c>
      <c r="N12" s="154"/>
      <c r="O12" s="154"/>
      <c r="P12" s="154"/>
      <c r="Q12" s="154"/>
      <c r="R12" s="154"/>
      <c r="S12" s="219"/>
      <c r="T12" s="220"/>
      <c r="U12" s="220"/>
      <c r="V12" s="158" t="s">
        <v>108</v>
      </c>
      <c r="W12" s="154"/>
      <c r="X12" s="14" t="s">
        <v>56</v>
      </c>
      <c r="Y12" s="172">
        <f t="shared" si="0"/>
        <v>0</v>
      </c>
      <c r="Z12" s="172"/>
    </row>
    <row r="13" spans="2:26" x14ac:dyDescent="0.25">
      <c r="B13" s="158">
        <v>8</v>
      </c>
      <c r="C13" s="154"/>
      <c r="D13" s="159" t="s">
        <v>109</v>
      </c>
      <c r="E13" s="154"/>
      <c r="F13" s="154"/>
      <c r="G13" s="154"/>
      <c r="H13" s="154"/>
      <c r="I13" s="154"/>
      <c r="J13" s="154"/>
      <c r="K13" s="154"/>
      <c r="L13" s="154"/>
      <c r="M13" s="159" t="s">
        <v>110</v>
      </c>
      <c r="N13" s="154"/>
      <c r="O13" s="154"/>
      <c r="P13" s="154"/>
      <c r="Q13" s="154"/>
      <c r="R13" s="154"/>
      <c r="S13" s="219"/>
      <c r="T13" s="220"/>
      <c r="U13" s="220"/>
      <c r="V13" s="158" t="s">
        <v>111</v>
      </c>
      <c r="W13" s="154"/>
      <c r="X13" s="14" t="s">
        <v>56</v>
      </c>
      <c r="Y13" s="172">
        <f t="shared" si="0"/>
        <v>0</v>
      </c>
      <c r="Z13" s="172"/>
    </row>
    <row r="14" spans="2:26" x14ac:dyDescent="0.25">
      <c r="B14" s="158">
        <v>9</v>
      </c>
      <c r="C14" s="154"/>
      <c r="D14" s="159" t="s">
        <v>109</v>
      </c>
      <c r="E14" s="154"/>
      <c r="F14" s="154"/>
      <c r="G14" s="154"/>
      <c r="H14" s="154"/>
      <c r="I14" s="154"/>
      <c r="J14" s="154"/>
      <c r="K14" s="154"/>
      <c r="L14" s="154"/>
      <c r="M14" s="159" t="s">
        <v>110</v>
      </c>
      <c r="N14" s="154"/>
      <c r="O14" s="154"/>
      <c r="P14" s="154"/>
      <c r="Q14" s="154"/>
      <c r="R14" s="154"/>
      <c r="S14" s="219"/>
      <c r="T14" s="220"/>
      <c r="U14" s="220"/>
      <c r="V14" s="158" t="s">
        <v>427</v>
      </c>
      <c r="W14" s="154"/>
      <c r="X14" s="14" t="s">
        <v>56</v>
      </c>
      <c r="Y14" s="172">
        <f t="shared" si="0"/>
        <v>0</v>
      </c>
      <c r="Z14" s="172"/>
    </row>
    <row r="15" spans="2:26" x14ac:dyDescent="0.25">
      <c r="B15" s="158">
        <v>10</v>
      </c>
      <c r="C15" s="154"/>
      <c r="D15" s="159" t="s">
        <v>112</v>
      </c>
      <c r="E15" s="154"/>
      <c r="F15" s="154"/>
      <c r="G15" s="154"/>
      <c r="H15" s="154"/>
      <c r="I15" s="154"/>
      <c r="J15" s="154"/>
      <c r="K15" s="154"/>
      <c r="L15" s="154"/>
      <c r="M15" s="159" t="s">
        <v>113</v>
      </c>
      <c r="N15" s="154"/>
      <c r="O15" s="154"/>
      <c r="P15" s="154"/>
      <c r="Q15" s="154"/>
      <c r="R15" s="154"/>
      <c r="S15" s="219"/>
      <c r="T15" s="220"/>
      <c r="U15" s="220"/>
      <c r="V15" s="158" t="s">
        <v>428</v>
      </c>
      <c r="W15" s="154"/>
      <c r="X15" s="14" t="s">
        <v>56</v>
      </c>
      <c r="Y15" s="172">
        <f t="shared" si="0"/>
        <v>0</v>
      </c>
      <c r="Z15" s="172"/>
    </row>
    <row r="16" spans="2:26" x14ac:dyDescent="0.25">
      <c r="B16" s="158">
        <v>11</v>
      </c>
      <c r="C16" s="154"/>
      <c r="D16" s="159" t="s">
        <v>114</v>
      </c>
      <c r="E16" s="154"/>
      <c r="F16" s="154"/>
      <c r="G16" s="154"/>
      <c r="H16" s="154"/>
      <c r="I16" s="154"/>
      <c r="J16" s="154"/>
      <c r="K16" s="154"/>
      <c r="L16" s="154"/>
      <c r="M16" s="159" t="s">
        <v>115</v>
      </c>
      <c r="N16" s="154"/>
      <c r="O16" s="154"/>
      <c r="P16" s="154"/>
      <c r="Q16" s="154"/>
      <c r="R16" s="154"/>
      <c r="S16" s="219"/>
      <c r="T16" s="220"/>
      <c r="U16" s="220"/>
      <c r="V16" s="158" t="s">
        <v>116</v>
      </c>
      <c r="W16" s="154"/>
      <c r="X16" s="14" t="s">
        <v>56</v>
      </c>
      <c r="Y16" s="172">
        <f t="shared" si="0"/>
        <v>0</v>
      </c>
      <c r="Z16" s="172"/>
    </row>
    <row r="17" spans="2:26" x14ac:dyDescent="0.25">
      <c r="B17" s="158">
        <v>12</v>
      </c>
      <c r="C17" s="154"/>
      <c r="D17" s="159" t="s">
        <v>129</v>
      </c>
      <c r="E17" s="154"/>
      <c r="F17" s="154"/>
      <c r="G17" s="154"/>
      <c r="H17" s="154"/>
      <c r="I17" s="154"/>
      <c r="J17" s="154"/>
      <c r="K17" s="154"/>
      <c r="L17" s="154"/>
      <c r="M17" s="159" t="s">
        <v>130</v>
      </c>
      <c r="N17" s="154"/>
      <c r="O17" s="154"/>
      <c r="P17" s="154"/>
      <c r="Q17" s="154"/>
      <c r="R17" s="154"/>
      <c r="S17" s="219"/>
      <c r="T17" s="220"/>
      <c r="U17" s="220"/>
      <c r="V17" s="158" t="s">
        <v>122</v>
      </c>
      <c r="W17" s="154"/>
      <c r="X17" s="14" t="s">
        <v>56</v>
      </c>
      <c r="Y17" s="172">
        <f t="shared" si="0"/>
        <v>0</v>
      </c>
      <c r="Z17" s="172"/>
    </row>
    <row r="18" spans="2:26" x14ac:dyDescent="0.25">
      <c r="B18" s="158">
        <v>13</v>
      </c>
      <c r="C18" s="154"/>
      <c r="D18" s="159" t="s">
        <v>131</v>
      </c>
      <c r="E18" s="154"/>
      <c r="F18" s="154"/>
      <c r="G18" s="154"/>
      <c r="H18" s="154"/>
      <c r="I18" s="154"/>
      <c r="J18" s="154"/>
      <c r="K18" s="154"/>
      <c r="L18" s="154"/>
      <c r="M18" s="159" t="s">
        <v>132</v>
      </c>
      <c r="N18" s="154"/>
      <c r="O18" s="154"/>
      <c r="P18" s="154"/>
      <c r="Q18" s="154"/>
      <c r="R18" s="154"/>
      <c r="S18" s="219"/>
      <c r="T18" s="220"/>
      <c r="U18" s="220"/>
      <c r="V18" s="158" t="s">
        <v>133</v>
      </c>
      <c r="W18" s="154"/>
      <c r="X18" s="14" t="s">
        <v>56</v>
      </c>
      <c r="Y18" s="172">
        <f t="shared" si="0"/>
        <v>0</v>
      </c>
      <c r="Z18" s="172"/>
    </row>
    <row r="19" spans="2:26" x14ac:dyDescent="0.25">
      <c r="B19" s="158">
        <v>14</v>
      </c>
      <c r="C19" s="154"/>
      <c r="D19" s="159" t="s">
        <v>134</v>
      </c>
      <c r="E19" s="154"/>
      <c r="F19" s="154"/>
      <c r="G19" s="154"/>
      <c r="H19" s="154"/>
      <c r="I19" s="154"/>
      <c r="J19" s="154"/>
      <c r="K19" s="154"/>
      <c r="L19" s="154"/>
      <c r="M19" s="159" t="s">
        <v>135</v>
      </c>
      <c r="N19" s="154"/>
      <c r="O19" s="154"/>
      <c r="P19" s="154"/>
      <c r="Q19" s="154"/>
      <c r="R19" s="154"/>
      <c r="S19" s="219"/>
      <c r="T19" s="220"/>
      <c r="U19" s="220"/>
      <c r="V19" s="158" t="s">
        <v>59</v>
      </c>
      <c r="W19" s="154"/>
      <c r="X19" s="14" t="s">
        <v>56</v>
      </c>
      <c r="Y19" s="172">
        <f t="shared" si="0"/>
        <v>0</v>
      </c>
      <c r="Z19" s="172"/>
    </row>
    <row r="20" spans="2:26" x14ac:dyDescent="0.25">
      <c r="B20" s="158">
        <v>15</v>
      </c>
      <c r="C20" s="154"/>
      <c r="D20" s="159" t="s">
        <v>136</v>
      </c>
      <c r="E20" s="154"/>
      <c r="F20" s="154"/>
      <c r="G20" s="154"/>
      <c r="H20" s="154"/>
      <c r="I20" s="154"/>
      <c r="J20" s="154"/>
      <c r="K20" s="154"/>
      <c r="L20" s="154"/>
      <c r="M20" s="159" t="s">
        <v>137</v>
      </c>
      <c r="N20" s="154"/>
      <c r="O20" s="154"/>
      <c r="P20" s="154"/>
      <c r="Q20" s="154"/>
      <c r="R20" s="154"/>
      <c r="S20" s="219"/>
      <c r="T20" s="220"/>
      <c r="U20" s="220"/>
      <c r="V20" s="158" t="s">
        <v>103</v>
      </c>
      <c r="W20" s="154"/>
      <c r="X20" s="14" t="s">
        <v>56</v>
      </c>
      <c r="Y20" s="172">
        <f t="shared" si="0"/>
        <v>0</v>
      </c>
      <c r="Z20" s="172"/>
    </row>
    <row r="21" spans="2:26" x14ac:dyDescent="0.25">
      <c r="B21" s="158">
        <v>16</v>
      </c>
      <c r="C21" s="154"/>
      <c r="D21" s="159" t="s">
        <v>144</v>
      </c>
      <c r="E21" s="154"/>
      <c r="F21" s="154"/>
      <c r="G21" s="154"/>
      <c r="H21" s="154"/>
      <c r="I21" s="154"/>
      <c r="J21" s="154"/>
      <c r="K21" s="154"/>
      <c r="L21" s="154"/>
      <c r="M21" s="159" t="s">
        <v>145</v>
      </c>
      <c r="N21" s="154"/>
      <c r="O21" s="154"/>
      <c r="P21" s="154"/>
      <c r="Q21" s="154"/>
      <c r="R21" s="154"/>
      <c r="S21" s="219"/>
      <c r="T21" s="220"/>
      <c r="U21" s="220"/>
      <c r="V21" s="158" t="s">
        <v>146</v>
      </c>
      <c r="W21" s="154"/>
      <c r="X21" s="14" t="s">
        <v>63</v>
      </c>
      <c r="Y21" s="172">
        <f t="shared" si="0"/>
        <v>0</v>
      </c>
      <c r="Z21" s="172"/>
    </row>
    <row r="22" spans="2:26" ht="26.25" customHeight="1" x14ac:dyDescent="0.25">
      <c r="B22" s="158">
        <v>17</v>
      </c>
      <c r="C22" s="154"/>
      <c r="D22" s="159" t="s">
        <v>64</v>
      </c>
      <c r="E22" s="154"/>
      <c r="F22" s="154"/>
      <c r="G22" s="154"/>
      <c r="H22" s="154"/>
      <c r="I22" s="154"/>
      <c r="J22" s="154"/>
      <c r="K22" s="154"/>
      <c r="L22" s="154"/>
      <c r="M22" s="159" t="s">
        <v>65</v>
      </c>
      <c r="N22" s="154"/>
      <c r="O22" s="154"/>
      <c r="P22" s="154"/>
      <c r="Q22" s="154"/>
      <c r="R22" s="154"/>
      <c r="S22" s="219"/>
      <c r="T22" s="220"/>
      <c r="U22" s="220"/>
      <c r="V22" s="158" t="s">
        <v>66</v>
      </c>
      <c r="W22" s="154"/>
      <c r="X22" s="14" t="s">
        <v>63</v>
      </c>
      <c r="Y22" s="172">
        <f t="shared" si="0"/>
        <v>0</v>
      </c>
      <c r="Z22" s="172"/>
    </row>
    <row r="23" spans="2:26" ht="24.75" customHeight="1" x14ac:dyDescent="0.25">
      <c r="B23" s="158">
        <v>18</v>
      </c>
      <c r="C23" s="154"/>
      <c r="D23" s="159" t="s">
        <v>67</v>
      </c>
      <c r="E23" s="154"/>
      <c r="F23" s="154"/>
      <c r="G23" s="154"/>
      <c r="H23" s="154"/>
      <c r="I23" s="154"/>
      <c r="J23" s="154"/>
      <c r="K23" s="154"/>
      <c r="L23" s="154"/>
      <c r="M23" s="159" t="s">
        <v>68</v>
      </c>
      <c r="N23" s="154"/>
      <c r="O23" s="154"/>
      <c r="P23" s="154"/>
      <c r="Q23" s="154"/>
      <c r="R23" s="154"/>
      <c r="S23" s="219"/>
      <c r="T23" s="220"/>
      <c r="U23" s="220"/>
      <c r="V23" s="158" t="s">
        <v>69</v>
      </c>
      <c r="W23" s="154"/>
      <c r="X23" s="14" t="s">
        <v>63</v>
      </c>
      <c r="Y23" s="172">
        <f t="shared" si="0"/>
        <v>0</v>
      </c>
      <c r="Z23" s="172"/>
    </row>
    <row r="24" spans="2:26" x14ac:dyDescent="0.25">
      <c r="B24" s="158">
        <v>19</v>
      </c>
      <c r="C24" s="154"/>
      <c r="D24" s="159" t="s">
        <v>72</v>
      </c>
      <c r="E24" s="154"/>
      <c r="F24" s="154"/>
      <c r="G24" s="154"/>
      <c r="H24" s="154"/>
      <c r="I24" s="154"/>
      <c r="J24" s="154"/>
      <c r="K24" s="154"/>
      <c r="L24" s="154"/>
      <c r="M24" s="159" t="s">
        <v>73</v>
      </c>
      <c r="N24" s="154"/>
      <c r="O24" s="154"/>
      <c r="P24" s="154"/>
      <c r="Q24" s="154"/>
      <c r="R24" s="154"/>
      <c r="S24" s="219"/>
      <c r="T24" s="220"/>
      <c r="U24" s="220"/>
      <c r="V24" s="158" t="s">
        <v>74</v>
      </c>
      <c r="W24" s="154"/>
      <c r="X24" s="14" t="s">
        <v>63</v>
      </c>
      <c r="Y24" s="172">
        <f t="shared" si="0"/>
        <v>0</v>
      </c>
      <c r="Z24" s="172"/>
    </row>
    <row r="25" spans="2:26" ht="25.5" customHeight="1" x14ac:dyDescent="0.25">
      <c r="B25" s="158">
        <v>20</v>
      </c>
      <c r="C25" s="154"/>
      <c r="D25" s="159" t="s">
        <v>60</v>
      </c>
      <c r="E25" s="154"/>
      <c r="F25" s="154"/>
      <c r="G25" s="154"/>
      <c r="H25" s="154"/>
      <c r="I25" s="154"/>
      <c r="J25" s="154"/>
      <c r="K25" s="154"/>
      <c r="L25" s="154"/>
      <c r="M25" s="159" t="s">
        <v>61</v>
      </c>
      <c r="N25" s="154"/>
      <c r="O25" s="154"/>
      <c r="P25" s="154"/>
      <c r="Q25" s="154"/>
      <c r="R25" s="154"/>
      <c r="S25" s="219"/>
      <c r="T25" s="220"/>
      <c r="U25" s="220"/>
      <c r="V25" s="158" t="s">
        <v>62</v>
      </c>
      <c r="W25" s="154"/>
      <c r="X25" s="14" t="s">
        <v>63</v>
      </c>
      <c r="Y25" s="172">
        <f t="shared" si="0"/>
        <v>0</v>
      </c>
      <c r="Z25" s="172"/>
    </row>
    <row r="26" spans="2:26" x14ac:dyDescent="0.25">
      <c r="B26" s="158">
        <v>21</v>
      </c>
      <c r="C26" s="154"/>
      <c r="D26" s="159" t="s">
        <v>70</v>
      </c>
      <c r="E26" s="154"/>
      <c r="F26" s="154"/>
      <c r="G26" s="154"/>
      <c r="H26" s="154"/>
      <c r="I26" s="154"/>
      <c r="J26" s="154"/>
      <c r="K26" s="154"/>
      <c r="L26" s="154"/>
      <c r="M26" s="159" t="s">
        <v>71</v>
      </c>
      <c r="N26" s="154"/>
      <c r="O26" s="154"/>
      <c r="P26" s="154"/>
      <c r="Q26" s="154"/>
      <c r="R26" s="154"/>
      <c r="S26" s="219"/>
      <c r="T26" s="220"/>
      <c r="U26" s="220"/>
      <c r="V26" s="158" t="s">
        <v>69</v>
      </c>
      <c r="W26" s="154"/>
      <c r="X26" s="14" t="s">
        <v>63</v>
      </c>
      <c r="Y26" s="172">
        <f t="shared" si="0"/>
        <v>0</v>
      </c>
      <c r="Z26" s="172"/>
    </row>
    <row r="27" spans="2:26" x14ac:dyDescent="0.25">
      <c r="B27" s="158">
        <v>22</v>
      </c>
      <c r="C27" s="154"/>
      <c r="D27" s="159" t="s">
        <v>149</v>
      </c>
      <c r="E27" s="154"/>
      <c r="F27" s="154"/>
      <c r="G27" s="154"/>
      <c r="H27" s="154"/>
      <c r="I27" s="154"/>
      <c r="J27" s="154"/>
      <c r="K27" s="154"/>
      <c r="L27" s="154"/>
      <c r="M27" s="159" t="s">
        <v>150</v>
      </c>
      <c r="N27" s="154"/>
      <c r="O27" s="154"/>
      <c r="P27" s="154"/>
      <c r="Q27" s="154"/>
      <c r="R27" s="154"/>
      <c r="S27" s="219"/>
      <c r="T27" s="220"/>
      <c r="U27" s="220"/>
      <c r="V27" s="158" t="s">
        <v>151</v>
      </c>
      <c r="W27" s="154"/>
      <c r="X27" s="14" t="s">
        <v>63</v>
      </c>
      <c r="Y27" s="172">
        <f t="shared" si="0"/>
        <v>0</v>
      </c>
      <c r="Z27" s="172"/>
    </row>
    <row r="28" spans="2:26" x14ac:dyDescent="0.25">
      <c r="B28" s="158">
        <v>23</v>
      </c>
      <c r="C28" s="154"/>
      <c r="D28" s="159" t="s">
        <v>94</v>
      </c>
      <c r="E28" s="154"/>
      <c r="F28" s="154"/>
      <c r="G28" s="154"/>
      <c r="H28" s="154"/>
      <c r="I28" s="154"/>
      <c r="J28" s="154"/>
      <c r="K28" s="154"/>
      <c r="L28" s="154"/>
      <c r="M28" s="159" t="s">
        <v>95</v>
      </c>
      <c r="N28" s="154"/>
      <c r="O28" s="154"/>
      <c r="P28" s="154"/>
      <c r="Q28" s="154"/>
      <c r="R28" s="154"/>
      <c r="S28" s="219"/>
      <c r="T28" s="220"/>
      <c r="U28" s="220"/>
      <c r="V28" s="158" t="s">
        <v>74</v>
      </c>
      <c r="W28" s="154"/>
      <c r="X28" s="14" t="s">
        <v>63</v>
      </c>
      <c r="Y28" s="172">
        <f t="shared" si="0"/>
        <v>0</v>
      </c>
      <c r="Z28" s="172"/>
    </row>
    <row r="29" spans="2:26" x14ac:dyDescent="0.25">
      <c r="B29" s="158">
        <v>24</v>
      </c>
      <c r="C29" s="154"/>
      <c r="D29" s="159" t="s">
        <v>138</v>
      </c>
      <c r="E29" s="154"/>
      <c r="F29" s="154"/>
      <c r="G29" s="154"/>
      <c r="H29" s="154"/>
      <c r="I29" s="154"/>
      <c r="J29" s="154"/>
      <c r="K29" s="154"/>
      <c r="L29" s="154"/>
      <c r="M29" s="159" t="s">
        <v>139</v>
      </c>
      <c r="N29" s="154"/>
      <c r="O29" s="154"/>
      <c r="P29" s="154"/>
      <c r="Q29" s="154"/>
      <c r="R29" s="154"/>
      <c r="S29" s="219"/>
      <c r="T29" s="220"/>
      <c r="U29" s="220"/>
      <c r="V29" s="158" t="s">
        <v>140</v>
      </c>
      <c r="W29" s="154"/>
      <c r="X29" s="14" t="s">
        <v>63</v>
      </c>
      <c r="Y29" s="172">
        <f t="shared" si="0"/>
        <v>0</v>
      </c>
      <c r="Z29" s="172"/>
    </row>
    <row r="30" spans="2:26" ht="21.75" customHeight="1" x14ac:dyDescent="0.25">
      <c r="B30" s="158">
        <v>25</v>
      </c>
      <c r="C30" s="154"/>
      <c r="D30" s="159" t="s">
        <v>147</v>
      </c>
      <c r="E30" s="154"/>
      <c r="F30" s="154"/>
      <c r="G30" s="154"/>
      <c r="H30" s="154"/>
      <c r="I30" s="154"/>
      <c r="J30" s="154"/>
      <c r="K30" s="154"/>
      <c r="L30" s="154"/>
      <c r="M30" s="159" t="s">
        <v>148</v>
      </c>
      <c r="N30" s="154"/>
      <c r="O30" s="154"/>
      <c r="P30" s="154"/>
      <c r="Q30" s="154"/>
      <c r="R30" s="154"/>
      <c r="S30" s="219"/>
      <c r="T30" s="220"/>
      <c r="U30" s="220"/>
      <c r="V30" s="158" t="s">
        <v>74</v>
      </c>
      <c r="W30" s="154"/>
      <c r="X30" s="14" t="s">
        <v>63</v>
      </c>
      <c r="Y30" s="172">
        <f t="shared" si="0"/>
        <v>0</v>
      </c>
      <c r="Z30" s="172"/>
    </row>
    <row r="31" spans="2:26" ht="23.25" customHeight="1" x14ac:dyDescent="0.25">
      <c r="B31" s="158">
        <v>26</v>
      </c>
      <c r="C31" s="154"/>
      <c r="D31" s="159" t="s">
        <v>429</v>
      </c>
      <c r="E31" s="154"/>
      <c r="F31" s="154"/>
      <c r="G31" s="154"/>
      <c r="H31" s="154"/>
      <c r="I31" s="154"/>
      <c r="J31" s="154"/>
      <c r="K31" s="154"/>
      <c r="L31" s="154"/>
      <c r="M31" s="159" t="s">
        <v>430</v>
      </c>
      <c r="N31" s="154"/>
      <c r="O31" s="154"/>
      <c r="P31" s="154"/>
      <c r="Q31" s="154"/>
      <c r="R31" s="154"/>
      <c r="S31" s="219"/>
      <c r="T31" s="220"/>
      <c r="U31" s="220"/>
      <c r="V31" s="158" t="s">
        <v>86</v>
      </c>
      <c r="W31" s="154"/>
      <c r="X31" s="14" t="s">
        <v>63</v>
      </c>
      <c r="Y31" s="172">
        <f t="shared" si="0"/>
        <v>0</v>
      </c>
      <c r="Z31" s="172"/>
    </row>
    <row r="32" spans="2:26" x14ac:dyDescent="0.25">
      <c r="B32" s="158">
        <v>27</v>
      </c>
      <c r="C32" s="154"/>
      <c r="D32" s="159" t="s">
        <v>78</v>
      </c>
      <c r="E32" s="154"/>
      <c r="F32" s="154"/>
      <c r="G32" s="154"/>
      <c r="H32" s="154"/>
      <c r="I32" s="154"/>
      <c r="J32" s="154"/>
      <c r="K32" s="154"/>
      <c r="L32" s="154"/>
      <c r="M32" s="159" t="s">
        <v>79</v>
      </c>
      <c r="N32" s="154"/>
      <c r="O32" s="154"/>
      <c r="P32" s="154"/>
      <c r="Q32" s="154"/>
      <c r="R32" s="154"/>
      <c r="S32" s="219"/>
      <c r="T32" s="220"/>
      <c r="U32" s="220"/>
      <c r="V32" s="158" t="s">
        <v>80</v>
      </c>
      <c r="W32" s="154"/>
      <c r="X32" s="14" t="s">
        <v>63</v>
      </c>
      <c r="Y32" s="172">
        <f t="shared" si="0"/>
        <v>0</v>
      </c>
      <c r="Z32" s="172"/>
    </row>
    <row r="33" spans="2:26" x14ac:dyDescent="0.25">
      <c r="B33" s="158">
        <v>28</v>
      </c>
      <c r="C33" s="154"/>
      <c r="D33" s="159" t="s">
        <v>87</v>
      </c>
      <c r="E33" s="154"/>
      <c r="F33" s="154"/>
      <c r="G33" s="154"/>
      <c r="H33" s="154"/>
      <c r="I33" s="154"/>
      <c r="J33" s="154"/>
      <c r="K33" s="154"/>
      <c r="L33" s="154"/>
      <c r="M33" s="159" t="s">
        <v>88</v>
      </c>
      <c r="N33" s="154"/>
      <c r="O33" s="154"/>
      <c r="P33" s="154"/>
      <c r="Q33" s="154"/>
      <c r="R33" s="154"/>
      <c r="S33" s="219"/>
      <c r="T33" s="220"/>
      <c r="U33" s="220"/>
      <c r="V33" s="158" t="s">
        <v>83</v>
      </c>
      <c r="W33" s="154"/>
      <c r="X33" s="14" t="s">
        <v>63</v>
      </c>
      <c r="Y33" s="172">
        <f t="shared" si="0"/>
        <v>0</v>
      </c>
      <c r="Z33" s="172"/>
    </row>
    <row r="34" spans="2:26" x14ac:dyDescent="0.25">
      <c r="B34" s="158">
        <v>29</v>
      </c>
      <c r="C34" s="154"/>
      <c r="D34" s="159" t="s">
        <v>141</v>
      </c>
      <c r="E34" s="154"/>
      <c r="F34" s="154"/>
      <c r="G34" s="154"/>
      <c r="H34" s="154"/>
      <c r="I34" s="154"/>
      <c r="J34" s="154"/>
      <c r="K34" s="154"/>
      <c r="L34" s="154"/>
      <c r="M34" s="159" t="s">
        <v>142</v>
      </c>
      <c r="N34" s="154"/>
      <c r="O34" s="154"/>
      <c r="P34" s="154"/>
      <c r="Q34" s="154"/>
      <c r="R34" s="154"/>
      <c r="S34" s="219"/>
      <c r="T34" s="220"/>
      <c r="U34" s="220"/>
      <c r="V34" s="158" t="s">
        <v>143</v>
      </c>
      <c r="W34" s="154"/>
      <c r="X34" s="14" t="s">
        <v>63</v>
      </c>
      <c r="Y34" s="172">
        <f t="shared" si="0"/>
        <v>0</v>
      </c>
      <c r="Z34" s="172"/>
    </row>
    <row r="35" spans="2:26" x14ac:dyDescent="0.25">
      <c r="B35" s="158">
        <v>30</v>
      </c>
      <c r="C35" s="154"/>
      <c r="D35" s="159" t="s">
        <v>84</v>
      </c>
      <c r="E35" s="154"/>
      <c r="F35" s="154"/>
      <c r="G35" s="154"/>
      <c r="H35" s="154"/>
      <c r="I35" s="154"/>
      <c r="J35" s="154"/>
      <c r="K35" s="154"/>
      <c r="L35" s="154"/>
      <c r="M35" s="159" t="s">
        <v>85</v>
      </c>
      <c r="N35" s="154"/>
      <c r="O35" s="154"/>
      <c r="P35" s="154"/>
      <c r="Q35" s="154"/>
      <c r="R35" s="154"/>
      <c r="S35" s="219"/>
      <c r="T35" s="220"/>
      <c r="U35" s="220"/>
      <c r="V35" s="158" t="s">
        <v>86</v>
      </c>
      <c r="W35" s="154"/>
      <c r="X35" s="14" t="s">
        <v>63</v>
      </c>
      <c r="Y35" s="172">
        <f t="shared" si="0"/>
        <v>0</v>
      </c>
      <c r="Z35" s="172"/>
    </row>
    <row r="36" spans="2:26" x14ac:dyDescent="0.25">
      <c r="B36" s="158">
        <v>31</v>
      </c>
      <c r="C36" s="154"/>
      <c r="D36" s="159" t="s">
        <v>81</v>
      </c>
      <c r="E36" s="154"/>
      <c r="F36" s="154"/>
      <c r="G36" s="154"/>
      <c r="H36" s="154"/>
      <c r="I36" s="154"/>
      <c r="J36" s="154"/>
      <c r="K36" s="154"/>
      <c r="L36" s="154"/>
      <c r="M36" s="159" t="s">
        <v>82</v>
      </c>
      <c r="N36" s="154"/>
      <c r="O36" s="154"/>
      <c r="P36" s="154"/>
      <c r="Q36" s="154"/>
      <c r="R36" s="154"/>
      <c r="S36" s="219"/>
      <c r="T36" s="220"/>
      <c r="U36" s="220"/>
      <c r="V36" s="158" t="s">
        <v>83</v>
      </c>
      <c r="W36" s="154"/>
      <c r="X36" s="14" t="s">
        <v>63</v>
      </c>
      <c r="Y36" s="172">
        <f t="shared" si="0"/>
        <v>0</v>
      </c>
      <c r="Z36" s="172"/>
    </row>
    <row r="37" spans="2:26" x14ac:dyDescent="0.25">
      <c r="B37" s="158">
        <v>32</v>
      </c>
      <c r="C37" s="154"/>
      <c r="D37" s="159" t="s">
        <v>98</v>
      </c>
      <c r="E37" s="154"/>
      <c r="F37" s="154"/>
      <c r="G37" s="154"/>
      <c r="H37" s="154"/>
      <c r="I37" s="154"/>
      <c r="J37" s="154"/>
      <c r="K37" s="154"/>
      <c r="L37" s="154"/>
      <c r="M37" s="159" t="s">
        <v>99</v>
      </c>
      <c r="N37" s="154"/>
      <c r="O37" s="154"/>
      <c r="P37" s="154"/>
      <c r="Q37" s="154"/>
      <c r="R37" s="154"/>
      <c r="S37" s="219"/>
      <c r="T37" s="220"/>
      <c r="U37" s="220"/>
      <c r="V37" s="158" t="s">
        <v>100</v>
      </c>
      <c r="W37" s="154"/>
      <c r="X37" s="14" t="s">
        <v>63</v>
      </c>
      <c r="Y37" s="172">
        <f t="shared" si="0"/>
        <v>0</v>
      </c>
      <c r="Z37" s="172"/>
    </row>
    <row r="38" spans="2:26" ht="23.25" customHeight="1" x14ac:dyDescent="0.25">
      <c r="B38" s="158">
        <v>33</v>
      </c>
      <c r="C38" s="154"/>
      <c r="D38" s="159" t="s">
        <v>101</v>
      </c>
      <c r="E38" s="154"/>
      <c r="F38" s="154"/>
      <c r="G38" s="154"/>
      <c r="H38" s="154"/>
      <c r="I38" s="154"/>
      <c r="J38" s="154"/>
      <c r="K38" s="154"/>
      <c r="L38" s="154"/>
      <c r="M38" s="159" t="s">
        <v>102</v>
      </c>
      <c r="N38" s="154"/>
      <c r="O38" s="154"/>
      <c r="P38" s="154"/>
      <c r="Q38" s="154"/>
      <c r="R38" s="154"/>
      <c r="S38" s="219"/>
      <c r="T38" s="220"/>
      <c r="U38" s="220"/>
      <c r="V38" s="158" t="s">
        <v>103</v>
      </c>
      <c r="W38" s="154"/>
      <c r="X38" s="14" t="s">
        <v>63</v>
      </c>
      <c r="Y38" s="172">
        <f t="shared" si="0"/>
        <v>0</v>
      </c>
      <c r="Z38" s="172"/>
    </row>
    <row r="39" spans="2:26" x14ac:dyDescent="0.25">
      <c r="B39" s="158">
        <v>34</v>
      </c>
      <c r="C39" s="154"/>
      <c r="D39" s="159" t="s">
        <v>96</v>
      </c>
      <c r="E39" s="154"/>
      <c r="F39" s="154"/>
      <c r="G39" s="154"/>
      <c r="H39" s="154"/>
      <c r="I39" s="154"/>
      <c r="J39" s="154"/>
      <c r="K39" s="154"/>
      <c r="L39" s="154"/>
      <c r="M39" s="159" t="s">
        <v>97</v>
      </c>
      <c r="N39" s="154"/>
      <c r="O39" s="154"/>
      <c r="P39" s="154"/>
      <c r="Q39" s="154"/>
      <c r="R39" s="154"/>
      <c r="S39" s="219"/>
      <c r="T39" s="220"/>
      <c r="U39" s="220"/>
      <c r="V39" s="158" t="s">
        <v>74</v>
      </c>
      <c r="W39" s="154"/>
      <c r="X39" s="14" t="s">
        <v>63</v>
      </c>
      <c r="Y39" s="172">
        <f t="shared" si="0"/>
        <v>0</v>
      </c>
      <c r="Z39" s="172"/>
    </row>
    <row r="40" spans="2:26" ht="23.25" customHeight="1" x14ac:dyDescent="0.25">
      <c r="B40" s="158">
        <v>35</v>
      </c>
      <c r="C40" s="154"/>
      <c r="D40" s="159" t="s">
        <v>152</v>
      </c>
      <c r="E40" s="154"/>
      <c r="F40" s="154"/>
      <c r="G40" s="154"/>
      <c r="H40" s="154"/>
      <c r="I40" s="154"/>
      <c r="J40" s="154"/>
      <c r="K40" s="154"/>
      <c r="L40" s="154"/>
      <c r="M40" s="159" t="s">
        <v>153</v>
      </c>
      <c r="N40" s="154"/>
      <c r="O40" s="154"/>
      <c r="P40" s="154"/>
      <c r="Q40" s="154"/>
      <c r="R40" s="154"/>
      <c r="S40" s="219"/>
      <c r="T40" s="220"/>
      <c r="U40" s="220"/>
      <c r="V40" s="158" t="s">
        <v>77</v>
      </c>
      <c r="W40" s="154"/>
      <c r="X40" s="14" t="s">
        <v>56</v>
      </c>
      <c r="Y40" s="172">
        <f t="shared" si="0"/>
        <v>0</v>
      </c>
      <c r="Z40" s="172"/>
    </row>
    <row r="41" spans="2:26" x14ac:dyDescent="0.25">
      <c r="B41" s="158">
        <v>36</v>
      </c>
      <c r="C41" s="154"/>
      <c r="D41" s="159" t="s">
        <v>53</v>
      </c>
      <c r="E41" s="154"/>
      <c r="F41" s="154"/>
      <c r="G41" s="154"/>
      <c r="H41" s="154"/>
      <c r="I41" s="154"/>
      <c r="J41" s="154"/>
      <c r="K41" s="154"/>
      <c r="L41" s="154"/>
      <c r="M41" s="159" t="s">
        <v>54</v>
      </c>
      <c r="N41" s="154"/>
      <c r="O41" s="154"/>
      <c r="P41" s="154"/>
      <c r="Q41" s="154"/>
      <c r="R41" s="154"/>
      <c r="S41" s="219"/>
      <c r="T41" s="220"/>
      <c r="U41" s="220"/>
      <c r="V41" s="158" t="s">
        <v>55</v>
      </c>
      <c r="W41" s="154"/>
      <c r="X41" s="14" t="s">
        <v>56</v>
      </c>
      <c r="Y41" s="172">
        <f t="shared" si="0"/>
        <v>0</v>
      </c>
      <c r="Z41" s="172"/>
    </row>
    <row r="42" spans="2:26" x14ac:dyDescent="0.25">
      <c r="B42" s="158">
        <v>37</v>
      </c>
      <c r="C42" s="154"/>
      <c r="D42" s="159" t="s">
        <v>57</v>
      </c>
      <c r="E42" s="154"/>
      <c r="F42" s="154"/>
      <c r="G42" s="154"/>
      <c r="H42" s="154"/>
      <c r="I42" s="154"/>
      <c r="J42" s="154"/>
      <c r="K42" s="154"/>
      <c r="L42" s="154"/>
      <c r="M42" s="159" t="s">
        <v>58</v>
      </c>
      <c r="N42" s="154"/>
      <c r="O42" s="154"/>
      <c r="P42" s="154"/>
      <c r="Q42" s="154"/>
      <c r="R42" s="154"/>
      <c r="S42" s="219"/>
      <c r="T42" s="220"/>
      <c r="U42" s="220"/>
      <c r="V42" s="158" t="s">
        <v>106</v>
      </c>
      <c r="W42" s="154"/>
      <c r="X42" s="14" t="s">
        <v>56</v>
      </c>
      <c r="Y42" s="172">
        <f t="shared" si="0"/>
        <v>0</v>
      </c>
      <c r="Z42" s="172"/>
    </row>
    <row r="43" spans="2:26" x14ac:dyDescent="0.25">
      <c r="B43" s="158">
        <v>38</v>
      </c>
      <c r="C43" s="154"/>
      <c r="D43" s="159" t="s">
        <v>89</v>
      </c>
      <c r="E43" s="154"/>
      <c r="F43" s="154"/>
      <c r="G43" s="154"/>
      <c r="H43" s="154"/>
      <c r="I43" s="154"/>
      <c r="J43" s="154"/>
      <c r="K43" s="154"/>
      <c r="L43" s="154"/>
      <c r="M43" s="159" t="s">
        <v>90</v>
      </c>
      <c r="N43" s="154"/>
      <c r="O43" s="154"/>
      <c r="P43" s="154"/>
      <c r="Q43" s="154"/>
      <c r="R43" s="154"/>
      <c r="S43" s="219"/>
      <c r="T43" s="220"/>
      <c r="U43" s="220"/>
      <c r="V43" s="158" t="s">
        <v>83</v>
      </c>
      <c r="W43" s="154"/>
      <c r="X43" s="14" t="s">
        <v>63</v>
      </c>
      <c r="Y43" s="172">
        <f t="shared" si="0"/>
        <v>0</v>
      </c>
      <c r="Z43" s="172"/>
    </row>
    <row r="44" spans="2:26" x14ac:dyDescent="0.25">
      <c r="B44" s="158">
        <v>39</v>
      </c>
      <c r="C44" s="154"/>
      <c r="D44" s="159" t="s">
        <v>89</v>
      </c>
      <c r="E44" s="154"/>
      <c r="F44" s="154"/>
      <c r="G44" s="154"/>
      <c r="H44" s="154"/>
      <c r="I44" s="154"/>
      <c r="J44" s="154"/>
      <c r="K44" s="154"/>
      <c r="L44" s="154"/>
      <c r="M44" s="159" t="s">
        <v>90</v>
      </c>
      <c r="N44" s="154"/>
      <c r="O44" s="154"/>
      <c r="P44" s="154"/>
      <c r="Q44" s="154"/>
      <c r="R44" s="154"/>
      <c r="S44" s="219"/>
      <c r="T44" s="220"/>
      <c r="U44" s="220"/>
      <c r="V44" s="158" t="s">
        <v>74</v>
      </c>
      <c r="W44" s="154"/>
      <c r="X44" s="14" t="s">
        <v>63</v>
      </c>
      <c r="Y44" s="172">
        <f t="shared" si="0"/>
        <v>0</v>
      </c>
      <c r="Z44" s="172"/>
    </row>
    <row r="45" spans="2:26" x14ac:dyDescent="0.25">
      <c r="B45" s="158">
        <v>40</v>
      </c>
      <c r="C45" s="154"/>
      <c r="D45" s="159" t="s">
        <v>75</v>
      </c>
      <c r="E45" s="154"/>
      <c r="F45" s="154"/>
      <c r="G45" s="154"/>
      <c r="H45" s="154"/>
      <c r="I45" s="154"/>
      <c r="J45" s="154"/>
      <c r="K45" s="154"/>
      <c r="L45" s="154"/>
      <c r="M45" s="159" t="s">
        <v>76</v>
      </c>
      <c r="N45" s="154"/>
      <c r="O45" s="154"/>
      <c r="P45" s="154"/>
      <c r="Q45" s="154"/>
      <c r="R45" s="154"/>
      <c r="S45" s="219"/>
      <c r="T45" s="220"/>
      <c r="U45" s="220"/>
      <c r="V45" s="158" t="s">
        <v>77</v>
      </c>
      <c r="W45" s="154"/>
      <c r="X45" s="14" t="s">
        <v>56</v>
      </c>
      <c r="Y45" s="249">
        <f t="shared" si="0"/>
        <v>0</v>
      </c>
      <c r="Z45" s="249"/>
    </row>
    <row r="46" spans="2:26" ht="11.25" customHeight="1" x14ac:dyDescent="0.25"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170"/>
      <c r="N46" s="170"/>
      <c r="O46" s="170"/>
      <c r="P46" s="170"/>
      <c r="Q46" s="170"/>
      <c r="R46" s="170"/>
      <c r="S46" s="218"/>
      <c r="T46" s="218"/>
      <c r="U46" s="218"/>
      <c r="V46" s="170"/>
      <c r="W46" s="170"/>
      <c r="X46" s="170"/>
      <c r="Y46" s="170"/>
      <c r="Z46" s="170"/>
    </row>
    <row r="47" spans="2:26" ht="2.85" customHeight="1" x14ac:dyDescent="0.25"/>
    <row r="48" spans="2:26" ht="11.25" customHeight="1" x14ac:dyDescent="0.25">
      <c r="B48" s="156" t="s">
        <v>154</v>
      </c>
      <c r="C48" s="154"/>
      <c r="D48" s="154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4"/>
      <c r="V48" s="154"/>
      <c r="W48" s="154"/>
      <c r="X48" s="154"/>
      <c r="Y48" s="154"/>
      <c r="Z48" s="154"/>
    </row>
    <row r="49" spans="2:26" ht="1.5" customHeight="1" x14ac:dyDescent="0.25"/>
    <row r="50" spans="2:26" ht="11.25" customHeight="1" x14ac:dyDescent="0.25">
      <c r="C50" s="158"/>
      <c r="D50" s="154"/>
      <c r="F50" s="158"/>
      <c r="G50" s="154"/>
      <c r="H50" s="154"/>
      <c r="I50" s="154"/>
      <c r="J50" s="154"/>
      <c r="L50" s="159"/>
      <c r="M50" s="154"/>
      <c r="N50" s="154"/>
      <c r="O50" s="154"/>
      <c r="P50" s="154"/>
      <c r="Q50" s="154"/>
      <c r="Z50" s="237">
        <f>SUM(Y6:Z45)</f>
        <v>0</v>
      </c>
    </row>
    <row r="51" spans="2:26" ht="9.9499999999999993" customHeight="1" x14ac:dyDescent="0.25"/>
    <row r="52" spans="2:26" ht="5.65" customHeight="1" x14ac:dyDescent="0.25"/>
    <row r="53" spans="2:26" ht="2.85" customHeight="1" x14ac:dyDescent="0.25"/>
    <row r="54" spans="2:26" ht="0" hidden="1" customHeight="1" x14ac:dyDescent="0.25"/>
    <row r="55" spans="2:26" ht="17.100000000000001" customHeight="1" x14ac:dyDescent="0.25">
      <c r="B55" s="160" t="s">
        <v>157</v>
      </c>
      <c r="C55" s="154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4"/>
      <c r="V55" s="154"/>
      <c r="W55" s="154"/>
      <c r="X55" s="154"/>
      <c r="Y55" s="154"/>
      <c r="Z55" s="154"/>
    </row>
    <row r="56" spans="2:26" ht="2.85" customHeight="1" x14ac:dyDescent="0.25"/>
    <row r="57" spans="2:26" ht="15" customHeight="1" x14ac:dyDescent="0.25">
      <c r="B57" s="173" t="s">
        <v>47</v>
      </c>
      <c r="C57" s="170"/>
      <c r="D57" s="174" t="s">
        <v>48</v>
      </c>
      <c r="E57" s="170"/>
      <c r="F57" s="170"/>
      <c r="G57" s="170"/>
      <c r="H57" s="170"/>
      <c r="I57" s="170"/>
      <c r="J57" s="170"/>
      <c r="K57" s="170"/>
      <c r="L57" s="170"/>
      <c r="M57" s="174" t="s">
        <v>8</v>
      </c>
      <c r="N57" s="170"/>
      <c r="O57" s="170"/>
      <c r="P57" s="170"/>
      <c r="Q57" s="170"/>
      <c r="R57" s="170"/>
      <c r="S57" s="216" t="s">
        <v>49</v>
      </c>
      <c r="T57" s="217"/>
      <c r="U57" s="217"/>
      <c r="V57" s="173" t="s">
        <v>50</v>
      </c>
      <c r="W57" s="170"/>
      <c r="X57" s="15" t="s">
        <v>51</v>
      </c>
      <c r="Y57" s="173" t="s">
        <v>52</v>
      </c>
      <c r="Z57" s="173"/>
    </row>
    <row r="58" spans="2:26" x14ac:dyDescent="0.25">
      <c r="B58" s="158">
        <v>1</v>
      </c>
      <c r="C58" s="154"/>
      <c r="D58" s="159" t="s">
        <v>158</v>
      </c>
      <c r="E58" s="154"/>
      <c r="F58" s="154"/>
      <c r="G58" s="154"/>
      <c r="H58" s="154"/>
      <c r="I58" s="154"/>
      <c r="J58" s="154"/>
      <c r="K58" s="154"/>
      <c r="L58" s="154"/>
      <c r="M58" s="159" t="s">
        <v>159</v>
      </c>
      <c r="N58" s="154"/>
      <c r="O58" s="154"/>
      <c r="P58" s="154"/>
      <c r="Q58" s="154"/>
      <c r="R58" s="154"/>
      <c r="S58" s="219"/>
      <c r="T58" s="220"/>
      <c r="U58" s="220"/>
      <c r="V58" s="158" t="s">
        <v>74</v>
      </c>
      <c r="W58" s="154"/>
      <c r="X58" s="14" t="s">
        <v>160</v>
      </c>
      <c r="Y58" s="251">
        <f>S58*V58</f>
        <v>0</v>
      </c>
      <c r="Z58" s="251"/>
    </row>
    <row r="59" spans="2:26" ht="11.25" customHeight="1" x14ac:dyDescent="0.25">
      <c r="B59" s="169"/>
      <c r="C59" s="170"/>
      <c r="D59" s="170"/>
      <c r="E59" s="170"/>
      <c r="F59" s="170"/>
      <c r="G59" s="170"/>
      <c r="H59" s="170"/>
      <c r="I59" s="170"/>
      <c r="J59" s="170"/>
      <c r="K59" s="170"/>
      <c r="L59" s="170"/>
      <c r="M59" s="170"/>
      <c r="N59" s="170"/>
      <c r="O59" s="170"/>
      <c r="P59" s="170"/>
      <c r="Q59" s="170"/>
      <c r="R59" s="170"/>
      <c r="S59" s="218"/>
      <c r="T59" s="218"/>
      <c r="U59" s="218"/>
      <c r="V59" s="170"/>
      <c r="W59" s="170"/>
      <c r="X59" s="170"/>
      <c r="Y59" s="170"/>
      <c r="Z59" s="170"/>
    </row>
    <row r="60" spans="2:26" ht="2.85" customHeight="1" x14ac:dyDescent="0.25"/>
    <row r="61" spans="2:26" ht="11.25" customHeight="1" x14ac:dyDescent="0.25">
      <c r="B61" s="156" t="s">
        <v>154</v>
      </c>
      <c r="C61" s="154"/>
      <c r="D61" s="154"/>
      <c r="E61" s="154"/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4"/>
      <c r="V61" s="154"/>
      <c r="W61" s="154"/>
      <c r="X61" s="154"/>
      <c r="Y61" s="154"/>
      <c r="Z61" s="154"/>
    </row>
    <row r="62" spans="2:26" ht="1.5" customHeight="1" x14ac:dyDescent="0.25"/>
    <row r="63" spans="2:26" ht="11.25" customHeight="1" x14ac:dyDescent="0.25">
      <c r="C63" s="158"/>
      <c r="D63" s="154"/>
      <c r="F63" s="158"/>
      <c r="G63" s="154"/>
      <c r="H63" s="154"/>
      <c r="I63" s="154"/>
      <c r="J63" s="159"/>
      <c r="K63" s="154"/>
      <c r="L63" s="154"/>
      <c r="M63" s="154"/>
      <c r="N63" s="154"/>
      <c r="O63" s="154"/>
      <c r="P63" s="154"/>
      <c r="Z63" s="237">
        <f>SUM(Y58)</f>
        <v>0</v>
      </c>
    </row>
    <row r="64" spans="2:26" ht="9.9499999999999993" customHeight="1" x14ac:dyDescent="0.25"/>
    <row r="65" spans="2:26" ht="11.45" customHeight="1" x14ac:dyDescent="0.25"/>
    <row r="66" spans="2:26" ht="2.85" customHeight="1" x14ac:dyDescent="0.25"/>
    <row r="67" spans="2:26" ht="17.100000000000001" customHeight="1" x14ac:dyDescent="0.25">
      <c r="B67" s="160" t="s">
        <v>161</v>
      </c>
      <c r="C67" s="154"/>
      <c r="D67" s="154"/>
      <c r="E67" s="154"/>
      <c r="F67" s="154"/>
      <c r="G67" s="154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4"/>
      <c r="V67" s="154"/>
      <c r="W67" s="154"/>
      <c r="X67" s="154"/>
      <c r="Y67" s="154"/>
      <c r="Z67" s="154"/>
    </row>
    <row r="68" spans="2:26" ht="2.85" customHeight="1" x14ac:dyDescent="0.25"/>
    <row r="69" spans="2:26" ht="15" customHeight="1" x14ac:dyDescent="0.25">
      <c r="B69" s="169" t="s">
        <v>47</v>
      </c>
      <c r="C69" s="170"/>
      <c r="D69" s="175" t="s">
        <v>48</v>
      </c>
      <c r="E69" s="170"/>
      <c r="F69" s="170"/>
      <c r="G69" s="170"/>
      <c r="H69" s="170"/>
      <c r="I69" s="170"/>
      <c r="J69" s="170"/>
      <c r="K69" s="170"/>
      <c r="L69" s="170"/>
      <c r="M69" s="175" t="s">
        <v>8</v>
      </c>
      <c r="N69" s="170"/>
      <c r="O69" s="170"/>
      <c r="P69" s="170"/>
      <c r="Q69" s="170"/>
      <c r="R69" s="170"/>
      <c r="S69" s="221" t="s">
        <v>49</v>
      </c>
      <c r="T69" s="217"/>
      <c r="U69" s="217"/>
      <c r="V69" s="169" t="s">
        <v>50</v>
      </c>
      <c r="W69" s="170"/>
      <c r="X69" s="16" t="s">
        <v>51</v>
      </c>
      <c r="Y69" s="169" t="s">
        <v>52</v>
      </c>
      <c r="Z69" s="169"/>
    </row>
    <row r="70" spans="2:26" x14ac:dyDescent="0.25">
      <c r="B70" s="158">
        <v>1</v>
      </c>
      <c r="C70" s="154"/>
      <c r="D70" s="159" t="s">
        <v>256</v>
      </c>
      <c r="E70" s="154"/>
      <c r="F70" s="154"/>
      <c r="G70" s="154"/>
      <c r="H70" s="154"/>
      <c r="I70" s="154"/>
      <c r="J70" s="154"/>
      <c r="K70" s="154"/>
      <c r="L70" s="154"/>
      <c r="M70" s="159" t="s">
        <v>257</v>
      </c>
      <c r="N70" s="154"/>
      <c r="O70" s="154"/>
      <c r="P70" s="154"/>
      <c r="Q70" s="154"/>
      <c r="R70" s="154"/>
      <c r="S70" s="219"/>
      <c r="T70" s="220"/>
      <c r="U70" s="220"/>
      <c r="V70" s="172">
        <v>50</v>
      </c>
      <c r="W70" s="154"/>
      <c r="X70" s="14" t="s">
        <v>56</v>
      </c>
      <c r="Y70" s="250">
        <f>S70*V70</f>
        <v>0</v>
      </c>
      <c r="Z70" s="250"/>
    </row>
    <row r="71" spans="2:26" x14ac:dyDescent="0.25">
      <c r="B71" s="158">
        <v>2</v>
      </c>
      <c r="C71" s="154"/>
      <c r="D71" s="159" t="s">
        <v>252</v>
      </c>
      <c r="E71" s="154"/>
      <c r="F71" s="154"/>
      <c r="G71" s="154"/>
      <c r="H71" s="154"/>
      <c r="I71" s="154"/>
      <c r="J71" s="154"/>
      <c r="K71" s="154"/>
      <c r="L71" s="154"/>
      <c r="M71" s="159" t="s">
        <v>253</v>
      </c>
      <c r="N71" s="154"/>
      <c r="O71" s="154"/>
      <c r="P71" s="154"/>
      <c r="Q71" s="154"/>
      <c r="R71" s="154"/>
      <c r="S71" s="219"/>
      <c r="T71" s="220"/>
      <c r="U71" s="220"/>
      <c r="V71" s="172">
        <v>15</v>
      </c>
      <c r="W71" s="154"/>
      <c r="X71" s="14" t="s">
        <v>56</v>
      </c>
      <c r="Y71" s="172">
        <f t="shared" ref="Y71:Y125" si="1">S71*V71</f>
        <v>0</v>
      </c>
      <c r="Z71" s="172"/>
    </row>
    <row r="72" spans="2:26" x14ac:dyDescent="0.25">
      <c r="B72" s="158">
        <v>3</v>
      </c>
      <c r="C72" s="154"/>
      <c r="D72" s="159" t="s">
        <v>224</v>
      </c>
      <c r="E72" s="154"/>
      <c r="F72" s="154"/>
      <c r="G72" s="154"/>
      <c r="H72" s="154"/>
      <c r="I72" s="154"/>
      <c r="J72" s="154"/>
      <c r="K72" s="154"/>
      <c r="L72" s="154"/>
      <c r="M72" s="159" t="s">
        <v>225</v>
      </c>
      <c r="N72" s="154"/>
      <c r="O72" s="154"/>
      <c r="P72" s="154"/>
      <c r="Q72" s="154"/>
      <c r="R72" s="154"/>
      <c r="S72" s="219"/>
      <c r="T72" s="220"/>
      <c r="U72" s="220"/>
      <c r="V72" s="172">
        <v>720</v>
      </c>
      <c r="W72" s="154"/>
      <c r="X72" s="14" t="s">
        <v>181</v>
      </c>
      <c r="Y72" s="172">
        <f t="shared" si="1"/>
        <v>0</v>
      </c>
      <c r="Z72" s="172"/>
    </row>
    <row r="73" spans="2:26" x14ac:dyDescent="0.25">
      <c r="B73" s="158">
        <v>4</v>
      </c>
      <c r="C73" s="154"/>
      <c r="D73" s="159" t="s">
        <v>232</v>
      </c>
      <c r="E73" s="154"/>
      <c r="F73" s="154"/>
      <c r="G73" s="154"/>
      <c r="H73" s="154"/>
      <c r="I73" s="154"/>
      <c r="J73" s="154"/>
      <c r="K73" s="154"/>
      <c r="L73" s="154"/>
      <c r="M73" s="159" t="s">
        <v>233</v>
      </c>
      <c r="N73" s="154"/>
      <c r="O73" s="154"/>
      <c r="P73" s="154"/>
      <c r="Q73" s="154"/>
      <c r="R73" s="154"/>
      <c r="S73" s="219"/>
      <c r="T73" s="220"/>
      <c r="U73" s="220"/>
      <c r="V73" s="172">
        <v>160</v>
      </c>
      <c r="W73" s="154"/>
      <c r="X73" s="14" t="s">
        <v>181</v>
      </c>
      <c r="Y73" s="172">
        <f t="shared" si="1"/>
        <v>0</v>
      </c>
      <c r="Z73" s="172"/>
    </row>
    <row r="74" spans="2:26" x14ac:dyDescent="0.25">
      <c r="B74" s="158">
        <v>5</v>
      </c>
      <c r="C74" s="154"/>
      <c r="D74" s="159" t="s">
        <v>232</v>
      </c>
      <c r="E74" s="154"/>
      <c r="F74" s="154"/>
      <c r="G74" s="154"/>
      <c r="H74" s="154"/>
      <c r="I74" s="154"/>
      <c r="J74" s="154"/>
      <c r="K74" s="154"/>
      <c r="L74" s="154"/>
      <c r="M74" s="159" t="s">
        <v>233</v>
      </c>
      <c r="N74" s="154"/>
      <c r="O74" s="154"/>
      <c r="P74" s="154"/>
      <c r="Q74" s="154"/>
      <c r="R74" s="154"/>
      <c r="S74" s="219"/>
      <c r="T74" s="220"/>
      <c r="U74" s="220"/>
      <c r="V74" s="172">
        <v>290</v>
      </c>
      <c r="W74" s="154"/>
      <c r="X74" s="14" t="s">
        <v>181</v>
      </c>
      <c r="Y74" s="172">
        <f t="shared" si="1"/>
        <v>0</v>
      </c>
      <c r="Z74" s="172"/>
    </row>
    <row r="75" spans="2:26" x14ac:dyDescent="0.25">
      <c r="B75" s="158">
        <v>6</v>
      </c>
      <c r="C75" s="154"/>
      <c r="D75" s="159" t="s">
        <v>230</v>
      </c>
      <c r="E75" s="154"/>
      <c r="F75" s="154"/>
      <c r="G75" s="154"/>
      <c r="H75" s="154"/>
      <c r="I75" s="154"/>
      <c r="J75" s="154"/>
      <c r="K75" s="154"/>
      <c r="L75" s="154"/>
      <c r="M75" s="159" t="s">
        <v>231</v>
      </c>
      <c r="N75" s="154"/>
      <c r="O75" s="154"/>
      <c r="P75" s="154"/>
      <c r="Q75" s="154"/>
      <c r="R75" s="154"/>
      <c r="S75" s="219"/>
      <c r="T75" s="220"/>
      <c r="U75" s="220"/>
      <c r="V75" s="172">
        <v>120</v>
      </c>
      <c r="W75" s="154"/>
      <c r="X75" s="14" t="s">
        <v>181</v>
      </c>
      <c r="Y75" s="172">
        <f t="shared" si="1"/>
        <v>0</v>
      </c>
      <c r="Z75" s="172"/>
    </row>
    <row r="76" spans="2:26" x14ac:dyDescent="0.25">
      <c r="B76" s="158">
        <v>7</v>
      </c>
      <c r="C76" s="154"/>
      <c r="D76" s="159" t="s">
        <v>234</v>
      </c>
      <c r="E76" s="154"/>
      <c r="F76" s="154"/>
      <c r="G76" s="154"/>
      <c r="H76" s="154"/>
      <c r="I76" s="154"/>
      <c r="J76" s="154"/>
      <c r="K76" s="154"/>
      <c r="L76" s="154"/>
      <c r="M76" s="159" t="s">
        <v>235</v>
      </c>
      <c r="N76" s="154"/>
      <c r="O76" s="154"/>
      <c r="P76" s="154"/>
      <c r="Q76" s="154"/>
      <c r="R76" s="154"/>
      <c r="S76" s="219"/>
      <c r="T76" s="220"/>
      <c r="U76" s="220"/>
      <c r="V76" s="172">
        <v>110</v>
      </c>
      <c r="W76" s="154"/>
      <c r="X76" s="14" t="s">
        <v>181</v>
      </c>
      <c r="Y76" s="172">
        <f t="shared" si="1"/>
        <v>0</v>
      </c>
      <c r="Z76" s="172"/>
    </row>
    <row r="77" spans="2:26" x14ac:dyDescent="0.25">
      <c r="B77" s="158">
        <v>8</v>
      </c>
      <c r="C77" s="154"/>
      <c r="D77" s="159" t="s">
        <v>228</v>
      </c>
      <c r="E77" s="154"/>
      <c r="F77" s="154"/>
      <c r="G77" s="154"/>
      <c r="H77" s="154"/>
      <c r="I77" s="154"/>
      <c r="J77" s="154"/>
      <c r="K77" s="154"/>
      <c r="L77" s="154"/>
      <c r="M77" s="159" t="s">
        <v>229</v>
      </c>
      <c r="N77" s="154"/>
      <c r="O77" s="154"/>
      <c r="P77" s="154"/>
      <c r="Q77" s="154"/>
      <c r="R77" s="154"/>
      <c r="S77" s="219"/>
      <c r="T77" s="220"/>
      <c r="U77" s="220"/>
      <c r="V77" s="172">
        <v>210</v>
      </c>
      <c r="W77" s="154"/>
      <c r="X77" s="14" t="s">
        <v>181</v>
      </c>
      <c r="Y77" s="172">
        <f t="shared" si="1"/>
        <v>0</v>
      </c>
      <c r="Z77" s="172"/>
    </row>
    <row r="78" spans="2:26" x14ac:dyDescent="0.25">
      <c r="B78" s="158">
        <v>9</v>
      </c>
      <c r="C78" s="154"/>
      <c r="D78" s="159" t="s">
        <v>226</v>
      </c>
      <c r="E78" s="154"/>
      <c r="F78" s="154"/>
      <c r="G78" s="154"/>
      <c r="H78" s="154"/>
      <c r="I78" s="154"/>
      <c r="J78" s="154"/>
      <c r="K78" s="154"/>
      <c r="L78" s="154"/>
      <c r="M78" s="159" t="s">
        <v>227</v>
      </c>
      <c r="N78" s="154"/>
      <c r="O78" s="154"/>
      <c r="P78" s="154"/>
      <c r="Q78" s="154"/>
      <c r="R78" s="154"/>
      <c r="S78" s="219"/>
      <c r="T78" s="220"/>
      <c r="U78" s="220"/>
      <c r="V78" s="172">
        <v>30</v>
      </c>
      <c r="W78" s="154"/>
      <c r="X78" s="14" t="s">
        <v>181</v>
      </c>
      <c r="Y78" s="172">
        <f t="shared" si="1"/>
        <v>0</v>
      </c>
      <c r="Z78" s="172"/>
    </row>
    <row r="79" spans="2:26" x14ac:dyDescent="0.25">
      <c r="B79" s="158">
        <v>10</v>
      </c>
      <c r="C79" s="154"/>
      <c r="D79" s="159" t="s">
        <v>222</v>
      </c>
      <c r="E79" s="154"/>
      <c r="F79" s="154"/>
      <c r="G79" s="154"/>
      <c r="H79" s="154"/>
      <c r="I79" s="154"/>
      <c r="J79" s="154"/>
      <c r="K79" s="154"/>
      <c r="L79" s="154"/>
      <c r="M79" s="159" t="s">
        <v>223</v>
      </c>
      <c r="N79" s="154"/>
      <c r="O79" s="154"/>
      <c r="P79" s="154"/>
      <c r="Q79" s="154"/>
      <c r="R79" s="154"/>
      <c r="S79" s="219"/>
      <c r="T79" s="220"/>
      <c r="U79" s="220"/>
      <c r="V79" s="172">
        <v>75</v>
      </c>
      <c r="W79" s="154"/>
      <c r="X79" s="14" t="s">
        <v>181</v>
      </c>
      <c r="Y79" s="172">
        <f t="shared" si="1"/>
        <v>0</v>
      </c>
      <c r="Z79" s="172"/>
    </row>
    <row r="80" spans="2:26" x14ac:dyDescent="0.25">
      <c r="B80" s="158">
        <v>11</v>
      </c>
      <c r="C80" s="154"/>
      <c r="D80" s="159" t="s">
        <v>240</v>
      </c>
      <c r="E80" s="154"/>
      <c r="F80" s="154"/>
      <c r="G80" s="154"/>
      <c r="H80" s="154"/>
      <c r="I80" s="154"/>
      <c r="J80" s="154"/>
      <c r="K80" s="154"/>
      <c r="L80" s="154"/>
      <c r="M80" s="159" t="s">
        <v>241</v>
      </c>
      <c r="N80" s="154"/>
      <c r="O80" s="154"/>
      <c r="P80" s="154"/>
      <c r="Q80" s="154"/>
      <c r="R80" s="154"/>
      <c r="S80" s="219"/>
      <c r="T80" s="220"/>
      <c r="U80" s="220"/>
      <c r="V80" s="172">
        <v>25</v>
      </c>
      <c r="W80" s="154"/>
      <c r="X80" s="14" t="s">
        <v>181</v>
      </c>
      <c r="Y80" s="172">
        <f t="shared" si="1"/>
        <v>0</v>
      </c>
      <c r="Z80" s="172"/>
    </row>
    <row r="81" spans="2:26" x14ac:dyDescent="0.25">
      <c r="B81" s="158">
        <v>12</v>
      </c>
      <c r="C81" s="154"/>
      <c r="D81" s="159" t="s">
        <v>168</v>
      </c>
      <c r="E81" s="154"/>
      <c r="F81" s="154"/>
      <c r="G81" s="154"/>
      <c r="H81" s="154"/>
      <c r="I81" s="154"/>
      <c r="J81" s="154"/>
      <c r="K81" s="154"/>
      <c r="L81" s="154"/>
      <c r="M81" s="159" t="s">
        <v>169</v>
      </c>
      <c r="N81" s="154"/>
      <c r="O81" s="154"/>
      <c r="P81" s="154"/>
      <c r="Q81" s="154"/>
      <c r="R81" s="154"/>
      <c r="S81" s="219"/>
      <c r="T81" s="220"/>
      <c r="U81" s="220"/>
      <c r="V81" s="172">
        <v>6</v>
      </c>
      <c r="W81" s="154"/>
      <c r="X81" s="14" t="s">
        <v>63</v>
      </c>
      <c r="Y81" s="172">
        <f t="shared" si="1"/>
        <v>0</v>
      </c>
      <c r="Z81" s="172"/>
    </row>
    <row r="82" spans="2:26" x14ac:dyDescent="0.25">
      <c r="B82" s="158">
        <v>13</v>
      </c>
      <c r="C82" s="154"/>
      <c r="D82" s="159" t="s">
        <v>174</v>
      </c>
      <c r="E82" s="154"/>
      <c r="F82" s="154"/>
      <c r="G82" s="154"/>
      <c r="H82" s="154"/>
      <c r="I82" s="154"/>
      <c r="J82" s="154"/>
      <c r="K82" s="154"/>
      <c r="L82" s="154"/>
      <c r="M82" s="159" t="s">
        <v>175</v>
      </c>
      <c r="N82" s="154"/>
      <c r="O82" s="154"/>
      <c r="P82" s="154"/>
      <c r="Q82" s="154"/>
      <c r="R82" s="154"/>
      <c r="S82" s="219"/>
      <c r="T82" s="220"/>
      <c r="U82" s="220"/>
      <c r="V82" s="172">
        <v>1</v>
      </c>
      <c r="W82" s="154"/>
      <c r="X82" s="14" t="s">
        <v>176</v>
      </c>
      <c r="Y82" s="172">
        <f t="shared" si="1"/>
        <v>0</v>
      </c>
      <c r="Z82" s="172"/>
    </row>
    <row r="83" spans="2:26" x14ac:dyDescent="0.25">
      <c r="B83" s="158">
        <v>14</v>
      </c>
      <c r="C83" s="154"/>
      <c r="D83" s="159" t="s">
        <v>162</v>
      </c>
      <c r="E83" s="154"/>
      <c r="F83" s="154"/>
      <c r="G83" s="154"/>
      <c r="H83" s="154"/>
      <c r="I83" s="154"/>
      <c r="J83" s="154"/>
      <c r="K83" s="154"/>
      <c r="L83" s="154"/>
      <c r="M83" s="159" t="s">
        <v>163</v>
      </c>
      <c r="N83" s="154"/>
      <c r="O83" s="154"/>
      <c r="P83" s="154"/>
      <c r="Q83" s="154"/>
      <c r="R83" s="154"/>
      <c r="S83" s="219"/>
      <c r="T83" s="220"/>
      <c r="U83" s="220"/>
      <c r="V83" s="172">
        <v>12</v>
      </c>
      <c r="W83" s="154"/>
      <c r="X83" s="14" t="s">
        <v>63</v>
      </c>
      <c r="Y83" s="172">
        <f t="shared" si="1"/>
        <v>0</v>
      </c>
      <c r="Z83" s="172"/>
    </row>
    <row r="84" spans="2:26" x14ac:dyDescent="0.25">
      <c r="B84" s="158">
        <v>15</v>
      </c>
      <c r="C84" s="154"/>
      <c r="D84" s="159" t="s">
        <v>164</v>
      </c>
      <c r="E84" s="154"/>
      <c r="F84" s="154"/>
      <c r="G84" s="154"/>
      <c r="H84" s="154"/>
      <c r="I84" s="154"/>
      <c r="J84" s="154"/>
      <c r="K84" s="154"/>
      <c r="L84" s="154"/>
      <c r="M84" s="159" t="s">
        <v>165</v>
      </c>
      <c r="N84" s="154"/>
      <c r="O84" s="154"/>
      <c r="P84" s="154"/>
      <c r="Q84" s="154"/>
      <c r="R84" s="154"/>
      <c r="S84" s="219"/>
      <c r="T84" s="220"/>
      <c r="U84" s="220"/>
      <c r="V84" s="172">
        <v>6</v>
      </c>
      <c r="W84" s="154"/>
      <c r="X84" s="14" t="s">
        <v>63</v>
      </c>
      <c r="Y84" s="172">
        <f t="shared" si="1"/>
        <v>0</v>
      </c>
      <c r="Z84" s="172"/>
    </row>
    <row r="85" spans="2:26" x14ac:dyDescent="0.25">
      <c r="B85" s="158">
        <v>16</v>
      </c>
      <c r="C85" s="154"/>
      <c r="D85" s="159" t="s">
        <v>166</v>
      </c>
      <c r="E85" s="154"/>
      <c r="F85" s="154"/>
      <c r="G85" s="154"/>
      <c r="H85" s="154"/>
      <c r="I85" s="154"/>
      <c r="J85" s="154"/>
      <c r="K85" s="154"/>
      <c r="L85" s="154"/>
      <c r="M85" s="159" t="s">
        <v>167</v>
      </c>
      <c r="N85" s="154"/>
      <c r="O85" s="154"/>
      <c r="P85" s="154"/>
      <c r="Q85" s="154"/>
      <c r="R85" s="154"/>
      <c r="S85" s="219"/>
      <c r="T85" s="220"/>
      <c r="U85" s="220"/>
      <c r="V85" s="172">
        <v>68</v>
      </c>
      <c r="W85" s="154"/>
      <c r="X85" s="14" t="s">
        <v>63</v>
      </c>
      <c r="Y85" s="172">
        <f t="shared" si="1"/>
        <v>0</v>
      </c>
      <c r="Z85" s="172"/>
    </row>
    <row r="86" spans="2:26" ht="26.25" customHeight="1" x14ac:dyDescent="0.25">
      <c r="B86" s="158">
        <v>17</v>
      </c>
      <c r="C86" s="154"/>
      <c r="D86" s="159" t="s">
        <v>250</v>
      </c>
      <c r="E86" s="154"/>
      <c r="F86" s="154"/>
      <c r="G86" s="154"/>
      <c r="H86" s="154"/>
      <c r="I86" s="154"/>
      <c r="J86" s="154"/>
      <c r="K86" s="154"/>
      <c r="L86" s="154"/>
      <c r="M86" s="159" t="s">
        <v>251</v>
      </c>
      <c r="N86" s="154"/>
      <c r="O86" s="154"/>
      <c r="P86" s="154"/>
      <c r="Q86" s="154"/>
      <c r="R86" s="154"/>
      <c r="S86" s="219"/>
      <c r="T86" s="220"/>
      <c r="U86" s="220"/>
      <c r="V86" s="172">
        <v>1</v>
      </c>
      <c r="W86" s="154"/>
      <c r="X86" s="14" t="s">
        <v>176</v>
      </c>
      <c r="Y86" s="172">
        <f t="shared" si="1"/>
        <v>0</v>
      </c>
      <c r="Z86" s="172"/>
    </row>
    <row r="87" spans="2:26" x14ac:dyDescent="0.25">
      <c r="B87" s="158">
        <v>18</v>
      </c>
      <c r="C87" s="154"/>
      <c r="D87" s="159" t="s">
        <v>264</v>
      </c>
      <c r="E87" s="154"/>
      <c r="F87" s="154"/>
      <c r="G87" s="154"/>
      <c r="H87" s="154"/>
      <c r="I87" s="154"/>
      <c r="J87" s="154"/>
      <c r="K87" s="154"/>
      <c r="L87" s="154"/>
      <c r="M87" s="159" t="s">
        <v>265</v>
      </c>
      <c r="N87" s="154"/>
      <c r="O87" s="154"/>
      <c r="P87" s="154"/>
      <c r="Q87" s="154"/>
      <c r="R87" s="154"/>
      <c r="S87" s="219"/>
      <c r="T87" s="220"/>
      <c r="U87" s="220"/>
      <c r="V87" s="172">
        <v>22</v>
      </c>
      <c r="W87" s="154"/>
      <c r="X87" s="14" t="s">
        <v>63</v>
      </c>
      <c r="Y87" s="172">
        <f t="shared" si="1"/>
        <v>0</v>
      </c>
      <c r="Z87" s="172"/>
    </row>
    <row r="88" spans="2:26" x14ac:dyDescent="0.25">
      <c r="B88" s="158">
        <v>19</v>
      </c>
      <c r="C88" s="154"/>
      <c r="D88" s="159" t="s">
        <v>204</v>
      </c>
      <c r="E88" s="154"/>
      <c r="F88" s="154"/>
      <c r="G88" s="154"/>
      <c r="H88" s="154"/>
      <c r="I88" s="154"/>
      <c r="J88" s="154"/>
      <c r="K88" s="154"/>
      <c r="L88" s="154"/>
      <c r="M88" s="159" t="s">
        <v>205</v>
      </c>
      <c r="N88" s="154"/>
      <c r="O88" s="154"/>
      <c r="P88" s="154"/>
      <c r="Q88" s="154"/>
      <c r="R88" s="154"/>
      <c r="S88" s="219"/>
      <c r="T88" s="220"/>
      <c r="U88" s="220"/>
      <c r="V88" s="172">
        <v>3</v>
      </c>
      <c r="W88" s="154"/>
      <c r="X88" s="14" t="s">
        <v>176</v>
      </c>
      <c r="Y88" s="172">
        <f t="shared" si="1"/>
        <v>0</v>
      </c>
      <c r="Z88" s="172"/>
    </row>
    <row r="89" spans="2:26" x14ac:dyDescent="0.25">
      <c r="B89" s="158">
        <v>20</v>
      </c>
      <c r="C89" s="154"/>
      <c r="D89" s="159" t="s">
        <v>202</v>
      </c>
      <c r="E89" s="154"/>
      <c r="F89" s="154"/>
      <c r="G89" s="154"/>
      <c r="H89" s="154"/>
      <c r="I89" s="154"/>
      <c r="J89" s="154"/>
      <c r="K89" s="154"/>
      <c r="L89" s="154"/>
      <c r="M89" s="159" t="s">
        <v>203</v>
      </c>
      <c r="N89" s="154"/>
      <c r="O89" s="154"/>
      <c r="P89" s="154"/>
      <c r="Q89" s="154"/>
      <c r="R89" s="154"/>
      <c r="S89" s="219"/>
      <c r="T89" s="220"/>
      <c r="U89" s="220"/>
      <c r="V89" s="172">
        <v>4</v>
      </c>
      <c r="W89" s="154"/>
      <c r="X89" s="14" t="s">
        <v>176</v>
      </c>
      <c r="Y89" s="172">
        <f t="shared" si="1"/>
        <v>0</v>
      </c>
      <c r="Z89" s="172"/>
    </row>
    <row r="90" spans="2:26" x14ac:dyDescent="0.25">
      <c r="B90" s="158">
        <v>21</v>
      </c>
      <c r="C90" s="154"/>
      <c r="D90" s="159" t="s">
        <v>202</v>
      </c>
      <c r="E90" s="154"/>
      <c r="F90" s="154"/>
      <c r="G90" s="154"/>
      <c r="H90" s="154"/>
      <c r="I90" s="154"/>
      <c r="J90" s="154"/>
      <c r="K90" s="154"/>
      <c r="L90" s="154"/>
      <c r="M90" s="159" t="s">
        <v>203</v>
      </c>
      <c r="N90" s="154"/>
      <c r="O90" s="154"/>
      <c r="P90" s="154"/>
      <c r="Q90" s="154"/>
      <c r="R90" s="154"/>
      <c r="S90" s="219"/>
      <c r="T90" s="220"/>
      <c r="U90" s="220"/>
      <c r="V90" s="172">
        <v>4</v>
      </c>
      <c r="W90" s="154"/>
      <c r="X90" s="14" t="s">
        <v>176</v>
      </c>
      <c r="Y90" s="172">
        <f t="shared" si="1"/>
        <v>0</v>
      </c>
      <c r="Z90" s="172"/>
    </row>
    <row r="91" spans="2:26" x14ac:dyDescent="0.25">
      <c r="B91" s="158">
        <v>22</v>
      </c>
      <c r="C91" s="154"/>
      <c r="D91" s="159" t="s">
        <v>254</v>
      </c>
      <c r="E91" s="154"/>
      <c r="F91" s="154"/>
      <c r="G91" s="154"/>
      <c r="H91" s="154"/>
      <c r="I91" s="154"/>
      <c r="J91" s="154"/>
      <c r="K91" s="154"/>
      <c r="L91" s="154"/>
      <c r="M91" s="159" t="s">
        <v>255</v>
      </c>
      <c r="N91" s="154"/>
      <c r="O91" s="154"/>
      <c r="P91" s="154"/>
      <c r="Q91" s="154"/>
      <c r="R91" s="154"/>
      <c r="S91" s="219"/>
      <c r="T91" s="220"/>
      <c r="U91" s="220"/>
      <c r="V91" s="172">
        <v>2</v>
      </c>
      <c r="W91" s="154"/>
      <c r="X91" s="14" t="s">
        <v>176</v>
      </c>
      <c r="Y91" s="172">
        <f t="shared" si="1"/>
        <v>0</v>
      </c>
      <c r="Z91" s="172"/>
    </row>
    <row r="92" spans="2:26" x14ac:dyDescent="0.25">
      <c r="B92" s="158">
        <v>23</v>
      </c>
      <c r="C92" s="154"/>
      <c r="D92" s="159" t="s">
        <v>246</v>
      </c>
      <c r="E92" s="154"/>
      <c r="F92" s="154"/>
      <c r="G92" s="154"/>
      <c r="H92" s="154"/>
      <c r="I92" s="154"/>
      <c r="J92" s="154"/>
      <c r="K92" s="154"/>
      <c r="L92" s="154"/>
      <c r="M92" s="159" t="s">
        <v>247</v>
      </c>
      <c r="N92" s="154"/>
      <c r="O92" s="154"/>
      <c r="P92" s="154"/>
      <c r="Q92" s="154"/>
      <c r="R92" s="154"/>
      <c r="S92" s="219"/>
      <c r="T92" s="220"/>
      <c r="U92" s="220"/>
      <c r="V92" s="172">
        <v>3</v>
      </c>
      <c r="W92" s="154"/>
      <c r="X92" s="14" t="s">
        <v>176</v>
      </c>
      <c r="Y92" s="172">
        <f t="shared" si="1"/>
        <v>0</v>
      </c>
      <c r="Z92" s="172"/>
    </row>
    <row r="93" spans="2:26" x14ac:dyDescent="0.25">
      <c r="B93" s="158">
        <v>24</v>
      </c>
      <c r="C93" s="154"/>
      <c r="D93" s="159" t="s">
        <v>198</v>
      </c>
      <c r="E93" s="154"/>
      <c r="F93" s="154"/>
      <c r="G93" s="154"/>
      <c r="H93" s="154"/>
      <c r="I93" s="154"/>
      <c r="J93" s="154"/>
      <c r="K93" s="154"/>
      <c r="L93" s="154"/>
      <c r="M93" s="159" t="s">
        <v>199</v>
      </c>
      <c r="N93" s="154"/>
      <c r="O93" s="154"/>
      <c r="P93" s="154"/>
      <c r="Q93" s="154"/>
      <c r="R93" s="154"/>
      <c r="S93" s="219"/>
      <c r="T93" s="220"/>
      <c r="U93" s="220"/>
      <c r="V93" s="172">
        <v>1</v>
      </c>
      <c r="W93" s="154"/>
      <c r="X93" s="14" t="s">
        <v>176</v>
      </c>
      <c r="Y93" s="172">
        <f t="shared" si="1"/>
        <v>0</v>
      </c>
      <c r="Z93" s="172"/>
    </row>
    <row r="94" spans="2:26" x14ac:dyDescent="0.25">
      <c r="B94" s="158">
        <v>25</v>
      </c>
      <c r="C94" s="154"/>
      <c r="D94" s="159" t="s">
        <v>258</v>
      </c>
      <c r="E94" s="154"/>
      <c r="F94" s="154"/>
      <c r="G94" s="154"/>
      <c r="H94" s="154"/>
      <c r="I94" s="154"/>
      <c r="J94" s="154"/>
      <c r="K94" s="154"/>
      <c r="L94" s="154"/>
      <c r="M94" s="159" t="s">
        <v>259</v>
      </c>
      <c r="N94" s="154"/>
      <c r="O94" s="154"/>
      <c r="P94" s="154"/>
      <c r="Q94" s="154"/>
      <c r="R94" s="154"/>
      <c r="S94" s="219"/>
      <c r="T94" s="220"/>
      <c r="U94" s="220"/>
      <c r="V94" s="172">
        <v>20</v>
      </c>
      <c r="W94" s="154"/>
      <c r="X94" s="14" t="s">
        <v>176</v>
      </c>
      <c r="Y94" s="172">
        <f t="shared" si="1"/>
        <v>0</v>
      </c>
      <c r="Z94" s="172"/>
    </row>
    <row r="95" spans="2:26" x14ac:dyDescent="0.25">
      <c r="B95" s="158">
        <v>26</v>
      </c>
      <c r="C95" s="154"/>
      <c r="D95" s="159" t="s">
        <v>172</v>
      </c>
      <c r="E95" s="154"/>
      <c r="F95" s="154"/>
      <c r="G95" s="154"/>
      <c r="H95" s="154"/>
      <c r="I95" s="154"/>
      <c r="J95" s="154"/>
      <c r="K95" s="154"/>
      <c r="L95" s="154"/>
      <c r="M95" s="159" t="s">
        <v>173</v>
      </c>
      <c r="N95" s="154"/>
      <c r="O95" s="154"/>
      <c r="P95" s="154"/>
      <c r="Q95" s="154"/>
      <c r="R95" s="154"/>
      <c r="S95" s="219"/>
      <c r="T95" s="220"/>
      <c r="U95" s="220"/>
      <c r="V95" s="172">
        <v>11</v>
      </c>
      <c r="W95" s="154"/>
      <c r="X95" s="14" t="s">
        <v>63</v>
      </c>
      <c r="Y95" s="172">
        <f t="shared" si="1"/>
        <v>0</v>
      </c>
      <c r="Z95" s="172"/>
    </row>
    <row r="96" spans="2:26" x14ac:dyDescent="0.25">
      <c r="B96" s="158">
        <v>27</v>
      </c>
      <c r="C96" s="154"/>
      <c r="D96" s="159" t="s">
        <v>238</v>
      </c>
      <c r="E96" s="154"/>
      <c r="F96" s="154"/>
      <c r="G96" s="154"/>
      <c r="H96" s="154"/>
      <c r="I96" s="154"/>
      <c r="J96" s="154"/>
      <c r="K96" s="154"/>
      <c r="L96" s="154"/>
      <c r="M96" s="159" t="s">
        <v>239</v>
      </c>
      <c r="N96" s="154"/>
      <c r="O96" s="154"/>
      <c r="P96" s="154"/>
      <c r="Q96" s="154"/>
      <c r="R96" s="154"/>
      <c r="S96" s="219"/>
      <c r="T96" s="220"/>
      <c r="U96" s="220"/>
      <c r="V96" s="172">
        <v>1</v>
      </c>
      <c r="W96" s="154"/>
      <c r="X96" s="14" t="s">
        <v>176</v>
      </c>
      <c r="Y96" s="172">
        <f t="shared" si="1"/>
        <v>0</v>
      </c>
      <c r="Z96" s="172"/>
    </row>
    <row r="97" spans="2:26" x14ac:dyDescent="0.25">
      <c r="B97" s="158">
        <v>28</v>
      </c>
      <c r="C97" s="154"/>
      <c r="D97" s="159" t="s">
        <v>186</v>
      </c>
      <c r="E97" s="154"/>
      <c r="F97" s="154"/>
      <c r="G97" s="154"/>
      <c r="H97" s="154"/>
      <c r="I97" s="154"/>
      <c r="J97" s="154"/>
      <c r="K97" s="154"/>
      <c r="L97" s="154"/>
      <c r="M97" s="159" t="s">
        <v>187</v>
      </c>
      <c r="N97" s="154"/>
      <c r="O97" s="154"/>
      <c r="P97" s="154"/>
      <c r="Q97" s="154"/>
      <c r="R97" s="154"/>
      <c r="S97" s="219"/>
      <c r="T97" s="220"/>
      <c r="U97" s="220"/>
      <c r="V97" s="172">
        <v>25</v>
      </c>
      <c r="W97" s="154"/>
      <c r="X97" s="14" t="s">
        <v>176</v>
      </c>
      <c r="Y97" s="172">
        <f t="shared" si="1"/>
        <v>0</v>
      </c>
      <c r="Z97" s="172"/>
    </row>
    <row r="98" spans="2:26" x14ac:dyDescent="0.25">
      <c r="B98" s="158">
        <v>29</v>
      </c>
      <c r="C98" s="154"/>
      <c r="D98" s="159" t="s">
        <v>244</v>
      </c>
      <c r="E98" s="154"/>
      <c r="F98" s="154"/>
      <c r="G98" s="154"/>
      <c r="H98" s="154"/>
      <c r="I98" s="154"/>
      <c r="J98" s="154"/>
      <c r="K98" s="154"/>
      <c r="L98" s="154"/>
      <c r="M98" s="159" t="s">
        <v>245</v>
      </c>
      <c r="N98" s="154"/>
      <c r="O98" s="154"/>
      <c r="P98" s="154"/>
      <c r="Q98" s="154"/>
      <c r="R98" s="154"/>
      <c r="S98" s="219"/>
      <c r="T98" s="220"/>
      <c r="U98" s="220"/>
      <c r="V98" s="172">
        <v>1</v>
      </c>
      <c r="W98" s="154"/>
      <c r="X98" s="14" t="s">
        <v>176</v>
      </c>
      <c r="Y98" s="172">
        <f t="shared" si="1"/>
        <v>0</v>
      </c>
      <c r="Z98" s="172"/>
    </row>
    <row r="99" spans="2:26" x14ac:dyDescent="0.25">
      <c r="B99" s="158">
        <v>30</v>
      </c>
      <c r="C99" s="154"/>
      <c r="D99" s="159" t="s">
        <v>260</v>
      </c>
      <c r="E99" s="154"/>
      <c r="F99" s="154"/>
      <c r="G99" s="154"/>
      <c r="H99" s="154"/>
      <c r="I99" s="154"/>
      <c r="J99" s="154"/>
      <c r="K99" s="154"/>
      <c r="L99" s="154"/>
      <c r="M99" s="159" t="s">
        <v>261</v>
      </c>
      <c r="N99" s="154"/>
      <c r="O99" s="154"/>
      <c r="P99" s="154"/>
      <c r="Q99" s="154"/>
      <c r="R99" s="154"/>
      <c r="S99" s="219"/>
      <c r="T99" s="220"/>
      <c r="U99" s="220"/>
      <c r="V99" s="172">
        <v>3</v>
      </c>
      <c r="W99" s="154"/>
      <c r="X99" s="14" t="s">
        <v>176</v>
      </c>
      <c r="Y99" s="172">
        <f t="shared" si="1"/>
        <v>0</v>
      </c>
      <c r="Z99" s="172"/>
    </row>
    <row r="100" spans="2:26" x14ac:dyDescent="0.25">
      <c r="B100" s="158">
        <v>31</v>
      </c>
      <c r="C100" s="154"/>
      <c r="D100" s="159" t="s">
        <v>214</v>
      </c>
      <c r="E100" s="154"/>
      <c r="F100" s="154"/>
      <c r="G100" s="154"/>
      <c r="H100" s="154"/>
      <c r="I100" s="154"/>
      <c r="J100" s="154"/>
      <c r="K100" s="154"/>
      <c r="L100" s="154"/>
      <c r="M100" s="159" t="s">
        <v>215</v>
      </c>
      <c r="N100" s="154"/>
      <c r="O100" s="154"/>
      <c r="P100" s="154"/>
      <c r="Q100" s="154"/>
      <c r="R100" s="154"/>
      <c r="S100" s="219"/>
      <c r="T100" s="220"/>
      <c r="U100" s="220"/>
      <c r="V100" s="172">
        <v>3</v>
      </c>
      <c r="W100" s="154"/>
      <c r="X100" s="14" t="s">
        <v>176</v>
      </c>
      <c r="Y100" s="172">
        <f t="shared" si="1"/>
        <v>0</v>
      </c>
      <c r="Z100" s="172"/>
    </row>
    <row r="101" spans="2:26" x14ac:dyDescent="0.25">
      <c r="B101" s="158">
        <v>32</v>
      </c>
      <c r="C101" s="154"/>
      <c r="D101" s="159" t="s">
        <v>216</v>
      </c>
      <c r="E101" s="154"/>
      <c r="F101" s="154"/>
      <c r="G101" s="154"/>
      <c r="H101" s="154"/>
      <c r="I101" s="154"/>
      <c r="J101" s="154"/>
      <c r="K101" s="154"/>
      <c r="L101" s="154"/>
      <c r="M101" s="159" t="s">
        <v>217</v>
      </c>
      <c r="N101" s="154"/>
      <c r="O101" s="154"/>
      <c r="P101" s="154"/>
      <c r="Q101" s="154"/>
      <c r="R101" s="154"/>
      <c r="S101" s="219"/>
      <c r="T101" s="220"/>
      <c r="U101" s="220"/>
      <c r="V101" s="172">
        <v>4</v>
      </c>
      <c r="W101" s="154"/>
      <c r="X101" s="14" t="s">
        <v>176</v>
      </c>
      <c r="Y101" s="172">
        <f t="shared" si="1"/>
        <v>0</v>
      </c>
      <c r="Z101" s="172"/>
    </row>
    <row r="102" spans="2:26" x14ac:dyDescent="0.25">
      <c r="B102" s="158">
        <v>33</v>
      </c>
      <c r="C102" s="154"/>
      <c r="D102" s="159" t="s">
        <v>220</v>
      </c>
      <c r="E102" s="154"/>
      <c r="F102" s="154"/>
      <c r="G102" s="154"/>
      <c r="H102" s="154"/>
      <c r="I102" s="154"/>
      <c r="J102" s="154"/>
      <c r="K102" s="154"/>
      <c r="L102" s="154"/>
      <c r="M102" s="159" t="s">
        <v>221</v>
      </c>
      <c r="N102" s="154"/>
      <c r="O102" s="154"/>
      <c r="P102" s="154"/>
      <c r="Q102" s="154"/>
      <c r="R102" s="154"/>
      <c r="S102" s="219"/>
      <c r="T102" s="220"/>
      <c r="U102" s="220"/>
      <c r="V102" s="172">
        <v>3</v>
      </c>
      <c r="W102" s="154"/>
      <c r="X102" s="14" t="s">
        <v>176</v>
      </c>
      <c r="Y102" s="172">
        <f t="shared" si="1"/>
        <v>0</v>
      </c>
      <c r="Z102" s="172"/>
    </row>
    <row r="103" spans="2:26" x14ac:dyDescent="0.25">
      <c r="B103" s="158">
        <v>34</v>
      </c>
      <c r="C103" s="154"/>
      <c r="D103" s="159" t="s">
        <v>206</v>
      </c>
      <c r="E103" s="154"/>
      <c r="F103" s="154"/>
      <c r="G103" s="154"/>
      <c r="H103" s="154"/>
      <c r="I103" s="154"/>
      <c r="J103" s="154"/>
      <c r="K103" s="154"/>
      <c r="L103" s="154"/>
      <c r="M103" s="159" t="s">
        <v>207</v>
      </c>
      <c r="N103" s="154"/>
      <c r="O103" s="154"/>
      <c r="P103" s="154"/>
      <c r="Q103" s="154"/>
      <c r="R103" s="154"/>
      <c r="S103" s="219"/>
      <c r="T103" s="220"/>
      <c r="U103" s="220"/>
      <c r="V103" s="172">
        <v>4</v>
      </c>
      <c r="W103" s="154"/>
      <c r="X103" s="14" t="s">
        <v>176</v>
      </c>
      <c r="Y103" s="172">
        <f t="shared" si="1"/>
        <v>0</v>
      </c>
      <c r="Z103" s="172"/>
    </row>
    <row r="104" spans="2:26" x14ac:dyDescent="0.25">
      <c r="B104" s="158">
        <v>35</v>
      </c>
      <c r="C104" s="154"/>
      <c r="D104" s="159" t="s">
        <v>206</v>
      </c>
      <c r="E104" s="154"/>
      <c r="F104" s="154"/>
      <c r="G104" s="154"/>
      <c r="H104" s="154"/>
      <c r="I104" s="154"/>
      <c r="J104" s="154"/>
      <c r="K104" s="154"/>
      <c r="L104" s="154"/>
      <c r="M104" s="159" t="s">
        <v>207</v>
      </c>
      <c r="N104" s="154"/>
      <c r="O104" s="154"/>
      <c r="P104" s="154"/>
      <c r="Q104" s="154"/>
      <c r="R104" s="154"/>
      <c r="S104" s="219"/>
      <c r="T104" s="220"/>
      <c r="U104" s="220"/>
      <c r="V104" s="172">
        <v>2</v>
      </c>
      <c r="W104" s="154"/>
      <c r="X104" s="14" t="s">
        <v>176</v>
      </c>
      <c r="Y104" s="172">
        <f t="shared" si="1"/>
        <v>0</v>
      </c>
      <c r="Z104" s="172"/>
    </row>
    <row r="105" spans="2:26" x14ac:dyDescent="0.25">
      <c r="B105" s="158">
        <v>36</v>
      </c>
      <c r="C105" s="154"/>
      <c r="D105" s="159" t="s">
        <v>206</v>
      </c>
      <c r="E105" s="154"/>
      <c r="F105" s="154"/>
      <c r="G105" s="154"/>
      <c r="H105" s="154"/>
      <c r="I105" s="154"/>
      <c r="J105" s="154"/>
      <c r="K105" s="154"/>
      <c r="L105" s="154"/>
      <c r="M105" s="159" t="s">
        <v>207</v>
      </c>
      <c r="N105" s="154"/>
      <c r="O105" s="154"/>
      <c r="P105" s="154"/>
      <c r="Q105" s="154"/>
      <c r="R105" s="154"/>
      <c r="S105" s="219"/>
      <c r="T105" s="220"/>
      <c r="U105" s="220"/>
      <c r="V105" s="172">
        <v>4</v>
      </c>
      <c r="W105" s="154"/>
      <c r="X105" s="14" t="s">
        <v>176</v>
      </c>
      <c r="Y105" s="172">
        <f t="shared" si="1"/>
        <v>0</v>
      </c>
      <c r="Z105" s="172"/>
    </row>
    <row r="106" spans="2:26" x14ac:dyDescent="0.25">
      <c r="B106" s="158">
        <v>37</v>
      </c>
      <c r="C106" s="154"/>
      <c r="D106" s="159" t="s">
        <v>242</v>
      </c>
      <c r="E106" s="154"/>
      <c r="F106" s="154"/>
      <c r="G106" s="154"/>
      <c r="H106" s="154"/>
      <c r="I106" s="154"/>
      <c r="J106" s="154"/>
      <c r="K106" s="154"/>
      <c r="L106" s="154"/>
      <c r="M106" s="159" t="s">
        <v>243</v>
      </c>
      <c r="N106" s="154"/>
      <c r="O106" s="154"/>
      <c r="P106" s="154"/>
      <c r="Q106" s="154"/>
      <c r="R106" s="154"/>
      <c r="S106" s="219"/>
      <c r="T106" s="220"/>
      <c r="U106" s="220"/>
      <c r="V106" s="172">
        <v>3</v>
      </c>
      <c r="W106" s="154"/>
      <c r="X106" s="14" t="s">
        <v>176</v>
      </c>
      <c r="Y106" s="172">
        <f t="shared" si="1"/>
        <v>0</v>
      </c>
      <c r="Z106" s="172"/>
    </row>
    <row r="107" spans="2:26" x14ac:dyDescent="0.25">
      <c r="B107" s="158">
        <v>38</v>
      </c>
      <c r="C107" s="154"/>
      <c r="D107" s="159" t="s">
        <v>248</v>
      </c>
      <c r="E107" s="154"/>
      <c r="F107" s="154"/>
      <c r="G107" s="154"/>
      <c r="H107" s="154"/>
      <c r="I107" s="154"/>
      <c r="J107" s="154"/>
      <c r="K107" s="154"/>
      <c r="L107" s="154"/>
      <c r="M107" s="159" t="s">
        <v>249</v>
      </c>
      <c r="N107" s="154"/>
      <c r="O107" s="154"/>
      <c r="P107" s="154"/>
      <c r="Q107" s="154"/>
      <c r="R107" s="154"/>
      <c r="S107" s="219"/>
      <c r="T107" s="220"/>
      <c r="U107" s="220"/>
      <c r="V107" s="172">
        <v>9</v>
      </c>
      <c r="W107" s="154"/>
      <c r="X107" s="14" t="s">
        <v>176</v>
      </c>
      <c r="Y107" s="172">
        <f t="shared" si="1"/>
        <v>0</v>
      </c>
      <c r="Z107" s="172"/>
    </row>
    <row r="108" spans="2:26" x14ac:dyDescent="0.25">
      <c r="B108" s="158">
        <v>39</v>
      </c>
      <c r="C108" s="154"/>
      <c r="D108" s="159" t="s">
        <v>431</v>
      </c>
      <c r="E108" s="154"/>
      <c r="F108" s="154"/>
      <c r="G108" s="154"/>
      <c r="H108" s="154"/>
      <c r="I108" s="154"/>
      <c r="J108" s="154"/>
      <c r="K108" s="154"/>
      <c r="L108" s="154"/>
      <c r="M108" s="159" t="s">
        <v>432</v>
      </c>
      <c r="N108" s="154"/>
      <c r="O108" s="154"/>
      <c r="P108" s="154"/>
      <c r="Q108" s="154"/>
      <c r="R108" s="154"/>
      <c r="S108" s="219"/>
      <c r="T108" s="220"/>
      <c r="U108" s="220"/>
      <c r="V108" s="172">
        <v>4</v>
      </c>
      <c r="W108" s="154"/>
      <c r="X108" s="14" t="s">
        <v>176</v>
      </c>
      <c r="Y108" s="172">
        <f t="shared" si="1"/>
        <v>0</v>
      </c>
      <c r="Z108" s="172"/>
    </row>
    <row r="109" spans="2:26" x14ac:dyDescent="0.25">
      <c r="B109" s="158">
        <v>40</v>
      </c>
      <c r="C109" s="154"/>
      <c r="D109" s="159" t="s">
        <v>236</v>
      </c>
      <c r="E109" s="154"/>
      <c r="F109" s="154"/>
      <c r="G109" s="154"/>
      <c r="H109" s="154"/>
      <c r="I109" s="154"/>
      <c r="J109" s="154"/>
      <c r="K109" s="154"/>
      <c r="L109" s="154"/>
      <c r="M109" s="159" t="s">
        <v>237</v>
      </c>
      <c r="N109" s="154"/>
      <c r="O109" s="154"/>
      <c r="P109" s="154"/>
      <c r="Q109" s="154"/>
      <c r="R109" s="154"/>
      <c r="S109" s="219"/>
      <c r="T109" s="220"/>
      <c r="U109" s="220"/>
      <c r="V109" s="172">
        <v>2</v>
      </c>
      <c r="W109" s="154"/>
      <c r="X109" s="14" t="s">
        <v>176</v>
      </c>
      <c r="Y109" s="172">
        <f t="shared" si="1"/>
        <v>0</v>
      </c>
      <c r="Z109" s="172"/>
    </row>
    <row r="110" spans="2:26" x14ac:dyDescent="0.25">
      <c r="B110" s="158">
        <v>41</v>
      </c>
      <c r="C110" s="154"/>
      <c r="D110" s="159" t="s">
        <v>262</v>
      </c>
      <c r="E110" s="154"/>
      <c r="F110" s="154"/>
      <c r="G110" s="154"/>
      <c r="H110" s="154"/>
      <c r="I110" s="154"/>
      <c r="J110" s="154"/>
      <c r="K110" s="154"/>
      <c r="L110" s="154"/>
      <c r="M110" s="159" t="s">
        <v>263</v>
      </c>
      <c r="N110" s="154"/>
      <c r="O110" s="154"/>
      <c r="P110" s="154"/>
      <c r="Q110" s="154"/>
      <c r="R110" s="154"/>
      <c r="S110" s="219"/>
      <c r="T110" s="220"/>
      <c r="U110" s="220"/>
      <c r="V110" s="172">
        <v>30</v>
      </c>
      <c r="W110" s="154"/>
      <c r="X110" s="14" t="s">
        <v>176</v>
      </c>
      <c r="Y110" s="172">
        <f t="shared" si="1"/>
        <v>0</v>
      </c>
      <c r="Z110" s="172"/>
    </row>
    <row r="111" spans="2:26" ht="24.75" customHeight="1" x14ac:dyDescent="0.25">
      <c r="B111" s="158">
        <v>42</v>
      </c>
      <c r="C111" s="154"/>
      <c r="D111" s="159" t="s">
        <v>200</v>
      </c>
      <c r="E111" s="154"/>
      <c r="F111" s="154"/>
      <c r="G111" s="154"/>
      <c r="H111" s="154"/>
      <c r="I111" s="154"/>
      <c r="J111" s="154"/>
      <c r="K111" s="154"/>
      <c r="L111" s="154"/>
      <c r="M111" s="159" t="s">
        <v>201</v>
      </c>
      <c r="N111" s="154"/>
      <c r="O111" s="154"/>
      <c r="P111" s="154"/>
      <c r="Q111" s="154"/>
      <c r="R111" s="154"/>
      <c r="S111" s="219"/>
      <c r="T111" s="220"/>
      <c r="U111" s="220"/>
      <c r="V111" s="172">
        <v>900</v>
      </c>
      <c r="W111" s="154"/>
      <c r="X111" s="14" t="s">
        <v>63</v>
      </c>
      <c r="Y111" s="172">
        <f t="shared" si="1"/>
        <v>0</v>
      </c>
      <c r="Z111" s="172"/>
    </row>
    <row r="112" spans="2:26" ht="23.25" customHeight="1" x14ac:dyDescent="0.25">
      <c r="B112" s="158">
        <v>43</v>
      </c>
      <c r="C112" s="154"/>
      <c r="D112" s="159" t="s">
        <v>212</v>
      </c>
      <c r="E112" s="154"/>
      <c r="F112" s="154"/>
      <c r="G112" s="154"/>
      <c r="H112" s="154"/>
      <c r="I112" s="154"/>
      <c r="J112" s="154"/>
      <c r="K112" s="154"/>
      <c r="L112" s="154"/>
      <c r="M112" s="159" t="s">
        <v>213</v>
      </c>
      <c r="N112" s="154"/>
      <c r="O112" s="154"/>
      <c r="P112" s="154"/>
      <c r="Q112" s="154"/>
      <c r="R112" s="154"/>
      <c r="S112" s="219"/>
      <c r="T112" s="220"/>
      <c r="U112" s="220"/>
      <c r="V112" s="172">
        <v>48</v>
      </c>
      <c r="W112" s="154"/>
      <c r="X112" s="14" t="s">
        <v>176</v>
      </c>
      <c r="Y112" s="172">
        <f t="shared" si="1"/>
        <v>0</v>
      </c>
      <c r="Z112" s="172"/>
    </row>
    <row r="113" spans="2:26" x14ac:dyDescent="0.25">
      <c r="B113" s="158">
        <v>44</v>
      </c>
      <c r="C113" s="154"/>
      <c r="D113" s="159" t="s">
        <v>190</v>
      </c>
      <c r="E113" s="154"/>
      <c r="F113" s="154"/>
      <c r="G113" s="154"/>
      <c r="H113" s="154"/>
      <c r="I113" s="154"/>
      <c r="J113" s="154"/>
      <c r="K113" s="154"/>
      <c r="L113" s="154"/>
      <c r="M113" s="159" t="s">
        <v>191</v>
      </c>
      <c r="N113" s="154"/>
      <c r="O113" s="154"/>
      <c r="P113" s="154"/>
      <c r="Q113" s="154"/>
      <c r="R113" s="154"/>
      <c r="S113" s="219"/>
      <c r="T113" s="220"/>
      <c r="U113" s="220"/>
      <c r="V113" s="172">
        <v>66</v>
      </c>
      <c r="W113" s="154"/>
      <c r="X113" s="14" t="s">
        <v>63</v>
      </c>
      <c r="Y113" s="172">
        <f t="shared" si="1"/>
        <v>0</v>
      </c>
      <c r="Z113" s="172"/>
    </row>
    <row r="114" spans="2:26" x14ac:dyDescent="0.25">
      <c r="B114" s="158">
        <v>45</v>
      </c>
      <c r="C114" s="154"/>
      <c r="D114" s="159" t="s">
        <v>192</v>
      </c>
      <c r="E114" s="154"/>
      <c r="F114" s="154"/>
      <c r="G114" s="154"/>
      <c r="H114" s="154"/>
      <c r="I114" s="154"/>
      <c r="J114" s="154"/>
      <c r="K114" s="154"/>
      <c r="L114" s="154"/>
      <c r="M114" s="159" t="s">
        <v>193</v>
      </c>
      <c r="N114" s="154"/>
      <c r="O114" s="154"/>
      <c r="P114" s="154"/>
      <c r="Q114" s="154"/>
      <c r="R114" s="154"/>
      <c r="S114" s="219"/>
      <c r="T114" s="220"/>
      <c r="U114" s="220"/>
      <c r="V114" s="172">
        <v>66</v>
      </c>
      <c r="W114" s="154"/>
      <c r="X114" s="14" t="s">
        <v>63</v>
      </c>
      <c r="Y114" s="172">
        <f t="shared" si="1"/>
        <v>0</v>
      </c>
      <c r="Z114" s="172"/>
    </row>
    <row r="115" spans="2:26" x14ac:dyDescent="0.25">
      <c r="B115" s="158">
        <v>46</v>
      </c>
      <c r="C115" s="154"/>
      <c r="D115" s="159" t="s">
        <v>194</v>
      </c>
      <c r="E115" s="154"/>
      <c r="F115" s="154"/>
      <c r="G115" s="154"/>
      <c r="H115" s="154"/>
      <c r="I115" s="154"/>
      <c r="J115" s="154"/>
      <c r="K115" s="154"/>
      <c r="L115" s="154"/>
      <c r="M115" s="159" t="s">
        <v>195</v>
      </c>
      <c r="N115" s="154"/>
      <c r="O115" s="154"/>
      <c r="P115" s="154"/>
      <c r="Q115" s="154"/>
      <c r="R115" s="154"/>
      <c r="S115" s="219"/>
      <c r="T115" s="220"/>
      <c r="U115" s="220"/>
      <c r="V115" s="172">
        <v>66</v>
      </c>
      <c r="W115" s="154"/>
      <c r="X115" s="14" t="s">
        <v>63</v>
      </c>
      <c r="Y115" s="172">
        <f t="shared" si="1"/>
        <v>0</v>
      </c>
      <c r="Z115" s="172"/>
    </row>
    <row r="116" spans="2:26" x14ac:dyDescent="0.25">
      <c r="B116" s="158">
        <v>47</v>
      </c>
      <c r="C116" s="154"/>
      <c r="D116" s="159" t="s">
        <v>196</v>
      </c>
      <c r="E116" s="154"/>
      <c r="F116" s="154"/>
      <c r="G116" s="154"/>
      <c r="H116" s="154"/>
      <c r="I116" s="154"/>
      <c r="J116" s="154"/>
      <c r="K116" s="154"/>
      <c r="L116" s="154"/>
      <c r="M116" s="159" t="s">
        <v>197</v>
      </c>
      <c r="N116" s="154"/>
      <c r="O116" s="154"/>
      <c r="P116" s="154"/>
      <c r="Q116" s="154"/>
      <c r="R116" s="154"/>
      <c r="S116" s="219"/>
      <c r="T116" s="220"/>
      <c r="U116" s="220"/>
      <c r="V116" s="172">
        <v>66</v>
      </c>
      <c r="W116" s="154"/>
      <c r="X116" s="14" t="s">
        <v>63</v>
      </c>
      <c r="Y116" s="172">
        <f t="shared" si="1"/>
        <v>0</v>
      </c>
      <c r="Z116" s="172"/>
    </row>
    <row r="117" spans="2:26" x14ac:dyDescent="0.25">
      <c r="B117" s="158">
        <v>48</v>
      </c>
      <c r="C117" s="154"/>
      <c r="D117" s="159" t="s">
        <v>182</v>
      </c>
      <c r="E117" s="154"/>
      <c r="F117" s="154"/>
      <c r="G117" s="154"/>
      <c r="H117" s="154"/>
      <c r="I117" s="154"/>
      <c r="J117" s="154"/>
      <c r="K117" s="154"/>
      <c r="L117" s="154"/>
      <c r="M117" s="159" t="s">
        <v>183</v>
      </c>
      <c r="N117" s="154"/>
      <c r="O117" s="154"/>
      <c r="P117" s="154"/>
      <c r="Q117" s="154"/>
      <c r="R117" s="154"/>
      <c r="S117" s="219"/>
      <c r="T117" s="220"/>
      <c r="U117" s="220"/>
      <c r="V117" s="172">
        <v>25</v>
      </c>
      <c r="W117" s="154"/>
      <c r="X117" s="14" t="s">
        <v>176</v>
      </c>
      <c r="Y117" s="172">
        <f t="shared" si="1"/>
        <v>0</v>
      </c>
      <c r="Z117" s="172"/>
    </row>
    <row r="118" spans="2:26" x14ac:dyDescent="0.25">
      <c r="B118" s="158">
        <v>49</v>
      </c>
      <c r="C118" s="154"/>
      <c r="D118" s="159" t="s">
        <v>170</v>
      </c>
      <c r="E118" s="154"/>
      <c r="F118" s="154"/>
      <c r="G118" s="154"/>
      <c r="H118" s="154"/>
      <c r="I118" s="154"/>
      <c r="J118" s="154"/>
      <c r="K118" s="154"/>
      <c r="L118" s="154"/>
      <c r="M118" s="159" t="s">
        <v>171</v>
      </c>
      <c r="N118" s="154"/>
      <c r="O118" s="154"/>
      <c r="P118" s="154"/>
      <c r="Q118" s="154"/>
      <c r="R118" s="154"/>
      <c r="S118" s="219"/>
      <c r="T118" s="220"/>
      <c r="U118" s="220"/>
      <c r="V118" s="172">
        <v>20</v>
      </c>
      <c r="W118" s="154"/>
      <c r="X118" s="14" t="s">
        <v>56</v>
      </c>
      <c r="Y118" s="172">
        <f t="shared" si="1"/>
        <v>0</v>
      </c>
      <c r="Z118" s="172"/>
    </row>
    <row r="119" spans="2:26" x14ac:dyDescent="0.25">
      <c r="B119" s="158">
        <v>50</v>
      </c>
      <c r="C119" s="154"/>
      <c r="D119" s="159" t="s">
        <v>208</v>
      </c>
      <c r="E119" s="154"/>
      <c r="F119" s="154"/>
      <c r="G119" s="154"/>
      <c r="H119" s="154"/>
      <c r="I119" s="154"/>
      <c r="J119" s="154"/>
      <c r="K119" s="154"/>
      <c r="L119" s="154"/>
      <c r="M119" s="159" t="s">
        <v>209</v>
      </c>
      <c r="N119" s="154"/>
      <c r="O119" s="154"/>
      <c r="P119" s="154"/>
      <c r="Q119" s="154"/>
      <c r="R119" s="154"/>
      <c r="S119" s="219"/>
      <c r="T119" s="220"/>
      <c r="U119" s="220"/>
      <c r="V119" s="172">
        <v>75</v>
      </c>
      <c r="W119" s="154"/>
      <c r="X119" s="14" t="s">
        <v>181</v>
      </c>
      <c r="Y119" s="172">
        <f t="shared" si="1"/>
        <v>0</v>
      </c>
      <c r="Z119" s="172"/>
    </row>
    <row r="120" spans="2:26" x14ac:dyDescent="0.25">
      <c r="B120" s="158">
        <v>51</v>
      </c>
      <c r="C120" s="154"/>
      <c r="D120" s="159" t="s">
        <v>218</v>
      </c>
      <c r="E120" s="154"/>
      <c r="F120" s="154"/>
      <c r="G120" s="154"/>
      <c r="H120" s="154"/>
      <c r="I120" s="154"/>
      <c r="J120" s="154"/>
      <c r="K120" s="154"/>
      <c r="L120" s="154"/>
      <c r="M120" s="159" t="s">
        <v>219</v>
      </c>
      <c r="N120" s="154"/>
      <c r="O120" s="154"/>
      <c r="P120" s="154"/>
      <c r="Q120" s="154"/>
      <c r="R120" s="154"/>
      <c r="S120" s="219"/>
      <c r="T120" s="220"/>
      <c r="U120" s="220"/>
      <c r="V120" s="172">
        <v>112</v>
      </c>
      <c r="W120" s="154"/>
      <c r="X120" s="14" t="s">
        <v>181</v>
      </c>
      <c r="Y120" s="172">
        <f t="shared" si="1"/>
        <v>0</v>
      </c>
      <c r="Z120" s="172"/>
    </row>
    <row r="121" spans="2:26" x14ac:dyDescent="0.25">
      <c r="B121" s="158">
        <v>52</v>
      </c>
      <c r="C121" s="154"/>
      <c r="D121" s="159" t="s">
        <v>179</v>
      </c>
      <c r="E121" s="154"/>
      <c r="F121" s="154"/>
      <c r="G121" s="154"/>
      <c r="H121" s="154"/>
      <c r="I121" s="154"/>
      <c r="J121" s="154"/>
      <c r="K121" s="154"/>
      <c r="L121" s="154"/>
      <c r="M121" s="159" t="s">
        <v>180</v>
      </c>
      <c r="N121" s="154"/>
      <c r="O121" s="154"/>
      <c r="P121" s="154"/>
      <c r="Q121" s="154"/>
      <c r="R121" s="154"/>
      <c r="S121" s="219"/>
      <c r="T121" s="220"/>
      <c r="U121" s="220"/>
      <c r="V121" s="172">
        <v>120</v>
      </c>
      <c r="W121" s="154"/>
      <c r="X121" s="14" t="s">
        <v>181</v>
      </c>
      <c r="Y121" s="172">
        <f t="shared" si="1"/>
        <v>0</v>
      </c>
      <c r="Z121" s="172"/>
    </row>
    <row r="122" spans="2:26" x14ac:dyDescent="0.25">
      <c r="B122" s="158">
        <v>53</v>
      </c>
      <c r="C122" s="154"/>
      <c r="D122" s="159" t="s">
        <v>184</v>
      </c>
      <c r="E122" s="154"/>
      <c r="F122" s="154"/>
      <c r="G122" s="154"/>
      <c r="H122" s="154"/>
      <c r="I122" s="154"/>
      <c r="J122" s="154"/>
      <c r="K122" s="154"/>
      <c r="L122" s="154"/>
      <c r="M122" s="159" t="s">
        <v>185</v>
      </c>
      <c r="N122" s="154"/>
      <c r="O122" s="154"/>
      <c r="P122" s="154"/>
      <c r="Q122" s="154"/>
      <c r="R122" s="154"/>
      <c r="S122" s="219"/>
      <c r="T122" s="220"/>
      <c r="U122" s="220"/>
      <c r="V122" s="172">
        <v>300</v>
      </c>
      <c r="W122" s="154"/>
      <c r="X122" s="14" t="s">
        <v>181</v>
      </c>
      <c r="Y122" s="172">
        <f t="shared" si="1"/>
        <v>0</v>
      </c>
      <c r="Z122" s="172"/>
    </row>
    <row r="123" spans="2:26" x14ac:dyDescent="0.25">
      <c r="B123" s="158">
        <v>54</v>
      </c>
      <c r="C123" s="154"/>
      <c r="D123" s="159" t="s">
        <v>210</v>
      </c>
      <c r="E123" s="154"/>
      <c r="F123" s="154"/>
      <c r="G123" s="154"/>
      <c r="H123" s="154"/>
      <c r="I123" s="154"/>
      <c r="J123" s="154"/>
      <c r="K123" s="154"/>
      <c r="L123" s="154"/>
      <c r="M123" s="159" t="s">
        <v>211</v>
      </c>
      <c r="N123" s="154"/>
      <c r="O123" s="154"/>
      <c r="P123" s="154"/>
      <c r="Q123" s="154"/>
      <c r="R123" s="154"/>
      <c r="S123" s="219"/>
      <c r="T123" s="220"/>
      <c r="U123" s="220"/>
      <c r="V123" s="172">
        <v>60</v>
      </c>
      <c r="W123" s="154"/>
      <c r="X123" s="14" t="s">
        <v>181</v>
      </c>
      <c r="Y123" s="172">
        <f t="shared" si="1"/>
        <v>0</v>
      </c>
      <c r="Z123" s="172"/>
    </row>
    <row r="124" spans="2:26" x14ac:dyDescent="0.25">
      <c r="B124" s="158">
        <v>55</v>
      </c>
      <c r="C124" s="154"/>
      <c r="D124" s="159" t="s">
        <v>177</v>
      </c>
      <c r="E124" s="154"/>
      <c r="F124" s="154"/>
      <c r="G124" s="154"/>
      <c r="H124" s="154"/>
      <c r="I124" s="154"/>
      <c r="J124" s="154"/>
      <c r="K124" s="154"/>
      <c r="L124" s="154"/>
      <c r="M124" s="159" t="s">
        <v>178</v>
      </c>
      <c r="N124" s="154"/>
      <c r="O124" s="154"/>
      <c r="P124" s="154"/>
      <c r="Q124" s="154"/>
      <c r="R124" s="154"/>
      <c r="S124" s="219"/>
      <c r="T124" s="220"/>
      <c r="U124" s="220"/>
      <c r="V124" s="172">
        <v>5</v>
      </c>
      <c r="W124" s="154"/>
      <c r="X124" s="14" t="s">
        <v>176</v>
      </c>
      <c r="Y124" s="172">
        <f t="shared" si="1"/>
        <v>0</v>
      </c>
      <c r="Z124" s="172"/>
    </row>
    <row r="125" spans="2:26" x14ac:dyDescent="0.25">
      <c r="B125" s="158">
        <v>56</v>
      </c>
      <c r="C125" s="154"/>
      <c r="D125" s="159" t="s">
        <v>188</v>
      </c>
      <c r="E125" s="154"/>
      <c r="F125" s="154"/>
      <c r="G125" s="154"/>
      <c r="H125" s="154"/>
      <c r="I125" s="154"/>
      <c r="J125" s="154"/>
      <c r="K125" s="154"/>
      <c r="L125" s="154"/>
      <c r="M125" s="159" t="s">
        <v>189</v>
      </c>
      <c r="N125" s="154"/>
      <c r="O125" s="154"/>
      <c r="P125" s="154"/>
      <c r="Q125" s="154"/>
      <c r="R125" s="154"/>
      <c r="S125" s="219"/>
      <c r="T125" s="220"/>
      <c r="U125" s="220"/>
      <c r="V125" s="172">
        <v>20</v>
      </c>
      <c r="W125" s="154"/>
      <c r="X125" s="14" t="s">
        <v>181</v>
      </c>
      <c r="Y125" s="249">
        <f t="shared" si="1"/>
        <v>0</v>
      </c>
      <c r="Z125" s="249"/>
    </row>
    <row r="126" spans="2:26" ht="11.25" customHeight="1" x14ac:dyDescent="0.25">
      <c r="B126" s="169"/>
      <c r="C126" s="170"/>
      <c r="D126" s="170"/>
      <c r="E126" s="170"/>
      <c r="F126" s="170"/>
      <c r="G126" s="170"/>
      <c r="H126" s="170"/>
      <c r="I126" s="170"/>
      <c r="J126" s="170"/>
      <c r="K126" s="170"/>
      <c r="L126" s="170"/>
      <c r="M126" s="170"/>
      <c r="N126" s="170"/>
      <c r="O126" s="170"/>
      <c r="P126" s="170"/>
      <c r="Q126" s="170"/>
      <c r="R126" s="170"/>
      <c r="S126" s="218"/>
      <c r="T126" s="218"/>
      <c r="U126" s="218"/>
      <c r="V126" s="170"/>
      <c r="W126" s="170"/>
      <c r="X126" s="170"/>
      <c r="Y126" s="170"/>
      <c r="Z126" s="170"/>
    </row>
    <row r="127" spans="2:26" ht="0" hidden="1" customHeight="1" x14ac:dyDescent="0.25"/>
    <row r="128" spans="2:26" ht="2.85" customHeight="1" x14ac:dyDescent="0.25"/>
    <row r="129" spans="2:26" ht="11.25" customHeight="1" x14ac:dyDescent="0.25">
      <c r="B129" s="156" t="s">
        <v>266</v>
      </c>
      <c r="C129" s="154"/>
      <c r="D129" s="154"/>
      <c r="E129" s="154"/>
      <c r="F129" s="154"/>
      <c r="G129" s="154"/>
      <c r="H129" s="154"/>
      <c r="I129" s="154"/>
      <c r="J129" s="154"/>
      <c r="K129" s="154"/>
      <c r="L129" s="154"/>
      <c r="M129" s="154"/>
      <c r="N129" s="154"/>
      <c r="O129" s="154"/>
      <c r="P129" s="154"/>
      <c r="Q129" s="154"/>
      <c r="R129" s="154"/>
      <c r="S129" s="154"/>
      <c r="T129" s="154"/>
      <c r="U129" s="154"/>
      <c r="V129" s="154"/>
      <c r="W129" s="154"/>
      <c r="X129" s="154"/>
      <c r="Y129" s="154"/>
      <c r="Z129" s="154"/>
    </row>
    <row r="130" spans="2:26" ht="1.5" customHeight="1" x14ac:dyDescent="0.25"/>
    <row r="131" spans="2:26" ht="11.25" customHeight="1" x14ac:dyDescent="0.25">
      <c r="C131" s="158" t="s">
        <v>155</v>
      </c>
      <c r="D131" s="154"/>
      <c r="F131" s="158"/>
      <c r="G131" s="154"/>
      <c r="H131" s="154"/>
      <c r="I131" s="154"/>
      <c r="J131" s="154"/>
      <c r="L131" s="159" t="s">
        <v>156</v>
      </c>
      <c r="M131" s="154"/>
      <c r="N131" s="154"/>
      <c r="O131" s="154"/>
      <c r="P131" s="154"/>
      <c r="Q131" s="154"/>
      <c r="Z131" s="237">
        <f>SUM(Y70:Z125)</f>
        <v>0</v>
      </c>
    </row>
    <row r="132" spans="2:26" ht="9.9499999999999993" customHeight="1" x14ac:dyDescent="0.25"/>
    <row r="133" spans="2:26" ht="11.45" customHeight="1" x14ac:dyDescent="0.25"/>
    <row r="134" spans="2:26" ht="2.85" customHeight="1" x14ac:dyDescent="0.25"/>
    <row r="135" spans="2:26" ht="0" hidden="1" customHeight="1" x14ac:dyDescent="0.25"/>
    <row r="136" spans="2:26" ht="17.100000000000001" customHeight="1" x14ac:dyDescent="0.25">
      <c r="B136" s="160" t="s">
        <v>267</v>
      </c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  <c r="O136" s="154"/>
      <c r="P136" s="154"/>
      <c r="Q136" s="154"/>
      <c r="R136" s="154"/>
      <c r="S136" s="154"/>
      <c r="T136" s="154"/>
      <c r="U136" s="154"/>
      <c r="V136" s="154"/>
      <c r="W136" s="154"/>
      <c r="X136" s="154"/>
      <c r="Y136" s="154"/>
      <c r="Z136" s="154"/>
    </row>
    <row r="137" spans="2:26" ht="2.85" customHeight="1" x14ac:dyDescent="0.25"/>
    <row r="138" spans="2:26" ht="15" customHeight="1" x14ac:dyDescent="0.25">
      <c r="B138" s="169" t="s">
        <v>47</v>
      </c>
      <c r="C138" s="170"/>
      <c r="D138" s="175" t="s">
        <v>48</v>
      </c>
      <c r="E138" s="170"/>
      <c r="F138" s="170"/>
      <c r="G138" s="170"/>
      <c r="H138" s="170"/>
      <c r="I138" s="170"/>
      <c r="J138" s="170"/>
      <c r="K138" s="170"/>
      <c r="L138" s="170"/>
      <c r="M138" s="175" t="s">
        <v>8</v>
      </c>
      <c r="N138" s="170"/>
      <c r="O138" s="170"/>
      <c r="P138" s="170"/>
      <c r="Q138" s="170"/>
      <c r="R138" s="170"/>
      <c r="S138" s="221" t="s">
        <v>49</v>
      </c>
      <c r="T138" s="217"/>
      <c r="U138" s="217"/>
      <c r="V138" s="169" t="s">
        <v>50</v>
      </c>
      <c r="W138" s="170"/>
      <c r="X138" s="16" t="s">
        <v>51</v>
      </c>
      <c r="Y138" s="169" t="s">
        <v>52</v>
      </c>
      <c r="Z138" s="169"/>
    </row>
    <row r="139" spans="2:26" x14ac:dyDescent="0.25">
      <c r="B139" s="158">
        <v>1</v>
      </c>
      <c r="C139" s="154"/>
      <c r="D139" s="159" t="s">
        <v>268</v>
      </c>
      <c r="E139" s="154"/>
      <c r="F139" s="154"/>
      <c r="G139" s="154"/>
      <c r="H139" s="154"/>
      <c r="I139" s="154"/>
      <c r="J139" s="154"/>
      <c r="K139" s="154"/>
      <c r="L139" s="154"/>
      <c r="M139" s="159" t="s">
        <v>269</v>
      </c>
      <c r="N139" s="154"/>
      <c r="O139" s="154"/>
      <c r="P139" s="154"/>
      <c r="Q139" s="154"/>
      <c r="R139" s="154"/>
      <c r="S139" s="219"/>
      <c r="T139" s="220"/>
      <c r="U139" s="220"/>
      <c r="V139" s="172">
        <v>1</v>
      </c>
      <c r="W139" s="154"/>
      <c r="X139" s="14" t="s">
        <v>63</v>
      </c>
      <c r="Y139" s="251">
        <f>S139*V139</f>
        <v>0</v>
      </c>
      <c r="Z139" s="251"/>
    </row>
    <row r="140" spans="2:26" ht="11.25" customHeight="1" x14ac:dyDescent="0.25">
      <c r="B140" s="169"/>
      <c r="C140" s="170"/>
      <c r="D140" s="170"/>
      <c r="E140" s="170"/>
      <c r="F140" s="170"/>
      <c r="G140" s="170"/>
      <c r="H140" s="170"/>
      <c r="I140" s="170"/>
      <c r="J140" s="170"/>
      <c r="K140" s="170"/>
      <c r="L140" s="170"/>
      <c r="M140" s="170"/>
      <c r="N140" s="170"/>
      <c r="O140" s="170"/>
      <c r="P140" s="170"/>
      <c r="Q140" s="170"/>
      <c r="R140" s="170"/>
      <c r="S140" s="218"/>
      <c r="T140" s="218"/>
      <c r="U140" s="218"/>
      <c r="V140" s="170"/>
      <c r="W140" s="170"/>
      <c r="X140" s="170"/>
      <c r="Y140" s="170"/>
      <c r="Z140" s="170"/>
    </row>
    <row r="141" spans="2:26" ht="2.85" customHeight="1" x14ac:dyDescent="0.25"/>
    <row r="142" spans="2:26" ht="11.25" customHeight="1" x14ac:dyDescent="0.25">
      <c r="B142" s="156" t="s">
        <v>270</v>
      </c>
      <c r="C142" s="154"/>
      <c r="D142" s="154"/>
      <c r="E142" s="154"/>
      <c r="F142" s="154"/>
      <c r="G142" s="154"/>
      <c r="H142" s="154"/>
      <c r="I142" s="154"/>
      <c r="J142" s="154"/>
      <c r="K142" s="154"/>
      <c r="L142" s="154"/>
      <c r="M142" s="154"/>
      <c r="N142" s="154"/>
      <c r="O142" s="154"/>
      <c r="P142" s="154"/>
      <c r="Q142" s="154"/>
      <c r="R142" s="154"/>
      <c r="S142" s="154"/>
      <c r="T142" s="154"/>
      <c r="U142" s="154"/>
      <c r="V142" s="154"/>
      <c r="W142" s="154"/>
      <c r="X142" s="154"/>
      <c r="Y142" s="154"/>
      <c r="Z142" s="154"/>
    </row>
    <row r="143" spans="2:26" ht="1.5" customHeight="1" x14ac:dyDescent="0.25"/>
    <row r="144" spans="2:26" ht="11.25" customHeight="1" x14ac:dyDescent="0.25">
      <c r="C144" s="158" t="s">
        <v>155</v>
      </c>
      <c r="D144" s="154"/>
      <c r="F144" s="158"/>
      <c r="G144" s="154"/>
      <c r="H144" s="154"/>
      <c r="I144" s="154"/>
      <c r="J144" s="159" t="s">
        <v>156</v>
      </c>
      <c r="K144" s="154"/>
      <c r="L144" s="154"/>
      <c r="M144" s="154"/>
      <c r="N144" s="154"/>
      <c r="O144" s="154"/>
      <c r="P144" s="154"/>
      <c r="Z144" s="237">
        <f>SUM(Y139)</f>
        <v>0</v>
      </c>
    </row>
    <row r="145" spans="2:26" ht="9.9499999999999993" customHeight="1" x14ac:dyDescent="0.25"/>
    <row r="146" spans="2:26" ht="11.45" customHeight="1" x14ac:dyDescent="0.25"/>
    <row r="147" spans="2:26" ht="2.85" customHeight="1" x14ac:dyDescent="0.25"/>
    <row r="148" spans="2:26" ht="17.100000000000001" customHeight="1" x14ac:dyDescent="0.25">
      <c r="B148" s="160" t="s">
        <v>271</v>
      </c>
      <c r="C148" s="154"/>
      <c r="D148" s="154"/>
      <c r="E148" s="154"/>
      <c r="F148" s="154"/>
      <c r="G148" s="154"/>
      <c r="H148" s="154"/>
      <c r="I148" s="154"/>
      <c r="J148" s="154"/>
      <c r="K148" s="154"/>
      <c r="L148" s="154"/>
      <c r="M148" s="154"/>
      <c r="N148" s="154"/>
      <c r="O148" s="154"/>
      <c r="P148" s="154"/>
      <c r="Q148" s="154"/>
      <c r="R148" s="154"/>
      <c r="S148" s="154"/>
      <c r="T148" s="154"/>
      <c r="U148" s="154"/>
      <c r="V148" s="154"/>
      <c r="W148" s="154"/>
      <c r="X148" s="154"/>
      <c r="Y148" s="154"/>
      <c r="Z148" s="154"/>
    </row>
    <row r="149" spans="2:26" ht="2.85" customHeight="1" x14ac:dyDescent="0.25"/>
    <row r="150" spans="2:26" ht="15" customHeight="1" x14ac:dyDescent="0.25">
      <c r="B150" s="173" t="s">
        <v>47</v>
      </c>
      <c r="C150" s="170"/>
      <c r="D150" s="174" t="s">
        <v>48</v>
      </c>
      <c r="E150" s="170"/>
      <c r="F150" s="170"/>
      <c r="G150" s="170"/>
      <c r="H150" s="170"/>
      <c r="I150" s="170"/>
      <c r="J150" s="170"/>
      <c r="K150" s="170"/>
      <c r="L150" s="170"/>
      <c r="M150" s="174" t="s">
        <v>8</v>
      </c>
      <c r="N150" s="170"/>
      <c r="O150" s="170"/>
      <c r="P150" s="170"/>
      <c r="Q150" s="170"/>
      <c r="R150" s="170"/>
      <c r="S150" s="216" t="s">
        <v>49</v>
      </c>
      <c r="T150" s="217"/>
      <c r="U150" s="217"/>
      <c r="V150" s="173" t="s">
        <v>50</v>
      </c>
      <c r="W150" s="170"/>
      <c r="X150" s="15" t="s">
        <v>51</v>
      </c>
      <c r="Y150" s="173" t="s">
        <v>52</v>
      </c>
      <c r="Z150" s="173"/>
    </row>
    <row r="151" spans="2:26" x14ac:dyDescent="0.25">
      <c r="B151" s="171">
        <v>1</v>
      </c>
      <c r="C151" s="154"/>
      <c r="D151" s="159" t="s">
        <v>4</v>
      </c>
      <c r="E151" s="154"/>
      <c r="F151" s="154"/>
      <c r="G151" s="154"/>
      <c r="H151" s="154"/>
      <c r="I151" s="154"/>
      <c r="J151" s="154"/>
      <c r="K151" s="154"/>
      <c r="L151" s="154"/>
      <c r="M151" s="159" t="s">
        <v>272</v>
      </c>
      <c r="N151" s="154"/>
      <c r="O151" s="154"/>
      <c r="P151" s="154"/>
      <c r="Q151" s="154"/>
      <c r="R151" s="154"/>
      <c r="S151" s="219"/>
      <c r="T151" s="220"/>
      <c r="U151" s="220"/>
      <c r="V151" s="172">
        <v>24</v>
      </c>
      <c r="W151" s="154"/>
      <c r="X151" s="14" t="s">
        <v>273</v>
      </c>
      <c r="Y151" s="250">
        <f>S151*V151</f>
        <v>0</v>
      </c>
      <c r="Z151" s="250"/>
    </row>
    <row r="152" spans="2:26" x14ac:dyDescent="0.25">
      <c r="B152" s="171">
        <v>2</v>
      </c>
      <c r="C152" s="154"/>
      <c r="D152" s="159" t="s">
        <v>4</v>
      </c>
      <c r="E152" s="154"/>
      <c r="F152" s="154"/>
      <c r="G152" s="154"/>
      <c r="H152" s="154"/>
      <c r="I152" s="154"/>
      <c r="J152" s="154"/>
      <c r="K152" s="154"/>
      <c r="L152" s="154"/>
      <c r="M152" s="159" t="s">
        <v>274</v>
      </c>
      <c r="N152" s="154"/>
      <c r="O152" s="154"/>
      <c r="P152" s="154"/>
      <c r="Q152" s="154"/>
      <c r="R152" s="154"/>
      <c r="S152" s="219"/>
      <c r="T152" s="220"/>
      <c r="U152" s="220"/>
      <c r="V152" s="172">
        <v>16</v>
      </c>
      <c r="W152" s="154"/>
      <c r="X152" s="14" t="s">
        <v>273</v>
      </c>
      <c r="Y152" s="172">
        <f t="shared" ref="Y152:Y157" si="2">S152*V152</f>
        <v>0</v>
      </c>
      <c r="Z152" s="172"/>
    </row>
    <row r="153" spans="2:26" x14ac:dyDescent="0.25">
      <c r="B153" s="171">
        <v>3</v>
      </c>
      <c r="C153" s="154"/>
      <c r="D153" s="159" t="s">
        <v>4</v>
      </c>
      <c r="E153" s="154"/>
      <c r="F153" s="154"/>
      <c r="G153" s="154"/>
      <c r="H153" s="154"/>
      <c r="I153" s="154"/>
      <c r="J153" s="154"/>
      <c r="K153" s="154"/>
      <c r="L153" s="154"/>
      <c r="M153" s="159" t="s">
        <v>275</v>
      </c>
      <c r="N153" s="154"/>
      <c r="O153" s="154"/>
      <c r="P153" s="154"/>
      <c r="Q153" s="154"/>
      <c r="R153" s="154"/>
      <c r="S153" s="219"/>
      <c r="T153" s="220"/>
      <c r="U153" s="220"/>
      <c r="V153" s="172">
        <v>40</v>
      </c>
      <c r="W153" s="154"/>
      <c r="X153" s="14" t="s">
        <v>273</v>
      </c>
      <c r="Y153" s="172">
        <f t="shared" si="2"/>
        <v>0</v>
      </c>
      <c r="Z153" s="172"/>
    </row>
    <row r="154" spans="2:26" x14ac:dyDescent="0.25">
      <c r="B154" s="171">
        <v>4</v>
      </c>
      <c r="C154" s="154"/>
      <c r="D154" s="159" t="s">
        <v>4</v>
      </c>
      <c r="E154" s="154"/>
      <c r="F154" s="154"/>
      <c r="G154" s="154"/>
      <c r="H154" s="154"/>
      <c r="I154" s="154"/>
      <c r="J154" s="154"/>
      <c r="K154" s="154"/>
      <c r="L154" s="154"/>
      <c r="M154" s="159" t="s">
        <v>276</v>
      </c>
      <c r="N154" s="154"/>
      <c r="O154" s="154"/>
      <c r="P154" s="154"/>
      <c r="Q154" s="154"/>
      <c r="R154" s="154"/>
      <c r="S154" s="219"/>
      <c r="T154" s="220"/>
      <c r="U154" s="220"/>
      <c r="V154" s="172">
        <v>8</v>
      </c>
      <c r="W154" s="154"/>
      <c r="X154" s="14" t="s">
        <v>273</v>
      </c>
      <c r="Y154" s="172">
        <f t="shared" si="2"/>
        <v>0</v>
      </c>
      <c r="Z154" s="172"/>
    </row>
    <row r="155" spans="2:26" x14ac:dyDescent="0.25">
      <c r="B155" s="171">
        <v>5</v>
      </c>
      <c r="C155" s="154"/>
      <c r="D155" s="159" t="s">
        <v>4</v>
      </c>
      <c r="E155" s="154"/>
      <c r="F155" s="154"/>
      <c r="G155" s="154"/>
      <c r="H155" s="154"/>
      <c r="I155" s="154"/>
      <c r="J155" s="154"/>
      <c r="K155" s="154"/>
      <c r="L155" s="154"/>
      <c r="M155" s="159" t="s">
        <v>277</v>
      </c>
      <c r="N155" s="154"/>
      <c r="O155" s="154"/>
      <c r="P155" s="154"/>
      <c r="Q155" s="154"/>
      <c r="R155" s="154"/>
      <c r="S155" s="219"/>
      <c r="T155" s="220"/>
      <c r="U155" s="220"/>
      <c r="V155" s="172">
        <v>8</v>
      </c>
      <c r="W155" s="154"/>
      <c r="X155" s="14" t="s">
        <v>273</v>
      </c>
      <c r="Y155" s="172">
        <f t="shared" si="2"/>
        <v>0</v>
      </c>
      <c r="Z155" s="172"/>
    </row>
    <row r="156" spans="2:26" ht="25.5" customHeight="1" x14ac:dyDescent="0.25">
      <c r="B156" s="171">
        <v>6</v>
      </c>
      <c r="C156" s="154"/>
      <c r="D156" s="159" t="s">
        <v>4</v>
      </c>
      <c r="E156" s="154"/>
      <c r="F156" s="154"/>
      <c r="G156" s="154"/>
      <c r="H156" s="154"/>
      <c r="I156" s="154"/>
      <c r="J156" s="154"/>
      <c r="K156" s="154"/>
      <c r="L156" s="154"/>
      <c r="M156" s="159" t="s">
        <v>278</v>
      </c>
      <c r="N156" s="154"/>
      <c r="O156" s="154"/>
      <c r="P156" s="154"/>
      <c r="Q156" s="154"/>
      <c r="R156" s="154"/>
      <c r="S156" s="219"/>
      <c r="T156" s="220"/>
      <c r="U156" s="220"/>
      <c r="V156" s="172">
        <v>20</v>
      </c>
      <c r="W156" s="154"/>
      <c r="X156" s="14" t="s">
        <v>273</v>
      </c>
      <c r="Y156" s="172">
        <f t="shared" si="2"/>
        <v>0</v>
      </c>
      <c r="Z156" s="172"/>
    </row>
    <row r="157" spans="2:26" x14ac:dyDescent="0.25">
      <c r="B157" s="171">
        <v>7</v>
      </c>
      <c r="C157" s="154"/>
      <c r="D157" s="159" t="s">
        <v>4</v>
      </c>
      <c r="E157" s="154"/>
      <c r="F157" s="154"/>
      <c r="G157" s="154"/>
      <c r="H157" s="154"/>
      <c r="I157" s="154"/>
      <c r="J157" s="154"/>
      <c r="K157" s="154"/>
      <c r="L157" s="154"/>
      <c r="M157" s="159" t="s">
        <v>279</v>
      </c>
      <c r="N157" s="154"/>
      <c r="O157" s="154"/>
      <c r="P157" s="154"/>
      <c r="Q157" s="154"/>
      <c r="R157" s="154"/>
      <c r="S157" s="219"/>
      <c r="T157" s="220"/>
      <c r="U157" s="220"/>
      <c r="V157" s="172">
        <v>8</v>
      </c>
      <c r="W157" s="154"/>
      <c r="X157" s="14" t="s">
        <v>273</v>
      </c>
      <c r="Y157" s="249">
        <f t="shared" si="2"/>
        <v>0</v>
      </c>
      <c r="Z157" s="249"/>
    </row>
    <row r="158" spans="2:26" ht="11.25" customHeight="1" x14ac:dyDescent="0.25">
      <c r="B158" s="169"/>
      <c r="C158" s="170"/>
      <c r="D158" s="170"/>
      <c r="E158" s="170"/>
      <c r="F158" s="170"/>
      <c r="G158" s="170"/>
      <c r="H158" s="170"/>
      <c r="I158" s="170"/>
      <c r="J158" s="170"/>
      <c r="K158" s="170"/>
      <c r="L158" s="170"/>
      <c r="M158" s="170"/>
      <c r="N158" s="170"/>
      <c r="O158" s="170"/>
      <c r="P158" s="170"/>
      <c r="Q158" s="170"/>
      <c r="R158" s="170"/>
      <c r="S158" s="218"/>
      <c r="T158" s="218"/>
      <c r="U158" s="218"/>
      <c r="V158" s="170"/>
      <c r="W158" s="170"/>
      <c r="X158" s="170"/>
      <c r="Y158" s="170"/>
      <c r="Z158" s="170"/>
    </row>
    <row r="159" spans="2:26" ht="0" hidden="1" customHeight="1" x14ac:dyDescent="0.25"/>
    <row r="160" spans="2:26" ht="2.85" customHeight="1" x14ac:dyDescent="0.25"/>
    <row r="161" spans="2:26" ht="11.25" customHeight="1" x14ac:dyDescent="0.25">
      <c r="B161" s="156" t="s">
        <v>280</v>
      </c>
      <c r="C161" s="154"/>
      <c r="D161" s="154"/>
      <c r="E161" s="154"/>
      <c r="F161" s="154"/>
      <c r="G161" s="154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54"/>
      <c r="X161" s="154"/>
      <c r="Y161" s="154"/>
      <c r="Z161" s="154"/>
    </row>
    <row r="162" spans="2:26" ht="1.5" customHeight="1" x14ac:dyDescent="0.25"/>
    <row r="163" spans="2:26" ht="11.25" customHeight="1" x14ac:dyDescent="0.25">
      <c r="C163" s="158" t="s">
        <v>155</v>
      </c>
      <c r="D163" s="154"/>
      <c r="F163" s="158"/>
      <c r="G163" s="154"/>
      <c r="H163" s="154"/>
      <c r="I163" s="154"/>
      <c r="J163" s="159" t="s">
        <v>156</v>
      </c>
      <c r="K163" s="154"/>
      <c r="L163" s="154"/>
      <c r="M163" s="154"/>
      <c r="N163" s="154"/>
      <c r="O163" s="154"/>
      <c r="P163" s="154"/>
      <c r="Z163" s="237">
        <f>SUM(Y151:Z157)</f>
        <v>0</v>
      </c>
    </row>
    <row r="164" spans="2:26" ht="12.75" customHeight="1" x14ac:dyDescent="0.25"/>
    <row r="165" spans="2:26" ht="0" hidden="1" customHeight="1" x14ac:dyDescent="0.25"/>
  </sheetData>
  <sheetProtection password="C5A7" sheet="1" objects="1" scenarios="1"/>
  <protectedRanges>
    <protectedRange sqref="S6:U45 S58:U58 S70:U125 S139:U139 S151:U157" name="Oblast1"/>
  </protectedRanges>
  <mergeCells count="690">
    <mergeCell ref="Y7:Z7"/>
    <mergeCell ref="Y6:Z6"/>
    <mergeCell ref="Y5:Z5"/>
    <mergeCell ref="Y16:Z16"/>
    <mergeCell ref="Y15:Z15"/>
    <mergeCell ref="Y14:Z14"/>
    <mergeCell ref="Y13:Z13"/>
    <mergeCell ref="Y12:Z12"/>
    <mergeCell ref="Y11:Z11"/>
    <mergeCell ref="Y10:Z10"/>
    <mergeCell ref="Y9:Z9"/>
    <mergeCell ref="Y8:Z8"/>
    <mergeCell ref="Y25:Z25"/>
    <mergeCell ref="Y24:Z24"/>
    <mergeCell ref="Y23:Z23"/>
    <mergeCell ref="Y22:Z22"/>
    <mergeCell ref="Y21:Z21"/>
    <mergeCell ref="Y20:Z20"/>
    <mergeCell ref="Y19:Z19"/>
    <mergeCell ref="Y18:Z18"/>
    <mergeCell ref="Y17:Z17"/>
    <mergeCell ref="Y34:Z34"/>
    <mergeCell ref="Y33:Z33"/>
    <mergeCell ref="Y32:Z32"/>
    <mergeCell ref="Y31:Z31"/>
    <mergeCell ref="Y30:Z30"/>
    <mergeCell ref="Y29:Z29"/>
    <mergeCell ref="Y28:Z28"/>
    <mergeCell ref="Y27:Z27"/>
    <mergeCell ref="Y26:Z26"/>
    <mergeCell ref="Y43:Z43"/>
    <mergeCell ref="Y42:Z42"/>
    <mergeCell ref="Y41:Z41"/>
    <mergeCell ref="Y40:Z40"/>
    <mergeCell ref="Y39:Z39"/>
    <mergeCell ref="Y38:Z38"/>
    <mergeCell ref="Y37:Z37"/>
    <mergeCell ref="Y36:Z36"/>
    <mergeCell ref="Y35:Z35"/>
    <mergeCell ref="Y77:Z77"/>
    <mergeCell ref="Y76:Z76"/>
    <mergeCell ref="Y75:Z75"/>
    <mergeCell ref="Y74:Z74"/>
    <mergeCell ref="Y73:Z73"/>
    <mergeCell ref="Y72:Z72"/>
    <mergeCell ref="Y71:Z71"/>
    <mergeCell ref="Y57:Z57"/>
    <mergeCell ref="Y44:Z44"/>
    <mergeCell ref="Y86:Z86"/>
    <mergeCell ref="Y85:Z85"/>
    <mergeCell ref="Y84:Z84"/>
    <mergeCell ref="Y83:Z83"/>
    <mergeCell ref="Y82:Z82"/>
    <mergeCell ref="Y81:Z81"/>
    <mergeCell ref="Y80:Z80"/>
    <mergeCell ref="Y79:Z79"/>
    <mergeCell ref="Y78:Z78"/>
    <mergeCell ref="Y95:Z95"/>
    <mergeCell ref="Y94:Z94"/>
    <mergeCell ref="Y93:Z93"/>
    <mergeCell ref="Y92:Z92"/>
    <mergeCell ref="Y91:Z91"/>
    <mergeCell ref="Y90:Z90"/>
    <mergeCell ref="Y89:Z89"/>
    <mergeCell ref="Y88:Z88"/>
    <mergeCell ref="Y87:Z87"/>
    <mergeCell ref="Y104:Z104"/>
    <mergeCell ref="Y103:Z103"/>
    <mergeCell ref="Y102:Z102"/>
    <mergeCell ref="Y101:Z101"/>
    <mergeCell ref="Y100:Z100"/>
    <mergeCell ref="Y99:Z99"/>
    <mergeCell ref="Y98:Z98"/>
    <mergeCell ref="Y97:Z97"/>
    <mergeCell ref="Y96:Z96"/>
    <mergeCell ref="Y113:Z113"/>
    <mergeCell ref="Y112:Z112"/>
    <mergeCell ref="Y111:Z111"/>
    <mergeCell ref="Y110:Z110"/>
    <mergeCell ref="Y109:Z109"/>
    <mergeCell ref="Y108:Z108"/>
    <mergeCell ref="Y107:Z107"/>
    <mergeCell ref="Y106:Z106"/>
    <mergeCell ref="Y105:Z105"/>
    <mergeCell ref="B3:Z3"/>
    <mergeCell ref="Y157:Z157"/>
    <mergeCell ref="Y156:Z156"/>
    <mergeCell ref="Y155:Z155"/>
    <mergeCell ref="Y154:Z154"/>
    <mergeCell ref="Y153:Z153"/>
    <mergeCell ref="Y152:Z152"/>
    <mergeCell ref="Y138:Z138"/>
    <mergeCell ref="Y124:Z124"/>
    <mergeCell ref="Y123:Z123"/>
    <mergeCell ref="Y122:Z122"/>
    <mergeCell ref="Y121:Z121"/>
    <mergeCell ref="Y120:Z120"/>
    <mergeCell ref="Y119:Z119"/>
    <mergeCell ref="Y118:Z118"/>
    <mergeCell ref="Y117:Z117"/>
    <mergeCell ref="Y116:Z116"/>
    <mergeCell ref="Y115:Z115"/>
    <mergeCell ref="Y114:Z114"/>
    <mergeCell ref="B6:C6"/>
    <mergeCell ref="D6:L6"/>
    <mergeCell ref="M6:R6"/>
    <mergeCell ref="S6:U6"/>
    <mergeCell ref="V6:W6"/>
    <mergeCell ref="B5:C5"/>
    <mergeCell ref="D5:L5"/>
    <mergeCell ref="M5:R5"/>
    <mergeCell ref="S5:U5"/>
    <mergeCell ref="V5:W5"/>
    <mergeCell ref="B8:C8"/>
    <mergeCell ref="D8:L8"/>
    <mergeCell ref="M8:R8"/>
    <mergeCell ref="S8:U8"/>
    <mergeCell ref="V8:W8"/>
    <mergeCell ref="B7:C7"/>
    <mergeCell ref="D7:L7"/>
    <mergeCell ref="M7:R7"/>
    <mergeCell ref="S7:U7"/>
    <mergeCell ref="V7:W7"/>
    <mergeCell ref="B10:C10"/>
    <mergeCell ref="D10:L10"/>
    <mergeCell ref="M10:R10"/>
    <mergeCell ref="S10:U10"/>
    <mergeCell ref="V10:W10"/>
    <mergeCell ref="B9:C9"/>
    <mergeCell ref="D9:L9"/>
    <mergeCell ref="M9:R9"/>
    <mergeCell ref="S9:U9"/>
    <mergeCell ref="V9:W9"/>
    <mergeCell ref="B12:C12"/>
    <mergeCell ref="D12:L12"/>
    <mergeCell ref="M12:R12"/>
    <mergeCell ref="S12:U12"/>
    <mergeCell ref="V12:W12"/>
    <mergeCell ref="B11:C11"/>
    <mergeCell ref="D11:L11"/>
    <mergeCell ref="M11:R11"/>
    <mergeCell ref="S11:U11"/>
    <mergeCell ref="V11:W11"/>
    <mergeCell ref="B14:C14"/>
    <mergeCell ref="D14:L14"/>
    <mergeCell ref="M14:R14"/>
    <mergeCell ref="S14:U14"/>
    <mergeCell ref="V14:W14"/>
    <mergeCell ref="B13:C13"/>
    <mergeCell ref="D13:L13"/>
    <mergeCell ref="M13:R13"/>
    <mergeCell ref="S13:U13"/>
    <mergeCell ref="V13:W13"/>
    <mergeCell ref="B16:C16"/>
    <mergeCell ref="D16:L16"/>
    <mergeCell ref="M16:R16"/>
    <mergeCell ref="S16:U16"/>
    <mergeCell ref="V16:W16"/>
    <mergeCell ref="B15:C15"/>
    <mergeCell ref="D15:L15"/>
    <mergeCell ref="M15:R15"/>
    <mergeCell ref="S15:U15"/>
    <mergeCell ref="V15:W15"/>
    <mergeCell ref="B18:C18"/>
    <mergeCell ref="D18:L18"/>
    <mergeCell ref="M18:R18"/>
    <mergeCell ref="S18:U18"/>
    <mergeCell ref="V18:W18"/>
    <mergeCell ref="B17:C17"/>
    <mergeCell ref="D17:L17"/>
    <mergeCell ref="M17:R17"/>
    <mergeCell ref="S17:U17"/>
    <mergeCell ref="V17:W17"/>
    <mergeCell ref="B20:C20"/>
    <mergeCell ref="D20:L20"/>
    <mergeCell ref="M20:R20"/>
    <mergeCell ref="S20:U20"/>
    <mergeCell ref="V20:W20"/>
    <mergeCell ref="B19:C19"/>
    <mergeCell ref="D19:L19"/>
    <mergeCell ref="M19:R19"/>
    <mergeCell ref="S19:U19"/>
    <mergeCell ref="V19:W19"/>
    <mergeCell ref="B22:C22"/>
    <mergeCell ref="D22:L22"/>
    <mergeCell ref="M22:R22"/>
    <mergeCell ref="S22:U22"/>
    <mergeCell ref="V22:W22"/>
    <mergeCell ref="B21:C21"/>
    <mergeCell ref="D21:L21"/>
    <mergeCell ref="M21:R21"/>
    <mergeCell ref="S21:U21"/>
    <mergeCell ref="V21:W21"/>
    <mergeCell ref="B24:C24"/>
    <mergeCell ref="D24:L24"/>
    <mergeCell ref="M24:R24"/>
    <mergeCell ref="S24:U24"/>
    <mergeCell ref="V24:W24"/>
    <mergeCell ref="B23:C23"/>
    <mergeCell ref="D23:L23"/>
    <mergeCell ref="M23:R23"/>
    <mergeCell ref="S23:U23"/>
    <mergeCell ref="V23:W23"/>
    <mergeCell ref="B26:C26"/>
    <mergeCell ref="D26:L26"/>
    <mergeCell ref="M26:R26"/>
    <mergeCell ref="S26:U26"/>
    <mergeCell ref="V26:W26"/>
    <mergeCell ref="B25:C25"/>
    <mergeCell ref="D25:L25"/>
    <mergeCell ref="M25:R25"/>
    <mergeCell ref="S25:U25"/>
    <mergeCell ref="V25:W25"/>
    <mergeCell ref="B28:C28"/>
    <mergeCell ref="D28:L28"/>
    <mergeCell ref="M28:R28"/>
    <mergeCell ref="S28:U28"/>
    <mergeCell ref="V28:W28"/>
    <mergeCell ref="B27:C27"/>
    <mergeCell ref="D27:L27"/>
    <mergeCell ref="M27:R27"/>
    <mergeCell ref="S27:U27"/>
    <mergeCell ref="V27:W27"/>
    <mergeCell ref="B30:C30"/>
    <mergeCell ref="D30:L30"/>
    <mergeCell ref="M30:R30"/>
    <mergeCell ref="S30:U30"/>
    <mergeCell ref="V30:W30"/>
    <mergeCell ref="B29:C29"/>
    <mergeCell ref="D29:L29"/>
    <mergeCell ref="M29:R29"/>
    <mergeCell ref="S29:U29"/>
    <mergeCell ref="V29:W29"/>
    <mergeCell ref="B32:C32"/>
    <mergeCell ref="D32:L32"/>
    <mergeCell ref="M32:R32"/>
    <mergeCell ref="S32:U32"/>
    <mergeCell ref="V32:W32"/>
    <mergeCell ref="B31:C31"/>
    <mergeCell ref="D31:L31"/>
    <mergeCell ref="M31:R31"/>
    <mergeCell ref="S31:U31"/>
    <mergeCell ref="V31:W31"/>
    <mergeCell ref="B34:C34"/>
    <mergeCell ref="D34:L34"/>
    <mergeCell ref="M34:R34"/>
    <mergeCell ref="S34:U34"/>
    <mergeCell ref="V34:W34"/>
    <mergeCell ref="B33:C33"/>
    <mergeCell ref="D33:L33"/>
    <mergeCell ref="M33:R33"/>
    <mergeCell ref="S33:U33"/>
    <mergeCell ref="V33:W33"/>
    <mergeCell ref="B36:C36"/>
    <mergeCell ref="D36:L36"/>
    <mergeCell ref="M36:R36"/>
    <mergeCell ref="S36:U36"/>
    <mergeCell ref="V36:W36"/>
    <mergeCell ref="B35:C35"/>
    <mergeCell ref="D35:L35"/>
    <mergeCell ref="M35:R35"/>
    <mergeCell ref="S35:U35"/>
    <mergeCell ref="V35:W35"/>
    <mergeCell ref="B38:C38"/>
    <mergeCell ref="D38:L38"/>
    <mergeCell ref="M38:R38"/>
    <mergeCell ref="S38:U38"/>
    <mergeCell ref="V38:W38"/>
    <mergeCell ref="B37:C37"/>
    <mergeCell ref="D37:L37"/>
    <mergeCell ref="M37:R37"/>
    <mergeCell ref="S37:U37"/>
    <mergeCell ref="V37:W37"/>
    <mergeCell ref="B40:C40"/>
    <mergeCell ref="D40:L40"/>
    <mergeCell ref="M40:R40"/>
    <mergeCell ref="S40:U40"/>
    <mergeCell ref="V40:W40"/>
    <mergeCell ref="B39:C39"/>
    <mergeCell ref="D39:L39"/>
    <mergeCell ref="M39:R39"/>
    <mergeCell ref="S39:U39"/>
    <mergeCell ref="V39:W39"/>
    <mergeCell ref="B42:C42"/>
    <mergeCell ref="D42:L42"/>
    <mergeCell ref="M42:R42"/>
    <mergeCell ref="S42:U42"/>
    <mergeCell ref="V42:W42"/>
    <mergeCell ref="B41:C41"/>
    <mergeCell ref="D41:L41"/>
    <mergeCell ref="M41:R41"/>
    <mergeCell ref="S41:U41"/>
    <mergeCell ref="V41:W41"/>
    <mergeCell ref="B44:C44"/>
    <mergeCell ref="D44:L44"/>
    <mergeCell ref="M44:R44"/>
    <mergeCell ref="S44:U44"/>
    <mergeCell ref="V44:W44"/>
    <mergeCell ref="B43:C43"/>
    <mergeCell ref="D43:L43"/>
    <mergeCell ref="M43:R43"/>
    <mergeCell ref="S43:U43"/>
    <mergeCell ref="V43:W43"/>
    <mergeCell ref="B46:Z46"/>
    <mergeCell ref="B48:Z48"/>
    <mergeCell ref="C50:D50"/>
    <mergeCell ref="F50:J50"/>
    <mergeCell ref="L50:Q50"/>
    <mergeCell ref="B45:C45"/>
    <mergeCell ref="D45:L45"/>
    <mergeCell ref="M45:R45"/>
    <mergeCell ref="S45:U45"/>
    <mergeCell ref="V45:W45"/>
    <mergeCell ref="Y45:Z45"/>
    <mergeCell ref="B55:Z55"/>
    <mergeCell ref="B57:C57"/>
    <mergeCell ref="D57:L57"/>
    <mergeCell ref="M57:R57"/>
    <mergeCell ref="S57:U57"/>
    <mergeCell ref="V57:W57"/>
    <mergeCell ref="B59:Z59"/>
    <mergeCell ref="B61:Z61"/>
    <mergeCell ref="C63:D63"/>
    <mergeCell ref="F63:I63"/>
    <mergeCell ref="J63:P63"/>
    <mergeCell ref="B58:C58"/>
    <mergeCell ref="D58:L58"/>
    <mergeCell ref="M58:R58"/>
    <mergeCell ref="S58:U58"/>
    <mergeCell ref="V58:W58"/>
    <mergeCell ref="Y58:Z58"/>
    <mergeCell ref="Y69:Z69"/>
    <mergeCell ref="B70:C70"/>
    <mergeCell ref="D70:L70"/>
    <mergeCell ref="M70:R70"/>
    <mergeCell ref="S70:U70"/>
    <mergeCell ref="V70:W70"/>
    <mergeCell ref="Y70:Z70"/>
    <mergeCell ref="B67:Z67"/>
    <mergeCell ref="B69:C69"/>
    <mergeCell ref="D69:L69"/>
    <mergeCell ref="M69:R69"/>
    <mergeCell ref="S69:U69"/>
    <mergeCell ref="V69:W69"/>
    <mergeCell ref="B72:C72"/>
    <mergeCell ref="D72:L72"/>
    <mergeCell ref="M72:R72"/>
    <mergeCell ref="S72:U72"/>
    <mergeCell ref="V72:W72"/>
    <mergeCell ref="B71:C71"/>
    <mergeCell ref="D71:L71"/>
    <mergeCell ref="M71:R71"/>
    <mergeCell ref="S71:U71"/>
    <mergeCell ref="V71:W71"/>
    <mergeCell ref="B74:C74"/>
    <mergeCell ref="D74:L74"/>
    <mergeCell ref="M74:R74"/>
    <mergeCell ref="S74:U74"/>
    <mergeCell ref="V74:W74"/>
    <mergeCell ref="B73:C73"/>
    <mergeCell ref="D73:L73"/>
    <mergeCell ref="M73:R73"/>
    <mergeCell ref="S73:U73"/>
    <mergeCell ref="V73:W73"/>
    <mergeCell ref="B76:C76"/>
    <mergeCell ref="D76:L76"/>
    <mergeCell ref="M76:R76"/>
    <mergeCell ref="S76:U76"/>
    <mergeCell ref="V76:W76"/>
    <mergeCell ref="B75:C75"/>
    <mergeCell ref="D75:L75"/>
    <mergeCell ref="M75:R75"/>
    <mergeCell ref="S75:U75"/>
    <mergeCell ref="V75:W75"/>
    <mergeCell ref="B78:C78"/>
    <mergeCell ref="D78:L78"/>
    <mergeCell ref="M78:R78"/>
    <mergeCell ref="S78:U78"/>
    <mergeCell ref="V78:W78"/>
    <mergeCell ref="B77:C77"/>
    <mergeCell ref="D77:L77"/>
    <mergeCell ref="M77:R77"/>
    <mergeCell ref="S77:U77"/>
    <mergeCell ref="V77:W77"/>
    <mergeCell ref="B80:C80"/>
    <mergeCell ref="D80:L80"/>
    <mergeCell ref="M80:R80"/>
    <mergeCell ref="S80:U80"/>
    <mergeCell ref="V80:W80"/>
    <mergeCell ref="B79:C79"/>
    <mergeCell ref="D79:L79"/>
    <mergeCell ref="M79:R79"/>
    <mergeCell ref="S79:U79"/>
    <mergeCell ref="V79:W79"/>
    <mergeCell ref="B82:C82"/>
    <mergeCell ref="D82:L82"/>
    <mergeCell ref="M82:R82"/>
    <mergeCell ref="S82:U82"/>
    <mergeCell ref="V82:W82"/>
    <mergeCell ref="B81:C81"/>
    <mergeCell ref="D81:L81"/>
    <mergeCell ref="M81:R81"/>
    <mergeCell ref="S81:U81"/>
    <mergeCell ref="V81:W81"/>
    <mergeCell ref="B84:C84"/>
    <mergeCell ref="D84:L84"/>
    <mergeCell ref="M84:R84"/>
    <mergeCell ref="S84:U84"/>
    <mergeCell ref="V84:W84"/>
    <mergeCell ref="B83:C83"/>
    <mergeCell ref="D83:L83"/>
    <mergeCell ref="M83:R83"/>
    <mergeCell ref="S83:U83"/>
    <mergeCell ref="V83:W83"/>
    <mergeCell ref="B86:C86"/>
    <mergeCell ref="D86:L86"/>
    <mergeCell ref="M86:R86"/>
    <mergeCell ref="S86:U86"/>
    <mergeCell ref="V86:W86"/>
    <mergeCell ref="B85:C85"/>
    <mergeCell ref="D85:L85"/>
    <mergeCell ref="M85:R85"/>
    <mergeCell ref="S85:U85"/>
    <mergeCell ref="V85:W85"/>
    <mergeCell ref="B88:C88"/>
    <mergeCell ref="D88:L88"/>
    <mergeCell ref="M88:R88"/>
    <mergeCell ref="S88:U88"/>
    <mergeCell ref="V88:W88"/>
    <mergeCell ref="B87:C87"/>
    <mergeCell ref="D87:L87"/>
    <mergeCell ref="M87:R87"/>
    <mergeCell ref="S87:U87"/>
    <mergeCell ref="V87:W87"/>
    <mergeCell ref="B90:C90"/>
    <mergeCell ref="D90:L90"/>
    <mergeCell ref="M90:R90"/>
    <mergeCell ref="S90:U90"/>
    <mergeCell ref="V90:W90"/>
    <mergeCell ref="B89:C89"/>
    <mergeCell ref="D89:L89"/>
    <mergeCell ref="M89:R89"/>
    <mergeCell ref="S89:U89"/>
    <mergeCell ref="V89:W89"/>
    <mergeCell ref="B92:C92"/>
    <mergeCell ref="D92:L92"/>
    <mergeCell ref="M92:R92"/>
    <mergeCell ref="S92:U92"/>
    <mergeCell ref="V92:W92"/>
    <mergeCell ref="B91:C91"/>
    <mergeCell ref="D91:L91"/>
    <mergeCell ref="M91:R91"/>
    <mergeCell ref="S91:U91"/>
    <mergeCell ref="V91:W91"/>
    <mergeCell ref="B94:C94"/>
    <mergeCell ref="D94:L94"/>
    <mergeCell ref="M94:R94"/>
    <mergeCell ref="S94:U94"/>
    <mergeCell ref="V94:W94"/>
    <mergeCell ref="B93:C93"/>
    <mergeCell ref="D93:L93"/>
    <mergeCell ref="M93:R93"/>
    <mergeCell ref="S93:U93"/>
    <mergeCell ref="V93:W93"/>
    <mergeCell ref="B96:C96"/>
    <mergeCell ref="D96:L96"/>
    <mergeCell ref="M96:R96"/>
    <mergeCell ref="S96:U96"/>
    <mergeCell ref="V96:W96"/>
    <mergeCell ref="B95:C95"/>
    <mergeCell ref="D95:L95"/>
    <mergeCell ref="M95:R95"/>
    <mergeCell ref="S95:U95"/>
    <mergeCell ref="V95:W95"/>
    <mergeCell ref="B98:C98"/>
    <mergeCell ref="D98:L98"/>
    <mergeCell ref="M98:R98"/>
    <mergeCell ref="S98:U98"/>
    <mergeCell ref="V98:W98"/>
    <mergeCell ref="B97:C97"/>
    <mergeCell ref="D97:L97"/>
    <mergeCell ref="M97:R97"/>
    <mergeCell ref="S97:U97"/>
    <mergeCell ref="V97:W97"/>
    <mergeCell ref="B100:C100"/>
    <mergeCell ref="D100:L100"/>
    <mergeCell ref="M100:R100"/>
    <mergeCell ref="S100:U100"/>
    <mergeCell ref="V100:W100"/>
    <mergeCell ref="B99:C99"/>
    <mergeCell ref="D99:L99"/>
    <mergeCell ref="M99:R99"/>
    <mergeCell ref="S99:U99"/>
    <mergeCell ref="V99:W99"/>
    <mergeCell ref="B102:C102"/>
    <mergeCell ref="D102:L102"/>
    <mergeCell ref="M102:R102"/>
    <mergeCell ref="S102:U102"/>
    <mergeCell ref="V102:W102"/>
    <mergeCell ref="B101:C101"/>
    <mergeCell ref="D101:L101"/>
    <mergeCell ref="M101:R101"/>
    <mergeCell ref="S101:U101"/>
    <mergeCell ref="V101:W101"/>
    <mergeCell ref="B104:C104"/>
    <mergeCell ref="D104:L104"/>
    <mergeCell ref="M104:R104"/>
    <mergeCell ref="S104:U104"/>
    <mergeCell ref="V104:W104"/>
    <mergeCell ref="B103:C103"/>
    <mergeCell ref="D103:L103"/>
    <mergeCell ref="M103:R103"/>
    <mergeCell ref="S103:U103"/>
    <mergeCell ref="V103:W103"/>
    <mergeCell ref="B106:C106"/>
    <mergeCell ref="D106:L106"/>
    <mergeCell ref="M106:R106"/>
    <mergeCell ref="S106:U106"/>
    <mergeCell ref="V106:W106"/>
    <mergeCell ref="B105:C105"/>
    <mergeCell ref="D105:L105"/>
    <mergeCell ref="M105:R105"/>
    <mergeCell ref="S105:U105"/>
    <mergeCell ref="V105:W105"/>
    <mergeCell ref="B108:C108"/>
    <mergeCell ref="D108:L108"/>
    <mergeCell ref="M108:R108"/>
    <mergeCell ref="S108:U108"/>
    <mergeCell ref="V108:W108"/>
    <mergeCell ref="B107:C107"/>
    <mergeCell ref="D107:L107"/>
    <mergeCell ref="M107:R107"/>
    <mergeCell ref="S107:U107"/>
    <mergeCell ref="V107:W107"/>
    <mergeCell ref="B110:C110"/>
    <mergeCell ref="D110:L110"/>
    <mergeCell ref="M110:R110"/>
    <mergeCell ref="S110:U110"/>
    <mergeCell ref="V110:W110"/>
    <mergeCell ref="B109:C109"/>
    <mergeCell ref="D109:L109"/>
    <mergeCell ref="M109:R109"/>
    <mergeCell ref="S109:U109"/>
    <mergeCell ref="V109:W109"/>
    <mergeCell ref="B112:C112"/>
    <mergeCell ref="D112:L112"/>
    <mergeCell ref="M112:R112"/>
    <mergeCell ref="S112:U112"/>
    <mergeCell ref="V112:W112"/>
    <mergeCell ref="B111:C111"/>
    <mergeCell ref="D111:L111"/>
    <mergeCell ref="M111:R111"/>
    <mergeCell ref="S111:U111"/>
    <mergeCell ref="V111:W111"/>
    <mergeCell ref="B114:C114"/>
    <mergeCell ref="D114:L114"/>
    <mergeCell ref="M114:R114"/>
    <mergeCell ref="S114:U114"/>
    <mergeCell ref="V114:W114"/>
    <mergeCell ref="B113:C113"/>
    <mergeCell ref="D113:L113"/>
    <mergeCell ref="M113:R113"/>
    <mergeCell ref="S113:U113"/>
    <mergeCell ref="V113:W113"/>
    <mergeCell ref="B116:C116"/>
    <mergeCell ref="D116:L116"/>
    <mergeCell ref="M116:R116"/>
    <mergeCell ref="S116:U116"/>
    <mergeCell ref="V116:W116"/>
    <mergeCell ref="B115:C115"/>
    <mergeCell ref="D115:L115"/>
    <mergeCell ref="M115:R115"/>
    <mergeCell ref="S115:U115"/>
    <mergeCell ref="V115:W115"/>
    <mergeCell ref="B118:C118"/>
    <mergeCell ref="D118:L118"/>
    <mergeCell ref="M118:R118"/>
    <mergeCell ref="S118:U118"/>
    <mergeCell ref="V118:W118"/>
    <mergeCell ref="B117:C117"/>
    <mergeCell ref="D117:L117"/>
    <mergeCell ref="M117:R117"/>
    <mergeCell ref="S117:U117"/>
    <mergeCell ref="V117:W117"/>
    <mergeCell ref="B120:C120"/>
    <mergeCell ref="D120:L120"/>
    <mergeCell ref="M120:R120"/>
    <mergeCell ref="S120:U120"/>
    <mergeCell ref="V120:W120"/>
    <mergeCell ref="B119:C119"/>
    <mergeCell ref="D119:L119"/>
    <mergeCell ref="M119:R119"/>
    <mergeCell ref="S119:U119"/>
    <mergeCell ref="V119:W119"/>
    <mergeCell ref="B122:C122"/>
    <mergeCell ref="D122:L122"/>
    <mergeCell ref="M122:R122"/>
    <mergeCell ref="S122:U122"/>
    <mergeCell ref="V122:W122"/>
    <mergeCell ref="B121:C121"/>
    <mergeCell ref="D121:L121"/>
    <mergeCell ref="M121:R121"/>
    <mergeCell ref="S121:U121"/>
    <mergeCell ref="V121:W121"/>
    <mergeCell ref="B124:C124"/>
    <mergeCell ref="D124:L124"/>
    <mergeCell ref="M124:R124"/>
    <mergeCell ref="S124:U124"/>
    <mergeCell ref="V124:W124"/>
    <mergeCell ref="B123:C123"/>
    <mergeCell ref="D123:L123"/>
    <mergeCell ref="M123:R123"/>
    <mergeCell ref="S123:U123"/>
    <mergeCell ref="V123:W123"/>
    <mergeCell ref="B126:Z126"/>
    <mergeCell ref="B129:Z129"/>
    <mergeCell ref="C131:D131"/>
    <mergeCell ref="F131:J131"/>
    <mergeCell ref="L131:Q131"/>
    <mergeCell ref="B125:C125"/>
    <mergeCell ref="D125:L125"/>
    <mergeCell ref="M125:R125"/>
    <mergeCell ref="S125:U125"/>
    <mergeCell ref="V125:W125"/>
    <mergeCell ref="Y125:Z125"/>
    <mergeCell ref="B136:Z136"/>
    <mergeCell ref="B138:C138"/>
    <mergeCell ref="D138:L138"/>
    <mergeCell ref="M138:R138"/>
    <mergeCell ref="S138:U138"/>
    <mergeCell ref="V138:W138"/>
    <mergeCell ref="B140:Z140"/>
    <mergeCell ref="B142:Z142"/>
    <mergeCell ref="C144:D144"/>
    <mergeCell ref="F144:I144"/>
    <mergeCell ref="J144:P144"/>
    <mergeCell ref="B139:C139"/>
    <mergeCell ref="D139:L139"/>
    <mergeCell ref="M139:R139"/>
    <mergeCell ref="S139:U139"/>
    <mergeCell ref="V139:W139"/>
    <mergeCell ref="Y139:Z139"/>
    <mergeCell ref="Y150:Z150"/>
    <mergeCell ref="B151:C151"/>
    <mergeCell ref="D151:L151"/>
    <mergeCell ref="M151:R151"/>
    <mergeCell ref="S151:U151"/>
    <mergeCell ref="V151:W151"/>
    <mergeCell ref="Y151:Z151"/>
    <mergeCell ref="B148:Z148"/>
    <mergeCell ref="B150:C150"/>
    <mergeCell ref="D150:L150"/>
    <mergeCell ref="M150:R150"/>
    <mergeCell ref="S150:U150"/>
    <mergeCell ref="V150:W150"/>
    <mergeCell ref="B153:C153"/>
    <mergeCell ref="D153:L153"/>
    <mergeCell ref="M153:R153"/>
    <mergeCell ref="S153:U153"/>
    <mergeCell ref="V153:W153"/>
    <mergeCell ref="B152:C152"/>
    <mergeCell ref="D152:L152"/>
    <mergeCell ref="M152:R152"/>
    <mergeCell ref="S152:U152"/>
    <mergeCell ref="V152:W152"/>
    <mergeCell ref="B155:C155"/>
    <mergeCell ref="D155:L155"/>
    <mergeCell ref="M155:R155"/>
    <mergeCell ref="S155:U155"/>
    <mergeCell ref="V155:W155"/>
    <mergeCell ref="B154:C154"/>
    <mergeCell ref="D154:L154"/>
    <mergeCell ref="M154:R154"/>
    <mergeCell ref="S154:U154"/>
    <mergeCell ref="V154:W154"/>
    <mergeCell ref="B157:C157"/>
    <mergeCell ref="D157:L157"/>
    <mergeCell ref="M157:R157"/>
    <mergeCell ref="S157:U157"/>
    <mergeCell ref="V157:W157"/>
    <mergeCell ref="B156:C156"/>
    <mergeCell ref="D156:L156"/>
    <mergeCell ref="M156:R156"/>
    <mergeCell ref="S156:U156"/>
    <mergeCell ref="V156:W156"/>
    <mergeCell ref="B158:Z158"/>
    <mergeCell ref="B161:Z161"/>
    <mergeCell ref="C163:D163"/>
    <mergeCell ref="F163:I163"/>
    <mergeCell ref="J163:P163"/>
  </mergeCells>
  <pageMargins left="0" right="0" top="0" bottom="0" header="0" footer="0"/>
  <pageSetup paperSize="9" orientation="landscape" horizontalDpi="300" verticalDpi="300" r:id="rId1"/>
  <headerFooter alignWithMargins="0"/>
  <colBreaks count="1" manualBreakCount="1">
    <brk id="26" max="16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view="pageBreakPreview" zoomScaleNormal="100" zoomScaleSheetLayoutView="100" workbookViewId="0">
      <selection activeCell="I21" sqref="I21"/>
    </sheetView>
  </sheetViews>
  <sheetFormatPr defaultRowHeight="15" x14ac:dyDescent="0.25"/>
  <cols>
    <col min="3" max="3" width="48.140625" customWidth="1"/>
    <col min="9" max="9" width="11.5703125" customWidth="1"/>
  </cols>
  <sheetData>
    <row r="1" spans="1:9" x14ac:dyDescent="0.25">
      <c r="A1" s="179" t="s">
        <v>337</v>
      </c>
      <c r="B1" s="180"/>
      <c r="C1" s="180"/>
      <c r="D1" s="180"/>
      <c r="E1" s="180"/>
      <c r="F1" s="180"/>
      <c r="G1" s="180"/>
      <c r="H1" s="180"/>
      <c r="I1" s="180"/>
    </row>
    <row r="2" spans="1:9" x14ac:dyDescent="0.25">
      <c r="A2" s="178" t="s">
        <v>338</v>
      </c>
      <c r="B2" s="178"/>
      <c r="C2" s="178"/>
      <c r="D2" s="178"/>
      <c r="E2" s="178"/>
      <c r="F2" s="176" t="s">
        <v>285</v>
      </c>
      <c r="G2" s="177"/>
      <c r="H2" s="176" t="s">
        <v>286</v>
      </c>
      <c r="I2" s="177"/>
    </row>
    <row r="3" spans="1:9" ht="15.75" thickBot="1" x14ac:dyDescent="0.3">
      <c r="A3" s="139" t="s">
        <v>339</v>
      </c>
      <c r="B3" s="143" t="s">
        <v>340</v>
      </c>
      <c r="C3" s="139" t="s">
        <v>283</v>
      </c>
      <c r="D3" s="140" t="s">
        <v>341</v>
      </c>
      <c r="E3" s="141" t="s">
        <v>342</v>
      </c>
      <c r="F3" s="142" t="s">
        <v>343</v>
      </c>
      <c r="G3" s="142" t="s">
        <v>288</v>
      </c>
      <c r="H3" s="142" t="s">
        <v>344</v>
      </c>
      <c r="I3" s="142" t="s">
        <v>288</v>
      </c>
    </row>
    <row r="4" spans="1:9" ht="15.75" thickTop="1" x14ac:dyDescent="0.25">
      <c r="A4" s="135"/>
      <c r="B4" s="136"/>
      <c r="C4" s="135"/>
      <c r="D4" s="137"/>
      <c r="E4" s="129"/>
      <c r="F4" s="138"/>
      <c r="G4" s="138"/>
      <c r="H4" s="138"/>
      <c r="I4" s="138"/>
    </row>
    <row r="5" spans="1:9" x14ac:dyDescent="0.25">
      <c r="A5" s="130"/>
      <c r="B5" s="134" t="s">
        <v>419</v>
      </c>
      <c r="C5" s="132" t="s">
        <v>420</v>
      </c>
      <c r="D5" s="131"/>
      <c r="E5" s="129"/>
      <c r="F5" s="133"/>
      <c r="G5" s="133"/>
      <c r="H5" s="133" t="s">
        <v>421</v>
      </c>
      <c r="I5" s="133"/>
    </row>
    <row r="6" spans="1:9" x14ac:dyDescent="0.25">
      <c r="A6" s="130"/>
      <c r="B6" s="134"/>
      <c r="C6" s="131"/>
      <c r="D6" s="131"/>
      <c r="E6" s="129"/>
      <c r="F6" s="133"/>
      <c r="G6" s="133"/>
      <c r="H6" s="133"/>
      <c r="I6" s="133"/>
    </row>
    <row r="7" spans="1:9" x14ac:dyDescent="0.25">
      <c r="A7" s="130"/>
      <c r="B7" s="134"/>
      <c r="C7" s="131" t="s">
        <v>422</v>
      </c>
      <c r="D7" s="131"/>
      <c r="E7" s="129"/>
      <c r="F7" s="133"/>
      <c r="G7" s="133"/>
      <c r="H7" s="133"/>
      <c r="I7" s="133"/>
    </row>
    <row r="8" spans="1:9" ht="22.5" x14ac:dyDescent="0.25">
      <c r="A8" s="130">
        <v>1</v>
      </c>
      <c r="B8" s="134"/>
      <c r="C8" s="146" t="s">
        <v>345</v>
      </c>
      <c r="D8" s="131"/>
      <c r="E8" s="144"/>
      <c r="F8" s="133"/>
      <c r="G8" s="133"/>
      <c r="H8" s="133"/>
      <c r="I8" s="133">
        <f>'SK,EKV,CCTV'!I61</f>
        <v>0</v>
      </c>
    </row>
    <row r="9" spans="1:9" x14ac:dyDescent="0.25">
      <c r="A9" s="130">
        <v>2</v>
      </c>
      <c r="B9" s="134"/>
      <c r="C9" s="146" t="s">
        <v>423</v>
      </c>
      <c r="D9" s="131"/>
      <c r="E9" s="144"/>
      <c r="F9" s="133"/>
      <c r="G9" s="133"/>
      <c r="H9" s="133"/>
      <c r="I9" s="133">
        <f>'HCC - 07.2'!H36</f>
        <v>0</v>
      </c>
    </row>
    <row r="10" spans="1:9" x14ac:dyDescent="0.25">
      <c r="A10" s="130">
        <v>3</v>
      </c>
      <c r="B10" s="148"/>
      <c r="C10" s="145" t="s">
        <v>424</v>
      </c>
      <c r="D10" s="145"/>
      <c r="E10" s="149"/>
      <c r="F10" s="147"/>
      <c r="G10" s="147"/>
      <c r="H10" s="147"/>
      <c r="I10" s="147">
        <f>SUM(I8:I9)</f>
        <v>0</v>
      </c>
    </row>
    <row r="11" spans="1:9" x14ac:dyDescent="0.25">
      <c r="A11" s="130">
        <v>4</v>
      </c>
      <c r="B11" s="150"/>
      <c r="C11" s="131" t="s">
        <v>42</v>
      </c>
      <c r="D11" s="131" t="s">
        <v>425</v>
      </c>
      <c r="E11" s="144">
        <v>21</v>
      </c>
      <c r="F11" s="133"/>
      <c r="G11" s="133"/>
      <c r="H11" s="133"/>
      <c r="I11" s="133">
        <f>I10*0.21</f>
        <v>0</v>
      </c>
    </row>
    <row r="12" spans="1:9" x14ac:dyDescent="0.25">
      <c r="A12" s="130">
        <v>5</v>
      </c>
      <c r="B12" s="148"/>
      <c r="C12" s="145" t="s">
        <v>426</v>
      </c>
      <c r="D12" s="145"/>
      <c r="E12" s="149"/>
      <c r="F12" s="147"/>
      <c r="G12" s="147"/>
      <c r="H12" s="147"/>
      <c r="I12" s="147">
        <f>SUM(I10:I11)</f>
        <v>0</v>
      </c>
    </row>
  </sheetData>
  <sheetProtection password="C5A7" sheet="1" objects="1" scenarios="1"/>
  <mergeCells count="4">
    <mergeCell ref="F2:G2"/>
    <mergeCell ref="H2:I2"/>
    <mergeCell ref="A2:E2"/>
    <mergeCell ref="A1:I1"/>
  </mergeCells>
  <pageMargins left="0.7" right="0.7" top="0.78740157499999996" bottom="0.78740157499999996" header="0.3" footer="0.3"/>
  <pageSetup paperSize="9" orientation="landscape" copies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view="pageBreakPreview" topLeftCell="A49" zoomScaleNormal="100" zoomScaleSheetLayoutView="100" workbookViewId="0">
      <selection activeCell="E19" sqref="E19"/>
    </sheetView>
  </sheetViews>
  <sheetFormatPr defaultRowHeight="15" x14ac:dyDescent="0.25"/>
  <cols>
    <col min="1" max="1" width="11.85546875" customWidth="1"/>
    <col min="2" max="2" width="14.42578125" customWidth="1"/>
    <col min="3" max="3" width="39.7109375" customWidth="1"/>
  </cols>
  <sheetData>
    <row r="1" spans="1:9" x14ac:dyDescent="0.25">
      <c r="A1" s="96"/>
      <c r="B1" s="101"/>
      <c r="C1" s="96"/>
      <c r="D1" s="96"/>
      <c r="E1" s="96"/>
      <c r="F1" s="96"/>
      <c r="G1" s="96"/>
      <c r="H1" s="96"/>
      <c r="I1" s="96"/>
    </row>
    <row r="2" spans="1:9" x14ac:dyDescent="0.25">
      <c r="A2" s="181" t="s">
        <v>337</v>
      </c>
      <c r="B2" s="182"/>
      <c r="C2" s="182"/>
      <c r="D2" s="182"/>
      <c r="E2" s="182"/>
      <c r="F2" s="182"/>
      <c r="G2" s="182"/>
      <c r="H2" s="182"/>
      <c r="I2" s="182"/>
    </row>
    <row r="3" spans="1:9" x14ac:dyDescent="0.25">
      <c r="A3" s="183" t="s">
        <v>338</v>
      </c>
      <c r="B3" s="183"/>
      <c r="C3" s="183"/>
      <c r="D3" s="183"/>
      <c r="E3" s="183"/>
      <c r="F3" s="184" t="s">
        <v>285</v>
      </c>
      <c r="G3" s="185"/>
      <c r="H3" s="184" t="s">
        <v>286</v>
      </c>
      <c r="I3" s="185"/>
    </row>
    <row r="4" spans="1:9" ht="15.75" thickBot="1" x14ac:dyDescent="0.3">
      <c r="A4" s="106" t="s">
        <v>339</v>
      </c>
      <c r="B4" s="110" t="s">
        <v>340</v>
      </c>
      <c r="C4" s="106" t="s">
        <v>283</v>
      </c>
      <c r="D4" s="107" t="s">
        <v>341</v>
      </c>
      <c r="E4" s="108" t="s">
        <v>342</v>
      </c>
      <c r="F4" s="109" t="s">
        <v>343</v>
      </c>
      <c r="G4" s="109" t="s">
        <v>288</v>
      </c>
      <c r="H4" s="109" t="s">
        <v>344</v>
      </c>
      <c r="I4" s="109" t="s">
        <v>288</v>
      </c>
    </row>
    <row r="5" spans="1:9" ht="15.75" thickTop="1" x14ac:dyDescent="0.25">
      <c r="A5" s="102"/>
      <c r="B5" s="103"/>
      <c r="C5" s="102"/>
      <c r="D5" s="104"/>
      <c r="E5" s="97"/>
      <c r="F5" s="105"/>
      <c r="G5" s="105"/>
      <c r="H5" s="105"/>
      <c r="I5" s="105"/>
    </row>
    <row r="6" spans="1:9" ht="42.75" customHeight="1" x14ac:dyDescent="0.25">
      <c r="A6" s="98"/>
      <c r="B6" s="98"/>
      <c r="C6" s="114" t="s">
        <v>345</v>
      </c>
      <c r="D6" s="99"/>
      <c r="E6" s="97"/>
      <c r="F6" s="100"/>
      <c r="G6" s="100"/>
      <c r="H6" s="100"/>
      <c r="I6" s="100"/>
    </row>
    <row r="7" spans="1:9" x14ac:dyDescent="0.25">
      <c r="A7" s="98">
        <v>1</v>
      </c>
      <c r="B7" s="98"/>
      <c r="C7" s="114" t="s">
        <v>346</v>
      </c>
      <c r="D7" s="99"/>
      <c r="E7" s="97"/>
      <c r="F7" s="100"/>
      <c r="G7" s="100"/>
      <c r="H7" s="100"/>
      <c r="I7" s="100"/>
    </row>
    <row r="8" spans="1:9" x14ac:dyDescent="0.25">
      <c r="A8" s="123">
        <v>2</v>
      </c>
      <c r="B8" s="115" t="s">
        <v>347</v>
      </c>
      <c r="C8" s="116" t="s">
        <v>348</v>
      </c>
      <c r="D8" s="116" t="s">
        <v>56</v>
      </c>
      <c r="E8" s="97">
        <v>370</v>
      </c>
      <c r="F8" s="206"/>
      <c r="G8" s="100">
        <f>E8*F8</f>
        <v>0</v>
      </c>
      <c r="H8" s="206"/>
      <c r="I8" s="100">
        <f>E8*H8</f>
        <v>0</v>
      </c>
    </row>
    <row r="9" spans="1:9" ht="22.5" x14ac:dyDescent="0.25">
      <c r="A9" s="123">
        <v>3</v>
      </c>
      <c r="B9" s="112" t="s">
        <v>349</v>
      </c>
      <c r="C9" s="99" t="s">
        <v>350</v>
      </c>
      <c r="D9" s="99" t="s">
        <v>56</v>
      </c>
      <c r="E9" s="97">
        <v>18</v>
      </c>
      <c r="F9" s="207"/>
      <c r="G9" s="100">
        <f t="shared" ref="G9:G19" si="0">E9*F9</f>
        <v>0</v>
      </c>
      <c r="H9" s="207"/>
      <c r="I9" s="100">
        <f t="shared" ref="I9:I19" si="1">E9*H9</f>
        <v>0</v>
      </c>
    </row>
    <row r="10" spans="1:9" ht="22.5" x14ac:dyDescent="0.25">
      <c r="A10" s="123">
        <v>4</v>
      </c>
      <c r="B10" s="112" t="s">
        <v>351</v>
      </c>
      <c r="C10" s="99" t="s">
        <v>352</v>
      </c>
      <c r="D10" s="99" t="s">
        <v>56</v>
      </c>
      <c r="E10" s="97">
        <v>34</v>
      </c>
      <c r="F10" s="207"/>
      <c r="G10" s="100">
        <f t="shared" si="0"/>
        <v>0</v>
      </c>
      <c r="H10" s="207"/>
      <c r="I10" s="100">
        <f t="shared" si="1"/>
        <v>0</v>
      </c>
    </row>
    <row r="11" spans="1:9" ht="22.5" x14ac:dyDescent="0.25">
      <c r="A11" s="123">
        <v>5</v>
      </c>
      <c r="B11" s="112" t="s">
        <v>353</v>
      </c>
      <c r="C11" s="99" t="s">
        <v>354</v>
      </c>
      <c r="D11" s="99" t="s">
        <v>56</v>
      </c>
      <c r="E11" s="97">
        <v>217</v>
      </c>
      <c r="F11" s="207"/>
      <c r="G11" s="100">
        <f t="shared" si="0"/>
        <v>0</v>
      </c>
      <c r="H11" s="207"/>
      <c r="I11" s="100">
        <f t="shared" si="1"/>
        <v>0</v>
      </c>
    </row>
    <row r="12" spans="1:9" ht="22.5" x14ac:dyDescent="0.25">
      <c r="A12" s="123">
        <v>6</v>
      </c>
      <c r="B12" s="112" t="s">
        <v>355</v>
      </c>
      <c r="C12" s="99" t="s">
        <v>356</v>
      </c>
      <c r="D12" s="99" t="s">
        <v>56</v>
      </c>
      <c r="E12" s="97">
        <v>92</v>
      </c>
      <c r="F12" s="207"/>
      <c r="G12" s="100">
        <f t="shared" si="0"/>
        <v>0</v>
      </c>
      <c r="H12" s="207"/>
      <c r="I12" s="100">
        <f t="shared" si="1"/>
        <v>0</v>
      </c>
    </row>
    <row r="13" spans="1:9" ht="22.5" x14ac:dyDescent="0.25">
      <c r="A13" s="123">
        <v>7</v>
      </c>
      <c r="B13" s="112" t="s">
        <v>357</v>
      </c>
      <c r="C13" s="99" t="s">
        <v>358</v>
      </c>
      <c r="D13" s="99" t="s">
        <v>56</v>
      </c>
      <c r="E13" s="97">
        <v>15</v>
      </c>
      <c r="F13" s="207"/>
      <c r="G13" s="100">
        <f t="shared" si="0"/>
        <v>0</v>
      </c>
      <c r="H13" s="207"/>
      <c r="I13" s="100">
        <f t="shared" si="1"/>
        <v>0</v>
      </c>
    </row>
    <row r="14" spans="1:9" x14ac:dyDescent="0.25">
      <c r="A14" s="123">
        <v>8</v>
      </c>
      <c r="B14" s="115" t="s">
        <v>347</v>
      </c>
      <c r="C14" s="99" t="s">
        <v>359</v>
      </c>
      <c r="D14" s="99" t="s">
        <v>56</v>
      </c>
      <c r="E14" s="97">
        <v>180</v>
      </c>
      <c r="F14" s="207"/>
      <c r="G14" s="100">
        <f t="shared" si="0"/>
        <v>0</v>
      </c>
      <c r="H14" s="207"/>
      <c r="I14" s="100">
        <f t="shared" si="1"/>
        <v>0</v>
      </c>
    </row>
    <row r="15" spans="1:9" x14ac:dyDescent="0.25">
      <c r="A15" s="123">
        <v>9</v>
      </c>
      <c r="B15" s="115" t="s">
        <v>347</v>
      </c>
      <c r="C15" s="99" t="s">
        <v>360</v>
      </c>
      <c r="D15" s="99" t="s">
        <v>63</v>
      </c>
      <c r="E15" s="97">
        <v>22</v>
      </c>
      <c r="F15" s="205"/>
      <c r="G15" s="100"/>
      <c r="H15" s="207"/>
      <c r="I15" s="100">
        <f t="shared" si="1"/>
        <v>0</v>
      </c>
    </row>
    <row r="16" spans="1:9" x14ac:dyDescent="0.25">
      <c r="A16" s="123">
        <v>10</v>
      </c>
      <c r="B16" s="112" t="s">
        <v>361</v>
      </c>
      <c r="C16" s="99" t="s">
        <v>362</v>
      </c>
      <c r="D16" s="99" t="s">
        <v>63</v>
      </c>
      <c r="E16" s="97">
        <v>4</v>
      </c>
      <c r="F16" s="205"/>
      <c r="G16" s="100"/>
      <c r="H16" s="207"/>
      <c r="I16" s="100">
        <f t="shared" si="1"/>
        <v>0</v>
      </c>
    </row>
    <row r="17" spans="1:9" x14ac:dyDescent="0.25">
      <c r="A17" s="123">
        <v>11</v>
      </c>
      <c r="B17" s="112" t="s">
        <v>363</v>
      </c>
      <c r="C17" s="99" t="s">
        <v>364</v>
      </c>
      <c r="D17" s="99" t="s">
        <v>63</v>
      </c>
      <c r="E17" s="97">
        <v>9</v>
      </c>
      <c r="F17" s="207"/>
      <c r="G17" s="100">
        <f t="shared" si="0"/>
        <v>0</v>
      </c>
      <c r="H17" s="207"/>
      <c r="I17" s="100">
        <f t="shared" si="1"/>
        <v>0</v>
      </c>
    </row>
    <row r="18" spans="1:9" x14ac:dyDescent="0.25">
      <c r="A18" s="123">
        <v>12</v>
      </c>
      <c r="B18" s="112" t="s">
        <v>365</v>
      </c>
      <c r="C18" s="99" t="s">
        <v>366</v>
      </c>
      <c r="D18" s="99" t="s">
        <v>63</v>
      </c>
      <c r="E18" s="97">
        <v>2</v>
      </c>
      <c r="F18" s="207"/>
      <c r="G18" s="100">
        <f t="shared" si="0"/>
        <v>0</v>
      </c>
      <c r="H18" s="207"/>
      <c r="I18" s="100">
        <f t="shared" si="1"/>
        <v>0</v>
      </c>
    </row>
    <row r="19" spans="1:9" x14ac:dyDescent="0.25">
      <c r="A19" s="123">
        <v>13</v>
      </c>
      <c r="B19" s="115" t="s">
        <v>347</v>
      </c>
      <c r="C19" s="99" t="s">
        <v>367</v>
      </c>
      <c r="D19" s="119" t="s">
        <v>63</v>
      </c>
      <c r="E19" s="97">
        <v>3</v>
      </c>
      <c r="F19" s="207"/>
      <c r="G19" s="100">
        <f t="shared" si="0"/>
        <v>0</v>
      </c>
      <c r="H19" s="207"/>
      <c r="I19" s="100">
        <f t="shared" si="1"/>
        <v>0</v>
      </c>
    </row>
    <row r="20" spans="1:9" x14ac:dyDescent="0.25">
      <c r="A20" s="123">
        <v>14</v>
      </c>
      <c r="B20" s="114"/>
      <c r="C20" s="114" t="s">
        <v>368</v>
      </c>
      <c r="D20" s="114"/>
      <c r="E20" s="114"/>
      <c r="F20" s="114"/>
      <c r="G20" s="114"/>
      <c r="H20" s="114"/>
      <c r="I20" s="114"/>
    </row>
    <row r="21" spans="1:9" x14ac:dyDescent="0.25">
      <c r="A21" s="123">
        <v>15</v>
      </c>
      <c r="B21" s="115" t="s">
        <v>347</v>
      </c>
      <c r="C21" s="99" t="s">
        <v>369</v>
      </c>
      <c r="D21" s="99" t="s">
        <v>63</v>
      </c>
      <c r="E21" s="97">
        <v>1</v>
      </c>
      <c r="F21" s="207"/>
      <c r="G21" s="100">
        <f>E21*F21</f>
        <v>0</v>
      </c>
      <c r="H21" s="207"/>
      <c r="I21" s="100">
        <f>E21*H21</f>
        <v>0</v>
      </c>
    </row>
    <row r="22" spans="1:9" ht="45" customHeight="1" x14ac:dyDescent="0.25">
      <c r="A22" s="123">
        <v>16</v>
      </c>
      <c r="B22" s="115" t="s">
        <v>347</v>
      </c>
      <c r="C22" s="99" t="s">
        <v>370</v>
      </c>
      <c r="D22" s="99" t="s">
        <v>63</v>
      </c>
      <c r="E22" s="97">
        <v>2</v>
      </c>
      <c r="F22" s="207"/>
      <c r="G22" s="100">
        <f t="shared" ref="G22:G23" si="2">E22*F22</f>
        <v>0</v>
      </c>
      <c r="H22" s="207"/>
      <c r="I22" s="100">
        <f t="shared" ref="I22:I23" si="3">E22*H22</f>
        <v>0</v>
      </c>
    </row>
    <row r="23" spans="1:9" ht="51.75" customHeight="1" x14ac:dyDescent="0.25">
      <c r="A23" s="123">
        <v>17</v>
      </c>
      <c r="B23" s="115" t="s">
        <v>347</v>
      </c>
      <c r="C23" s="99" t="s">
        <v>371</v>
      </c>
      <c r="D23" s="99" t="s">
        <v>63</v>
      </c>
      <c r="E23" s="97">
        <v>1</v>
      </c>
      <c r="F23" s="205"/>
      <c r="G23" s="100"/>
      <c r="H23" s="207"/>
      <c r="I23" s="100">
        <f t="shared" si="3"/>
        <v>0</v>
      </c>
    </row>
    <row r="24" spans="1:9" ht="30" customHeight="1" x14ac:dyDescent="0.25">
      <c r="A24" s="123">
        <v>18</v>
      </c>
      <c r="B24" s="114"/>
      <c r="C24" s="114" t="s">
        <v>372</v>
      </c>
      <c r="D24" s="114"/>
      <c r="E24" s="114"/>
      <c r="F24" s="114"/>
      <c r="G24" s="114"/>
      <c r="H24" s="114"/>
      <c r="I24" s="114"/>
    </row>
    <row r="25" spans="1:9" x14ac:dyDescent="0.25">
      <c r="A25" s="123">
        <v>19</v>
      </c>
      <c r="B25" s="115" t="s">
        <v>347</v>
      </c>
      <c r="C25" s="99" t="s">
        <v>373</v>
      </c>
      <c r="D25" s="99" t="s">
        <v>63</v>
      </c>
      <c r="E25" s="97">
        <v>1</v>
      </c>
      <c r="F25" s="207"/>
      <c r="G25" s="100">
        <f>E25*F25</f>
        <v>0</v>
      </c>
      <c r="H25" s="207"/>
      <c r="I25" s="100">
        <f>E25*H25</f>
        <v>0</v>
      </c>
    </row>
    <row r="26" spans="1:9" x14ac:dyDescent="0.25">
      <c r="A26" s="123">
        <v>20</v>
      </c>
      <c r="B26" s="115" t="s">
        <v>347</v>
      </c>
      <c r="C26" s="99" t="s">
        <v>374</v>
      </c>
      <c r="D26" s="99" t="s">
        <v>63</v>
      </c>
      <c r="E26" s="97">
        <v>1</v>
      </c>
      <c r="F26" s="207"/>
      <c r="G26" s="100">
        <f t="shared" ref="G26:G31" si="4">E26*F26</f>
        <v>0</v>
      </c>
      <c r="H26" s="207"/>
      <c r="I26" s="100">
        <f t="shared" ref="I26:I31" si="5">E26*H26</f>
        <v>0</v>
      </c>
    </row>
    <row r="27" spans="1:9" ht="22.5" x14ac:dyDescent="0.25">
      <c r="A27" s="123">
        <v>21</v>
      </c>
      <c r="B27" s="115" t="s">
        <v>347</v>
      </c>
      <c r="C27" s="99" t="s">
        <v>375</v>
      </c>
      <c r="D27" s="99" t="s">
        <v>63</v>
      </c>
      <c r="E27" s="97">
        <v>1</v>
      </c>
      <c r="F27" s="207"/>
      <c r="G27" s="100">
        <f t="shared" si="4"/>
        <v>0</v>
      </c>
      <c r="H27" s="207"/>
      <c r="I27" s="100">
        <f t="shared" si="5"/>
        <v>0</v>
      </c>
    </row>
    <row r="28" spans="1:9" x14ac:dyDescent="0.25">
      <c r="A28" s="123">
        <v>22</v>
      </c>
      <c r="B28" s="115" t="s">
        <v>347</v>
      </c>
      <c r="C28" s="99" t="s">
        <v>376</v>
      </c>
      <c r="D28" s="99" t="s">
        <v>63</v>
      </c>
      <c r="E28" s="97">
        <v>1</v>
      </c>
      <c r="F28" s="207"/>
      <c r="G28" s="100">
        <f t="shared" si="4"/>
        <v>0</v>
      </c>
      <c r="H28" s="207"/>
      <c r="I28" s="100">
        <f t="shared" si="5"/>
        <v>0</v>
      </c>
    </row>
    <row r="29" spans="1:9" x14ac:dyDescent="0.25">
      <c r="A29" s="123">
        <v>23</v>
      </c>
      <c r="B29" s="115" t="s">
        <v>347</v>
      </c>
      <c r="C29" s="99" t="s">
        <v>377</v>
      </c>
      <c r="D29" s="99" t="s">
        <v>63</v>
      </c>
      <c r="E29" s="97">
        <v>1</v>
      </c>
      <c r="F29" s="207"/>
      <c r="G29" s="100">
        <f t="shared" si="4"/>
        <v>0</v>
      </c>
      <c r="H29" s="207"/>
      <c r="I29" s="100">
        <f t="shared" si="5"/>
        <v>0</v>
      </c>
    </row>
    <row r="30" spans="1:9" ht="22.5" x14ac:dyDescent="0.25">
      <c r="A30" s="123">
        <v>24</v>
      </c>
      <c r="B30" s="115" t="s">
        <v>347</v>
      </c>
      <c r="C30" s="99" t="s">
        <v>378</v>
      </c>
      <c r="D30" s="99" t="s">
        <v>63</v>
      </c>
      <c r="E30" s="97">
        <v>1</v>
      </c>
      <c r="F30" s="207"/>
      <c r="G30" s="100">
        <f t="shared" si="4"/>
        <v>0</v>
      </c>
      <c r="H30" s="207"/>
      <c r="I30" s="100">
        <f t="shared" si="5"/>
        <v>0</v>
      </c>
    </row>
    <row r="31" spans="1:9" ht="72" customHeight="1" x14ac:dyDescent="0.25">
      <c r="A31" s="123">
        <v>25</v>
      </c>
      <c r="B31" s="115" t="s">
        <v>347</v>
      </c>
      <c r="C31" s="99" t="s">
        <v>379</v>
      </c>
      <c r="D31" s="99" t="s">
        <v>63</v>
      </c>
      <c r="E31" s="97">
        <v>1</v>
      </c>
      <c r="F31" s="205"/>
      <c r="G31" s="100"/>
      <c r="H31" s="207"/>
      <c r="I31" s="100">
        <f t="shared" si="5"/>
        <v>0</v>
      </c>
    </row>
    <row r="32" spans="1:9" ht="22.5" x14ac:dyDescent="0.25">
      <c r="A32" s="123">
        <v>26</v>
      </c>
      <c r="B32" s="114"/>
      <c r="C32" s="114" t="s">
        <v>380</v>
      </c>
      <c r="D32" s="114"/>
      <c r="E32" s="114"/>
      <c r="F32" s="114"/>
      <c r="G32" s="114"/>
      <c r="H32" s="114"/>
      <c r="I32" s="114"/>
    </row>
    <row r="33" spans="1:9" ht="22.5" x14ac:dyDescent="0.25">
      <c r="A33" s="123">
        <v>27</v>
      </c>
      <c r="B33" s="115" t="s">
        <v>347</v>
      </c>
      <c r="C33" s="99" t="s">
        <v>381</v>
      </c>
      <c r="D33" s="99" t="s">
        <v>63</v>
      </c>
      <c r="E33" s="97">
        <v>2</v>
      </c>
      <c r="F33" s="207"/>
      <c r="G33" s="100">
        <f>E33*F33</f>
        <v>0</v>
      </c>
      <c r="H33" s="207"/>
      <c r="I33" s="100">
        <f>E33*H33</f>
        <v>0</v>
      </c>
    </row>
    <row r="34" spans="1:9" x14ac:dyDescent="0.25">
      <c r="A34" s="123">
        <v>28</v>
      </c>
      <c r="B34" s="115" t="s">
        <v>347</v>
      </c>
      <c r="C34" s="99" t="s">
        <v>382</v>
      </c>
      <c r="D34" s="99" t="s">
        <v>63</v>
      </c>
      <c r="E34" s="97">
        <v>1</v>
      </c>
      <c r="F34" s="209"/>
      <c r="G34" s="100">
        <f t="shared" ref="G34:G37" si="6">E34*F34</f>
        <v>0</v>
      </c>
      <c r="H34" s="209"/>
      <c r="I34" s="100">
        <f t="shared" ref="I34:I37" si="7">E34*H34</f>
        <v>0</v>
      </c>
    </row>
    <row r="35" spans="1:9" ht="22.5" x14ac:dyDescent="0.25">
      <c r="A35" s="123">
        <v>29</v>
      </c>
      <c r="B35" s="115" t="s">
        <v>347</v>
      </c>
      <c r="C35" s="99" t="s">
        <v>383</v>
      </c>
      <c r="D35" s="99" t="s">
        <v>63</v>
      </c>
      <c r="E35" s="97">
        <v>1</v>
      </c>
      <c r="F35" s="205"/>
      <c r="G35" s="100"/>
      <c r="H35" s="207"/>
      <c r="I35" s="100">
        <f t="shared" si="7"/>
        <v>0</v>
      </c>
    </row>
    <row r="36" spans="1:9" ht="46.5" customHeight="1" x14ac:dyDescent="0.25">
      <c r="A36" s="123">
        <v>30</v>
      </c>
      <c r="B36" s="115" t="s">
        <v>347</v>
      </c>
      <c r="C36" s="99" t="s">
        <v>384</v>
      </c>
      <c r="D36" s="99" t="s">
        <v>63</v>
      </c>
      <c r="E36" s="97">
        <v>8</v>
      </c>
      <c r="F36" s="207"/>
      <c r="G36" s="100">
        <f t="shared" si="6"/>
        <v>0</v>
      </c>
      <c r="H36" s="207"/>
      <c r="I36" s="100">
        <f t="shared" si="7"/>
        <v>0</v>
      </c>
    </row>
    <row r="37" spans="1:9" ht="94.5" customHeight="1" x14ac:dyDescent="0.25">
      <c r="A37" s="123">
        <v>31</v>
      </c>
      <c r="B37" s="115" t="s">
        <v>347</v>
      </c>
      <c r="C37" s="99" t="s">
        <v>385</v>
      </c>
      <c r="D37" s="99" t="s">
        <v>63</v>
      </c>
      <c r="E37" s="97">
        <v>1</v>
      </c>
      <c r="F37" s="207"/>
      <c r="G37" s="100">
        <f t="shared" si="6"/>
        <v>0</v>
      </c>
      <c r="H37" s="207"/>
      <c r="I37" s="100">
        <f t="shared" si="7"/>
        <v>0</v>
      </c>
    </row>
    <row r="38" spans="1:9" x14ac:dyDescent="0.25">
      <c r="A38" s="123">
        <v>32</v>
      </c>
      <c r="B38" s="114"/>
      <c r="C38" s="114" t="s">
        <v>386</v>
      </c>
      <c r="D38" s="114"/>
      <c r="E38" s="114"/>
      <c r="F38" s="114"/>
      <c r="G38" s="114"/>
      <c r="H38" s="114"/>
      <c r="I38" s="114"/>
    </row>
    <row r="39" spans="1:9" x14ac:dyDescent="0.25">
      <c r="A39" s="123">
        <v>33</v>
      </c>
      <c r="B39" s="112" t="s">
        <v>387</v>
      </c>
      <c r="C39" s="99" t="s">
        <v>388</v>
      </c>
      <c r="D39" s="99" t="s">
        <v>63</v>
      </c>
      <c r="E39" s="97">
        <v>1</v>
      </c>
      <c r="F39" s="207"/>
      <c r="G39" s="100">
        <f>E39*F39</f>
        <v>0</v>
      </c>
      <c r="H39" s="207"/>
      <c r="I39" s="100">
        <f>E39*H39</f>
        <v>0</v>
      </c>
    </row>
    <row r="40" spans="1:9" ht="22.5" x14ac:dyDescent="0.25">
      <c r="A40" s="123">
        <v>34</v>
      </c>
      <c r="B40" s="115" t="s">
        <v>347</v>
      </c>
      <c r="C40" s="99" t="s">
        <v>389</v>
      </c>
      <c r="D40" s="99" t="s">
        <v>63</v>
      </c>
      <c r="E40" s="97">
        <v>1</v>
      </c>
      <c r="F40" s="207"/>
      <c r="G40" s="100">
        <f t="shared" ref="G40:G44" si="8">E40*F40</f>
        <v>0</v>
      </c>
      <c r="H40" s="207"/>
      <c r="I40" s="100">
        <f t="shared" ref="I40:I44" si="9">E40*H40</f>
        <v>0</v>
      </c>
    </row>
    <row r="41" spans="1:9" x14ac:dyDescent="0.25">
      <c r="A41" s="123">
        <v>35</v>
      </c>
      <c r="B41" s="115" t="s">
        <v>347</v>
      </c>
      <c r="C41" s="99" t="s">
        <v>390</v>
      </c>
      <c r="D41" s="99" t="s">
        <v>63</v>
      </c>
      <c r="E41" s="97">
        <v>1</v>
      </c>
      <c r="F41" s="207"/>
      <c r="G41" s="100">
        <f t="shared" si="8"/>
        <v>0</v>
      </c>
      <c r="H41" s="207"/>
      <c r="I41" s="100">
        <f t="shared" si="9"/>
        <v>0</v>
      </c>
    </row>
    <row r="42" spans="1:9" x14ac:dyDescent="0.25">
      <c r="A42" s="123">
        <v>36</v>
      </c>
      <c r="B42" s="114"/>
      <c r="C42" s="114" t="s">
        <v>391</v>
      </c>
      <c r="D42" s="114"/>
      <c r="E42" s="114"/>
      <c r="F42" s="208"/>
      <c r="G42" s="100">
        <f t="shared" si="8"/>
        <v>0</v>
      </c>
      <c r="H42" s="208"/>
      <c r="I42" s="100">
        <f t="shared" si="9"/>
        <v>0</v>
      </c>
    </row>
    <row r="43" spans="1:9" ht="62.25" customHeight="1" x14ac:dyDescent="0.25">
      <c r="A43" s="123">
        <v>37</v>
      </c>
      <c r="B43" s="115" t="s">
        <v>347</v>
      </c>
      <c r="C43" s="99" t="s">
        <v>392</v>
      </c>
      <c r="D43" s="99" t="s">
        <v>63</v>
      </c>
      <c r="E43" s="97">
        <v>3</v>
      </c>
      <c r="F43" s="207"/>
      <c r="G43" s="100">
        <f t="shared" si="8"/>
        <v>0</v>
      </c>
      <c r="H43" s="207"/>
      <c r="I43" s="100">
        <f t="shared" si="9"/>
        <v>0</v>
      </c>
    </row>
    <row r="44" spans="1:9" ht="78" customHeight="1" x14ac:dyDescent="0.25">
      <c r="A44" s="123">
        <v>38</v>
      </c>
      <c r="B44" s="115" t="s">
        <v>347</v>
      </c>
      <c r="C44" s="99" t="s">
        <v>393</v>
      </c>
      <c r="D44" s="99" t="s">
        <v>63</v>
      </c>
      <c r="E44" s="97">
        <v>1</v>
      </c>
      <c r="F44" s="207"/>
      <c r="G44" s="100">
        <f t="shared" si="8"/>
        <v>0</v>
      </c>
      <c r="H44" s="207"/>
      <c r="I44" s="100">
        <f t="shared" si="9"/>
        <v>0</v>
      </c>
    </row>
    <row r="45" spans="1:9" ht="42.75" customHeight="1" x14ac:dyDescent="0.25">
      <c r="A45" s="123">
        <v>39</v>
      </c>
      <c r="B45" s="112"/>
      <c r="C45" s="114" t="s">
        <v>394</v>
      </c>
      <c r="D45" s="99"/>
      <c r="E45" s="97"/>
      <c r="F45" s="100"/>
      <c r="G45" s="100"/>
      <c r="H45" s="100"/>
      <c r="I45" s="100"/>
    </row>
    <row r="46" spans="1:9" ht="22.5" x14ac:dyDescent="0.25">
      <c r="A46" s="123">
        <v>40</v>
      </c>
      <c r="B46" s="112" t="s">
        <v>395</v>
      </c>
      <c r="C46" s="99" t="s">
        <v>396</v>
      </c>
      <c r="D46" s="99" t="s">
        <v>63</v>
      </c>
      <c r="E46" s="97">
        <v>6</v>
      </c>
      <c r="F46" s="207"/>
      <c r="G46" s="100">
        <f>E46*F46</f>
        <v>0</v>
      </c>
      <c r="H46" s="207"/>
      <c r="I46" s="100">
        <f>E46*H46</f>
        <v>0</v>
      </c>
    </row>
    <row r="47" spans="1:9" ht="22.5" x14ac:dyDescent="0.25">
      <c r="A47" s="123">
        <v>41</v>
      </c>
      <c r="B47" s="112" t="s">
        <v>397</v>
      </c>
      <c r="C47" s="99" t="s">
        <v>398</v>
      </c>
      <c r="D47" s="99" t="s">
        <v>63</v>
      </c>
      <c r="E47" s="97">
        <v>11</v>
      </c>
      <c r="F47" s="207"/>
      <c r="G47" s="100">
        <f t="shared" ref="G47:G59" si="10">E47*F47</f>
        <v>0</v>
      </c>
      <c r="H47" s="207"/>
      <c r="I47" s="100">
        <f t="shared" ref="I47:I59" si="11">E47*H47</f>
        <v>0</v>
      </c>
    </row>
    <row r="48" spans="1:9" ht="22.5" x14ac:dyDescent="0.25">
      <c r="A48" s="123">
        <v>42</v>
      </c>
      <c r="B48" s="112" t="s">
        <v>399</v>
      </c>
      <c r="C48" s="99" t="s">
        <v>400</v>
      </c>
      <c r="D48" s="99" t="s">
        <v>56</v>
      </c>
      <c r="E48" s="97">
        <v>75</v>
      </c>
      <c r="F48" s="207"/>
      <c r="G48" s="100">
        <f t="shared" si="10"/>
        <v>0</v>
      </c>
      <c r="H48" s="207"/>
      <c r="I48" s="100">
        <f t="shared" si="11"/>
        <v>0</v>
      </c>
    </row>
    <row r="49" spans="1:9" ht="22.5" x14ac:dyDescent="0.25">
      <c r="A49" s="123">
        <v>43</v>
      </c>
      <c r="B49" s="112" t="s">
        <v>399</v>
      </c>
      <c r="C49" s="99" t="s">
        <v>401</v>
      </c>
      <c r="D49" s="99" t="s">
        <v>56</v>
      </c>
      <c r="E49" s="97">
        <v>46</v>
      </c>
      <c r="F49" s="207"/>
      <c r="G49" s="100">
        <f t="shared" si="10"/>
        <v>0</v>
      </c>
      <c r="H49" s="207"/>
      <c r="I49" s="100">
        <f t="shared" si="11"/>
        <v>0</v>
      </c>
    </row>
    <row r="50" spans="1:9" ht="22.5" x14ac:dyDescent="0.25">
      <c r="A50" s="123">
        <v>44</v>
      </c>
      <c r="B50" s="112" t="s">
        <v>402</v>
      </c>
      <c r="C50" s="99" t="s">
        <v>403</v>
      </c>
      <c r="D50" s="99" t="s">
        <v>56</v>
      </c>
      <c r="E50" s="97">
        <v>28</v>
      </c>
      <c r="F50" s="207"/>
      <c r="G50" s="100">
        <f t="shared" si="10"/>
        <v>0</v>
      </c>
      <c r="H50" s="207"/>
      <c r="I50" s="100">
        <f t="shared" si="11"/>
        <v>0</v>
      </c>
    </row>
    <row r="51" spans="1:9" ht="22.5" x14ac:dyDescent="0.25">
      <c r="A51" s="123">
        <v>45</v>
      </c>
      <c r="B51" s="112" t="s">
        <v>404</v>
      </c>
      <c r="C51" s="99" t="s">
        <v>405</v>
      </c>
      <c r="D51" s="99" t="s">
        <v>56</v>
      </c>
      <c r="E51" s="97">
        <v>22</v>
      </c>
      <c r="F51" s="207"/>
      <c r="G51" s="100">
        <f t="shared" si="10"/>
        <v>0</v>
      </c>
      <c r="H51" s="207"/>
      <c r="I51" s="100">
        <f t="shared" si="11"/>
        <v>0</v>
      </c>
    </row>
    <row r="52" spans="1:9" ht="52.5" customHeight="1" x14ac:dyDescent="0.25">
      <c r="A52" s="123">
        <v>46</v>
      </c>
      <c r="B52" s="115" t="s">
        <v>347</v>
      </c>
      <c r="C52" s="99" t="s">
        <v>406</v>
      </c>
      <c r="D52" s="99" t="s">
        <v>407</v>
      </c>
      <c r="E52" s="97">
        <v>12</v>
      </c>
      <c r="F52" s="207"/>
      <c r="G52" s="100">
        <f t="shared" si="10"/>
        <v>0</v>
      </c>
      <c r="H52" s="207"/>
      <c r="I52" s="100">
        <f t="shared" si="11"/>
        <v>0</v>
      </c>
    </row>
    <row r="53" spans="1:9" ht="59.25" customHeight="1" x14ac:dyDescent="0.25">
      <c r="A53" s="123">
        <v>47</v>
      </c>
      <c r="B53" s="115" t="s">
        <v>347</v>
      </c>
      <c r="C53" s="99" t="s">
        <v>408</v>
      </c>
      <c r="D53" s="99" t="s">
        <v>63</v>
      </c>
      <c r="E53" s="97">
        <v>3</v>
      </c>
      <c r="F53" s="207"/>
      <c r="G53" s="100">
        <f t="shared" si="10"/>
        <v>0</v>
      </c>
      <c r="H53" s="207"/>
      <c r="I53" s="100">
        <f t="shared" si="11"/>
        <v>0</v>
      </c>
    </row>
    <row r="54" spans="1:9" ht="22.5" x14ac:dyDescent="0.25">
      <c r="A54" s="123">
        <v>48</v>
      </c>
      <c r="B54" s="115" t="s">
        <v>347</v>
      </c>
      <c r="C54" s="99" t="s">
        <v>409</v>
      </c>
      <c r="D54" s="99" t="s">
        <v>63</v>
      </c>
      <c r="E54" s="124">
        <v>4</v>
      </c>
      <c r="F54" s="207"/>
      <c r="G54" s="100">
        <f t="shared" si="10"/>
        <v>0</v>
      </c>
      <c r="H54" s="207"/>
      <c r="I54" s="100">
        <f t="shared" si="11"/>
        <v>0</v>
      </c>
    </row>
    <row r="55" spans="1:9" x14ac:dyDescent="0.25">
      <c r="A55" s="123">
        <v>49</v>
      </c>
      <c r="B55" s="112" t="s">
        <v>410</v>
      </c>
      <c r="C55" s="99" t="s">
        <v>411</v>
      </c>
      <c r="D55" s="99" t="s">
        <v>56</v>
      </c>
      <c r="E55" s="97">
        <v>56</v>
      </c>
      <c r="F55" s="205"/>
      <c r="G55" s="100"/>
      <c r="H55" s="207"/>
      <c r="I55" s="100">
        <f t="shared" si="11"/>
        <v>0</v>
      </c>
    </row>
    <row r="56" spans="1:9" x14ac:dyDescent="0.25">
      <c r="A56" s="123">
        <v>50</v>
      </c>
      <c r="B56" s="112" t="s">
        <v>412</v>
      </c>
      <c r="C56" s="99" t="s">
        <v>413</v>
      </c>
      <c r="D56" s="99" t="s">
        <v>63</v>
      </c>
      <c r="E56" s="97">
        <v>8</v>
      </c>
      <c r="F56" s="205"/>
      <c r="G56" s="100"/>
      <c r="H56" s="207"/>
      <c r="I56" s="100">
        <f t="shared" si="11"/>
        <v>0</v>
      </c>
    </row>
    <row r="57" spans="1:9" x14ac:dyDescent="0.25">
      <c r="A57" s="123">
        <v>51</v>
      </c>
      <c r="B57" s="115" t="s">
        <v>347</v>
      </c>
      <c r="C57" s="99" t="s">
        <v>414</v>
      </c>
      <c r="D57" s="99" t="s">
        <v>407</v>
      </c>
      <c r="E57" s="97">
        <v>2</v>
      </c>
      <c r="F57" s="205"/>
      <c r="G57" s="100"/>
      <c r="H57" s="207"/>
      <c r="I57" s="100">
        <f t="shared" si="11"/>
        <v>0</v>
      </c>
    </row>
    <row r="58" spans="1:9" x14ac:dyDescent="0.25">
      <c r="A58" s="123">
        <v>52</v>
      </c>
      <c r="B58" s="115" t="s">
        <v>347</v>
      </c>
      <c r="C58" s="99" t="s">
        <v>415</v>
      </c>
      <c r="D58" s="99" t="s">
        <v>407</v>
      </c>
      <c r="E58" s="97">
        <v>8</v>
      </c>
      <c r="F58" s="205"/>
      <c r="G58" s="100"/>
      <c r="H58" s="207"/>
      <c r="I58" s="100">
        <f t="shared" si="11"/>
        <v>0</v>
      </c>
    </row>
    <row r="59" spans="1:9" ht="22.5" x14ac:dyDescent="0.25">
      <c r="A59" s="126">
        <v>53</v>
      </c>
      <c r="B59" s="127">
        <v>740991200</v>
      </c>
      <c r="C59" s="117" t="s">
        <v>416</v>
      </c>
      <c r="D59" s="117" t="s">
        <v>63</v>
      </c>
      <c r="E59" s="118">
        <v>1</v>
      </c>
      <c r="F59" s="205"/>
      <c r="G59" s="100"/>
      <c r="H59" s="207"/>
      <c r="I59" s="100">
        <f t="shared" si="11"/>
        <v>0</v>
      </c>
    </row>
    <row r="60" spans="1:9" x14ac:dyDescent="0.25">
      <c r="A60" s="128">
        <v>54</v>
      </c>
      <c r="B60" s="122"/>
      <c r="C60" s="125" t="s">
        <v>417</v>
      </c>
      <c r="D60" s="111"/>
      <c r="E60" s="113"/>
      <c r="F60" s="100"/>
      <c r="G60" s="120">
        <f>SUM(G8:G19,G21:G23,G25:G31,G33:G37,G39:G44,G46:G59)</f>
        <v>0</v>
      </c>
      <c r="H60" s="100"/>
      <c r="I60" s="120">
        <f>SUM(I8:I19,I21:I23,I25:I31,I33:I37,I39:I44,I46:I59)</f>
        <v>0</v>
      </c>
    </row>
    <row r="61" spans="1:9" x14ac:dyDescent="0.25">
      <c r="A61" s="123">
        <v>55</v>
      </c>
      <c r="B61" s="98"/>
      <c r="C61" s="114" t="s">
        <v>418</v>
      </c>
      <c r="D61" s="99"/>
      <c r="E61" s="97"/>
      <c r="F61" s="100"/>
      <c r="G61" s="121"/>
      <c r="H61" s="100"/>
      <c r="I61" s="121">
        <f>G60+I60</f>
        <v>0</v>
      </c>
    </row>
  </sheetData>
  <sheetProtection password="C5A7" sheet="1" objects="1" scenarios="1"/>
  <protectedRanges>
    <protectedRange sqref="F8:F14 H8:H19 F17:F19 F21:F22 H21:H23 F25:F30 H25:H31 F33:F34 H33:H37 F36:F37 F39:F44 H39:H44 F46:F54 H46:H59" name="Oblast1"/>
  </protectedRanges>
  <mergeCells count="4">
    <mergeCell ref="A2:I2"/>
    <mergeCell ref="A3:E3"/>
    <mergeCell ref="F3:G3"/>
    <mergeCell ref="H3:I3"/>
  </mergeCells>
  <pageMargins left="0.7" right="0.7" top="0.78740157499999996" bottom="0.78740157499999996" header="0.3" footer="0.3"/>
  <pageSetup paperSize="9" orientation="landscape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view="pageBreakPreview" topLeftCell="A7" zoomScale="115" zoomScaleNormal="100" zoomScaleSheetLayoutView="115" workbookViewId="0">
      <selection activeCell="G28" sqref="G28"/>
    </sheetView>
  </sheetViews>
  <sheetFormatPr defaultRowHeight="15" x14ac:dyDescent="0.25"/>
  <cols>
    <col min="2" max="2" width="35.140625" customWidth="1"/>
    <col min="3" max="3" width="18.140625" customWidth="1"/>
    <col min="7" max="7" width="11.7109375" bestFit="1" customWidth="1"/>
    <col min="8" max="8" width="12.85546875" customWidth="1"/>
  </cols>
  <sheetData>
    <row r="1" spans="1:8" x14ac:dyDescent="0.25">
      <c r="A1" s="17"/>
      <c r="B1" s="191" t="s">
        <v>281</v>
      </c>
      <c r="C1" s="192"/>
      <c r="D1" s="192"/>
      <c r="E1" s="192"/>
      <c r="F1" s="192"/>
      <c r="G1" s="192"/>
      <c r="H1" s="193"/>
    </row>
    <row r="2" spans="1:8" x14ac:dyDescent="0.25">
      <c r="A2" s="17"/>
      <c r="B2" s="194" t="s">
        <v>282</v>
      </c>
      <c r="C2" s="195"/>
      <c r="D2" s="195"/>
      <c r="E2" s="195"/>
      <c r="F2" s="195"/>
      <c r="G2" s="195"/>
      <c r="H2" s="196"/>
    </row>
    <row r="3" spans="1:8" x14ac:dyDescent="0.25">
      <c r="A3" s="17"/>
      <c r="B3" s="199" t="s">
        <v>283</v>
      </c>
      <c r="C3" s="201" t="s">
        <v>284</v>
      </c>
      <c r="D3" s="203" t="s">
        <v>50</v>
      </c>
      <c r="E3" s="188" t="s">
        <v>285</v>
      </c>
      <c r="F3" s="188"/>
      <c r="G3" s="188" t="s">
        <v>286</v>
      </c>
      <c r="H3" s="189"/>
    </row>
    <row r="4" spans="1:8" ht="15.75" thickBot="1" x14ac:dyDescent="0.3">
      <c r="A4" s="17"/>
      <c r="B4" s="200"/>
      <c r="C4" s="202"/>
      <c r="D4" s="204"/>
      <c r="E4" s="95" t="s">
        <v>287</v>
      </c>
      <c r="F4" s="95" t="s">
        <v>288</v>
      </c>
      <c r="G4" s="95" t="s">
        <v>287</v>
      </c>
      <c r="H4" s="94" t="s">
        <v>288</v>
      </c>
    </row>
    <row r="5" spans="1:8" ht="15.75" thickBot="1" x14ac:dyDescent="0.3">
      <c r="A5" s="18">
        <v>1</v>
      </c>
      <c r="B5" s="93" t="s">
        <v>289</v>
      </c>
      <c r="C5" s="63"/>
      <c r="D5" s="63"/>
      <c r="E5" s="63"/>
      <c r="F5" s="63"/>
      <c r="G5" s="63"/>
      <c r="H5" s="63"/>
    </row>
    <row r="6" spans="1:8" x14ac:dyDescent="0.25">
      <c r="A6" s="19">
        <v>2</v>
      </c>
      <c r="B6" s="92" t="s">
        <v>290</v>
      </c>
      <c r="C6" s="91"/>
      <c r="D6" s="60">
        <v>1</v>
      </c>
      <c r="E6" s="90"/>
      <c r="F6" s="59"/>
      <c r="G6" s="211"/>
      <c r="H6" s="74">
        <f>D6*G6</f>
        <v>0</v>
      </c>
    </row>
    <row r="7" spans="1:8" x14ac:dyDescent="0.25">
      <c r="A7" s="19">
        <v>3</v>
      </c>
      <c r="B7" s="89" t="s">
        <v>291</v>
      </c>
      <c r="C7" s="72" t="s">
        <v>292</v>
      </c>
      <c r="D7" s="54">
        <v>1</v>
      </c>
      <c r="E7" s="210"/>
      <c r="F7" s="53">
        <f>D7*E7</f>
        <v>0</v>
      </c>
      <c r="G7" s="210"/>
      <c r="H7" s="69">
        <f>D7*G7</f>
        <v>0</v>
      </c>
    </row>
    <row r="8" spans="1:8" x14ac:dyDescent="0.25">
      <c r="A8" s="19">
        <v>4</v>
      </c>
      <c r="B8" s="89" t="s">
        <v>293</v>
      </c>
      <c r="C8" s="72" t="s">
        <v>294</v>
      </c>
      <c r="D8" s="54">
        <v>1</v>
      </c>
      <c r="E8" s="210"/>
      <c r="F8" s="53">
        <f t="shared" ref="F8:F14" si="0">D8*E8</f>
        <v>0</v>
      </c>
      <c r="G8" s="210"/>
      <c r="H8" s="69">
        <f t="shared" ref="H8:H14" si="1">D8*G8</f>
        <v>0</v>
      </c>
    </row>
    <row r="9" spans="1:8" x14ac:dyDescent="0.25">
      <c r="A9" s="19">
        <v>5</v>
      </c>
      <c r="B9" s="89" t="s">
        <v>295</v>
      </c>
      <c r="C9" s="72" t="s">
        <v>296</v>
      </c>
      <c r="D9" s="54">
        <v>1</v>
      </c>
      <c r="E9" s="210"/>
      <c r="F9" s="53">
        <f t="shared" si="0"/>
        <v>0</v>
      </c>
      <c r="G9" s="210"/>
      <c r="H9" s="69">
        <f t="shared" si="1"/>
        <v>0</v>
      </c>
    </row>
    <row r="10" spans="1:8" x14ac:dyDescent="0.25">
      <c r="A10" s="19">
        <v>6</v>
      </c>
      <c r="B10" s="89" t="s">
        <v>297</v>
      </c>
      <c r="C10" s="72" t="s">
        <v>298</v>
      </c>
      <c r="D10" s="54">
        <v>1</v>
      </c>
      <c r="E10" s="210"/>
      <c r="F10" s="53">
        <f t="shared" si="0"/>
        <v>0</v>
      </c>
      <c r="G10" s="210"/>
      <c r="H10" s="69">
        <f t="shared" si="1"/>
        <v>0</v>
      </c>
    </row>
    <row r="11" spans="1:8" x14ac:dyDescent="0.25">
      <c r="A11" s="19">
        <v>7</v>
      </c>
      <c r="B11" s="89" t="s">
        <v>299</v>
      </c>
      <c r="C11" s="72" t="s">
        <v>300</v>
      </c>
      <c r="D11" s="54">
        <v>1</v>
      </c>
      <c r="E11" s="210"/>
      <c r="F11" s="53">
        <f t="shared" si="0"/>
        <v>0</v>
      </c>
      <c r="G11" s="210"/>
      <c r="H11" s="69">
        <f t="shared" si="1"/>
        <v>0</v>
      </c>
    </row>
    <row r="12" spans="1:8" x14ac:dyDescent="0.25">
      <c r="A12" s="19">
        <v>8</v>
      </c>
      <c r="B12" s="89" t="s">
        <v>301</v>
      </c>
      <c r="C12" s="72" t="s">
        <v>302</v>
      </c>
      <c r="D12" s="54">
        <v>1</v>
      </c>
      <c r="E12" s="210"/>
      <c r="F12" s="53">
        <f t="shared" si="0"/>
        <v>0</v>
      </c>
      <c r="G12" s="210"/>
      <c r="H12" s="69">
        <f t="shared" si="1"/>
        <v>0</v>
      </c>
    </row>
    <row r="13" spans="1:8" x14ac:dyDescent="0.25">
      <c r="A13" s="19">
        <v>9</v>
      </c>
      <c r="B13" s="57" t="s">
        <v>303</v>
      </c>
      <c r="C13" s="55"/>
      <c r="D13" s="54">
        <v>1</v>
      </c>
      <c r="E13" s="88"/>
      <c r="F13" s="53"/>
      <c r="G13" s="210"/>
      <c r="H13" s="69">
        <f t="shared" si="1"/>
        <v>0</v>
      </c>
    </row>
    <row r="14" spans="1:8" ht="15.75" thickBot="1" x14ac:dyDescent="0.3">
      <c r="A14" s="19">
        <v>10</v>
      </c>
      <c r="B14" s="87" t="s">
        <v>304</v>
      </c>
      <c r="C14" s="86"/>
      <c r="D14" s="49">
        <v>1</v>
      </c>
      <c r="E14" s="85"/>
      <c r="F14" s="48"/>
      <c r="G14" s="212"/>
      <c r="H14" s="84">
        <f t="shared" si="1"/>
        <v>0</v>
      </c>
    </row>
    <row r="15" spans="1:8" x14ac:dyDescent="0.25">
      <c r="A15" s="19">
        <v>11</v>
      </c>
      <c r="B15" s="46" t="s">
        <v>305</v>
      </c>
      <c r="C15" s="45"/>
      <c r="D15" s="44"/>
      <c r="E15" s="83"/>
      <c r="F15" s="41">
        <f>SUM(F6:F14)</f>
        <v>0</v>
      </c>
      <c r="G15" s="42"/>
      <c r="H15" s="82">
        <f>SUM(H6:H14)</f>
        <v>0</v>
      </c>
    </row>
    <row r="16" spans="1:8" x14ac:dyDescent="0.25">
      <c r="A16" s="19">
        <v>12</v>
      </c>
      <c r="B16" s="81"/>
      <c r="C16" s="39"/>
      <c r="D16" s="66"/>
      <c r="E16" s="80"/>
      <c r="F16" s="37"/>
      <c r="G16" s="37"/>
      <c r="H16" s="79"/>
    </row>
    <row r="17" spans="1:8" ht="15.75" thickBot="1" x14ac:dyDescent="0.3">
      <c r="A17" s="19">
        <v>13</v>
      </c>
      <c r="B17" s="64" t="s">
        <v>306</v>
      </c>
      <c r="C17" s="63"/>
      <c r="D17" s="63"/>
      <c r="E17" s="63"/>
      <c r="F17" s="63"/>
      <c r="G17" s="63"/>
      <c r="H17" s="63"/>
    </row>
    <row r="18" spans="1:8" x14ac:dyDescent="0.25">
      <c r="A18" s="19">
        <v>14</v>
      </c>
      <c r="B18" s="78" t="s">
        <v>307</v>
      </c>
      <c r="C18" s="77" t="s">
        <v>308</v>
      </c>
      <c r="D18" s="76">
        <v>60</v>
      </c>
      <c r="E18" s="213"/>
      <c r="F18" s="75">
        <f>D18*E18</f>
        <v>0</v>
      </c>
      <c r="G18" s="213"/>
      <c r="H18" s="74">
        <f>D18*G18</f>
        <v>0</v>
      </c>
    </row>
    <row r="19" spans="1:8" x14ac:dyDescent="0.25">
      <c r="A19" s="19">
        <v>15</v>
      </c>
      <c r="B19" s="73" t="s">
        <v>309</v>
      </c>
      <c r="C19" s="72" t="s">
        <v>310</v>
      </c>
      <c r="D19" s="71">
        <v>15</v>
      </c>
      <c r="E19" s="214"/>
      <c r="F19" s="70">
        <f>D19*E19</f>
        <v>0</v>
      </c>
      <c r="G19" s="214"/>
      <c r="H19" s="69">
        <f>D19*G19</f>
        <v>0</v>
      </c>
    </row>
    <row r="20" spans="1:8" ht="15.75" thickBot="1" x14ac:dyDescent="0.3">
      <c r="A20" s="19">
        <v>16</v>
      </c>
      <c r="B20" s="51" t="s">
        <v>311</v>
      </c>
      <c r="C20" s="50" t="s">
        <v>312</v>
      </c>
      <c r="D20" s="49">
        <v>1</v>
      </c>
      <c r="E20" s="48"/>
      <c r="F20" s="48"/>
      <c r="G20" s="212"/>
      <c r="H20" s="84">
        <f>D20*G20</f>
        <v>0</v>
      </c>
    </row>
    <row r="21" spans="1:8" x14ac:dyDescent="0.25">
      <c r="A21" s="19">
        <v>17</v>
      </c>
      <c r="B21" s="68" t="s">
        <v>305</v>
      </c>
      <c r="C21" s="67"/>
      <c r="D21" s="44"/>
      <c r="E21" s="45"/>
      <c r="F21" s="41">
        <f>SUM(F18:F20)</f>
        <v>0</v>
      </c>
      <c r="G21" s="42"/>
      <c r="H21" s="41">
        <f>SUM(H18:H20)</f>
        <v>0</v>
      </c>
    </row>
    <row r="22" spans="1:8" x14ac:dyDescent="0.25">
      <c r="A22" s="19">
        <v>18</v>
      </c>
      <c r="B22" s="40"/>
      <c r="C22" s="39"/>
      <c r="D22" s="66"/>
      <c r="E22" s="65"/>
      <c r="F22" s="37"/>
      <c r="G22" s="37"/>
      <c r="H22" s="37"/>
    </row>
    <row r="23" spans="1:8" ht="15.75" thickBot="1" x14ac:dyDescent="0.3">
      <c r="A23" s="19">
        <v>19</v>
      </c>
      <c r="B23" s="64" t="s">
        <v>313</v>
      </c>
      <c r="C23" s="63"/>
      <c r="D23" s="63"/>
      <c r="E23" s="63"/>
      <c r="F23" s="63"/>
      <c r="G23" s="63"/>
      <c r="H23" s="63"/>
    </row>
    <row r="24" spans="1:8" x14ac:dyDescent="0.25">
      <c r="A24" s="19">
        <v>20</v>
      </c>
      <c r="B24" s="62" t="s">
        <v>314</v>
      </c>
      <c r="C24" s="61" t="s">
        <v>315</v>
      </c>
      <c r="D24" s="60">
        <v>1</v>
      </c>
      <c r="E24" s="211"/>
      <c r="F24" s="59">
        <f>D24*E24</f>
        <v>0</v>
      </c>
      <c r="G24" s="211"/>
      <c r="H24" s="58">
        <f>D24*G24</f>
        <v>0</v>
      </c>
    </row>
    <row r="25" spans="1:8" x14ac:dyDescent="0.25">
      <c r="A25" s="19">
        <v>21</v>
      </c>
      <c r="B25" s="57" t="s">
        <v>314</v>
      </c>
      <c r="C25" s="55" t="s">
        <v>316</v>
      </c>
      <c r="D25" s="54">
        <v>5</v>
      </c>
      <c r="E25" s="210"/>
      <c r="F25" s="53">
        <f>D25*E25</f>
        <v>0</v>
      </c>
      <c r="G25" s="210"/>
      <c r="H25" s="52">
        <f>D25*G25</f>
        <v>0</v>
      </c>
    </row>
    <row r="26" spans="1:8" x14ac:dyDescent="0.25">
      <c r="A26" s="19">
        <v>22</v>
      </c>
      <c r="B26" s="57" t="s">
        <v>317</v>
      </c>
      <c r="C26" s="55" t="s">
        <v>318</v>
      </c>
      <c r="D26" s="54">
        <v>30</v>
      </c>
      <c r="E26" s="210"/>
      <c r="F26" s="53">
        <f t="shared" ref="F26:F30" si="2">D26*E26</f>
        <v>0</v>
      </c>
      <c r="G26" s="210"/>
      <c r="H26" s="52">
        <f t="shared" ref="H26:H32" si="3">D26*G26</f>
        <v>0</v>
      </c>
    </row>
    <row r="27" spans="1:8" x14ac:dyDescent="0.25">
      <c r="A27" s="19">
        <v>23</v>
      </c>
      <c r="B27" s="57" t="s">
        <v>317</v>
      </c>
      <c r="C27" s="55" t="s">
        <v>319</v>
      </c>
      <c r="D27" s="54">
        <v>10</v>
      </c>
      <c r="E27" s="210"/>
      <c r="F27" s="53">
        <f t="shared" si="2"/>
        <v>0</v>
      </c>
      <c r="G27" s="210"/>
      <c r="H27" s="52">
        <f t="shared" si="3"/>
        <v>0</v>
      </c>
    </row>
    <row r="28" spans="1:8" x14ac:dyDescent="0.25">
      <c r="A28" s="19">
        <v>24</v>
      </c>
      <c r="B28" s="57" t="s">
        <v>320</v>
      </c>
      <c r="C28" s="55" t="s">
        <v>321</v>
      </c>
      <c r="D28" s="54">
        <v>40</v>
      </c>
      <c r="E28" s="210"/>
      <c r="F28" s="53">
        <f t="shared" si="2"/>
        <v>0</v>
      </c>
      <c r="G28" s="210"/>
      <c r="H28" s="52">
        <f t="shared" si="3"/>
        <v>0</v>
      </c>
    </row>
    <row r="29" spans="1:8" x14ac:dyDescent="0.25">
      <c r="A29" s="19">
        <v>25</v>
      </c>
      <c r="B29" s="56" t="s">
        <v>322</v>
      </c>
      <c r="C29" s="55" t="s">
        <v>323</v>
      </c>
      <c r="D29" s="54">
        <v>10</v>
      </c>
      <c r="E29" s="210"/>
      <c r="F29" s="53">
        <f t="shared" si="2"/>
        <v>0</v>
      </c>
      <c r="G29" s="210"/>
      <c r="H29" s="52">
        <f t="shared" si="3"/>
        <v>0</v>
      </c>
    </row>
    <row r="30" spans="1:8" x14ac:dyDescent="0.25">
      <c r="A30" s="19">
        <v>26</v>
      </c>
      <c r="B30" s="57" t="s">
        <v>324</v>
      </c>
      <c r="C30" s="55" t="s">
        <v>325</v>
      </c>
      <c r="D30" s="54">
        <v>3</v>
      </c>
      <c r="E30" s="210"/>
      <c r="F30" s="53">
        <f t="shared" si="2"/>
        <v>0</v>
      </c>
      <c r="G30" s="210"/>
      <c r="H30" s="52">
        <f t="shared" si="3"/>
        <v>0</v>
      </c>
    </row>
    <row r="31" spans="1:8" x14ac:dyDescent="0.25">
      <c r="A31" s="19">
        <v>27</v>
      </c>
      <c r="B31" s="56" t="s">
        <v>326</v>
      </c>
      <c r="C31" s="55"/>
      <c r="D31" s="54">
        <v>40</v>
      </c>
      <c r="E31" s="53"/>
      <c r="F31" s="53"/>
      <c r="G31" s="210"/>
      <c r="H31" s="52">
        <f t="shared" si="3"/>
        <v>0</v>
      </c>
    </row>
    <row r="32" spans="1:8" ht="15.75" thickBot="1" x14ac:dyDescent="0.3">
      <c r="A32" s="19">
        <v>28</v>
      </c>
      <c r="B32" s="51" t="s">
        <v>327</v>
      </c>
      <c r="C32" s="50"/>
      <c r="D32" s="49">
        <v>5</v>
      </c>
      <c r="E32" s="48"/>
      <c r="F32" s="48"/>
      <c r="G32" s="212"/>
      <c r="H32" s="47">
        <f t="shared" si="3"/>
        <v>0</v>
      </c>
    </row>
    <row r="33" spans="1:8" x14ac:dyDescent="0.25">
      <c r="A33" s="19">
        <v>29</v>
      </c>
      <c r="B33" s="46" t="s">
        <v>305</v>
      </c>
      <c r="C33" s="45"/>
      <c r="D33" s="44"/>
      <c r="E33" s="43"/>
      <c r="F33" s="41">
        <f>SUM(F24:F32)</f>
        <v>0</v>
      </c>
      <c r="G33" s="42"/>
      <c r="H33" s="41">
        <f>SUM(H24:H32)</f>
        <v>0</v>
      </c>
    </row>
    <row r="34" spans="1:8" x14ac:dyDescent="0.25">
      <c r="A34" s="19">
        <v>30</v>
      </c>
      <c r="B34" s="40"/>
      <c r="C34" s="39"/>
      <c r="D34" s="38"/>
      <c r="E34" s="37"/>
      <c r="F34" s="37"/>
      <c r="G34" s="37"/>
      <c r="H34" s="37"/>
    </row>
    <row r="35" spans="1:8" ht="15.75" thickBot="1" x14ac:dyDescent="0.3">
      <c r="A35" s="19">
        <v>31</v>
      </c>
      <c r="B35" s="36" t="s">
        <v>328</v>
      </c>
      <c r="C35" s="35"/>
      <c r="D35" s="34"/>
      <c r="E35" s="33"/>
      <c r="F35" s="32"/>
      <c r="G35" s="32"/>
      <c r="H35" s="31"/>
    </row>
    <row r="36" spans="1:8" ht="15.75" thickBot="1" x14ac:dyDescent="0.3">
      <c r="A36" s="19">
        <v>32</v>
      </c>
      <c r="B36" s="197" t="s">
        <v>329</v>
      </c>
      <c r="C36" s="198"/>
      <c r="D36" s="198"/>
      <c r="E36" s="198"/>
      <c r="F36" s="198"/>
      <c r="G36" s="198"/>
      <c r="H36" s="30">
        <f>F15+H15+F21+H21+F33+H33</f>
        <v>0</v>
      </c>
    </row>
    <row r="37" spans="1:8" x14ac:dyDescent="0.25">
      <c r="A37" s="17"/>
      <c r="B37" s="29" t="s">
        <v>330</v>
      </c>
      <c r="C37" s="17"/>
      <c r="D37" s="17"/>
      <c r="E37" s="17"/>
      <c r="F37" s="17"/>
      <c r="G37" s="17"/>
      <c r="H37" s="17"/>
    </row>
    <row r="38" spans="1:8" x14ac:dyDescent="0.25">
      <c r="A38" s="17"/>
      <c r="B38" s="25"/>
      <c r="C38" s="25"/>
      <c r="D38" s="24"/>
      <c r="E38" s="23"/>
      <c r="F38" s="22"/>
      <c r="G38" s="22"/>
      <c r="H38" s="21"/>
    </row>
    <row r="39" spans="1:8" x14ac:dyDescent="0.25">
      <c r="A39" s="17"/>
      <c r="B39" s="28" t="s">
        <v>331</v>
      </c>
      <c r="C39" s="186" t="s">
        <v>332</v>
      </c>
      <c r="D39" s="187"/>
      <c r="E39" s="187"/>
      <c r="F39" s="27"/>
      <c r="G39" s="26" t="s">
        <v>333</v>
      </c>
      <c r="H39" s="24" t="s">
        <v>334</v>
      </c>
    </row>
    <row r="40" spans="1:8" x14ac:dyDescent="0.25">
      <c r="A40" s="17"/>
      <c r="B40" s="17"/>
      <c r="C40" s="25"/>
      <c r="D40" s="24"/>
      <c r="E40" s="23"/>
      <c r="F40" s="22"/>
      <c r="G40" s="22"/>
      <c r="H40" s="21"/>
    </row>
    <row r="41" spans="1:8" x14ac:dyDescent="0.25">
      <c r="A41" s="17"/>
      <c r="B41" s="190" t="s">
        <v>335</v>
      </c>
      <c r="C41" s="190"/>
      <c r="D41" s="190"/>
      <c r="E41" s="190"/>
      <c r="F41" s="190"/>
      <c r="G41" s="190"/>
      <c r="H41" s="190"/>
    </row>
    <row r="42" spans="1:8" x14ac:dyDescent="0.25">
      <c r="A42" s="17"/>
      <c r="B42" s="20" t="s">
        <v>336</v>
      </c>
      <c r="C42" s="17"/>
      <c r="D42" s="17"/>
      <c r="E42" s="17"/>
      <c r="F42" s="17"/>
      <c r="G42" s="17"/>
      <c r="H42" s="17"/>
    </row>
  </sheetData>
  <sheetProtection password="C5A7" sheet="1" objects="1" scenarios="1"/>
  <protectedRanges>
    <protectedRange sqref="E7:E12 G6:G14 E18:E19 G18:G20 E24:E30 G24:G32" name="Oblast1"/>
  </protectedRanges>
  <mergeCells count="10">
    <mergeCell ref="C39:E39"/>
    <mergeCell ref="G3:H3"/>
    <mergeCell ref="B41:H41"/>
    <mergeCell ref="B1:H1"/>
    <mergeCell ref="B2:H2"/>
    <mergeCell ref="B36:G36"/>
    <mergeCell ref="B3:B4"/>
    <mergeCell ref="C3:C4"/>
    <mergeCell ref="D3:D4"/>
    <mergeCell ref="E3:F3"/>
  </mergeCells>
  <pageMargins left="0.7" right="0.7" top="0.78740157499999996" bottom="0.78740157499999996" header="0.3" footer="0.3"/>
  <pageSetup paperSize="9" orientation="landscape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Rekapitulace celkem</vt:lpstr>
      <vt:lpstr>Položky silnoproud</vt:lpstr>
      <vt:lpstr>Rekapitulace slaboproud</vt:lpstr>
      <vt:lpstr>SK,EKV,CCTV</vt:lpstr>
      <vt:lpstr>HCC - 07.2</vt:lpstr>
      <vt:lpstr>'Položky silnoproud'!Názvy_tisku</vt:lpstr>
      <vt:lpstr>'Rekapitulace celkem'!Názvy_tisku</vt:lpstr>
      <vt:lpstr>'Položky silnoproud'!Oblast_tisku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Roman</cp:lastModifiedBy>
  <cp:lastPrinted>2018-02-14T09:59:21Z</cp:lastPrinted>
  <dcterms:created xsi:type="dcterms:W3CDTF">2017-10-17T08:46:40Z</dcterms:created>
  <dcterms:modified xsi:type="dcterms:W3CDTF">2018-02-14T15:10:36Z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