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chterd\Desktop\ELIS_DOKUMENTY\_DR\_PROJEKTY\_ELISPRO\_DPS_PKN_BUDOVA_C_10\DPS\"/>
    </mc:Choice>
  </mc:AlternateContent>
  <bookViews>
    <workbookView xWindow="0" yWindow="0" windowWidth="28800" windowHeight="13020"/>
  </bookViews>
  <sheets>
    <sheet name="D.1.4.501.2_ENERGETICKA_BILANCE" sheetId="1" r:id="rId1"/>
  </sheets>
  <definedNames>
    <definedName name="_xlnm.Print_Area" localSheetId="0">D.1.4.501.2_ENERGETICKA_BILANCE!$A$1:$L$17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F15" i="1" l="1"/>
  <c r="G15" i="1" s="1"/>
  <c r="F13" i="1"/>
  <c r="G13" i="1" s="1"/>
  <c r="F11" i="1"/>
  <c r="G11" i="1" s="1"/>
  <c r="F10" i="1"/>
  <c r="G10" i="1" s="1"/>
  <c r="F8" i="1"/>
  <c r="G8" i="1" s="1"/>
  <c r="F7" i="1"/>
  <c r="G7" i="1" s="1"/>
  <c r="F14" i="1" l="1"/>
  <c r="G14" i="1" s="1"/>
  <c r="F12" i="1"/>
  <c r="G12" i="1" s="1"/>
  <c r="F5" i="1"/>
  <c r="J9" i="1"/>
  <c r="K9" i="1" s="1"/>
  <c r="F9" i="1"/>
  <c r="G9" i="1" s="1"/>
  <c r="F6" i="1"/>
  <c r="G6" i="1" s="1"/>
  <c r="G5" i="1" l="1"/>
  <c r="G17" i="1" s="1"/>
  <c r="F17" i="1"/>
  <c r="K17" i="1"/>
  <c r="J17" i="1"/>
</calcChain>
</file>

<file path=xl/sharedStrings.xml><?xml version="1.0" encoding="utf-8"?>
<sst xmlns="http://schemas.openxmlformats.org/spreadsheetml/2006/main" count="29" uniqueCount="24">
  <si>
    <t>ß</t>
  </si>
  <si>
    <t>Ip  [A]</t>
  </si>
  <si>
    <r>
      <t xml:space="preserve">Pi </t>
    </r>
    <r>
      <rPr>
        <b/>
        <sz val="11"/>
        <color theme="1"/>
        <rFont val="Calibri"/>
        <family val="2"/>
        <charset val="238"/>
      </rPr>
      <t>[kW]</t>
    </r>
  </si>
  <si>
    <t>BUDOVA CELKEM</t>
  </si>
  <si>
    <t>cosϕ</t>
  </si>
  <si>
    <t>POZNÁMKY</t>
  </si>
  <si>
    <t>REZERVACE</t>
  </si>
  <si>
    <t>ELEKTRICKÉ ZAŘÍZENÍ</t>
  </si>
  <si>
    <t>ENERGETICKÁ BILANCE</t>
  </si>
  <si>
    <t>DISTRIBUČNÍ - SÍŤ</t>
  </si>
  <si>
    <t>DA - SÍŤ</t>
  </si>
  <si>
    <t>OSVĚTLENÍ</t>
  </si>
  <si>
    <t>ŘADA</t>
  </si>
  <si>
    <t>ZÁSUVKY ICT 
(VÝPOČETNÍ TECHNIKA, DATOVÉ ROZV. MDF, TISKÁRNY, AV TECHNIKA, ATD.)</t>
  </si>
  <si>
    <t>ZÁSUVKY ÚKLIDOVÉ</t>
  </si>
  <si>
    <t>ZÁSUVKY VLASTNÍ SPOTŘEBA</t>
  </si>
  <si>
    <t>ZÁSUVKY KUCHYŇKY
(LEDNICE, MYČKY, MIKRO. TROUBY, EL. TROBY, VARNÉ DEKY, KUCH. LINKY)</t>
  </si>
  <si>
    <t>ZÁSUVKY ZDRAVOTNICKÉ TECHNOLOGIE</t>
  </si>
  <si>
    <t>VZT, ZTI, TZB (ELEKTRICKÉ DVEŘE)</t>
  </si>
  <si>
    <t>DÍLNY</t>
  </si>
  <si>
    <t>-</t>
  </si>
  <si>
    <t>STÁVAJÍCÍ VÝTAH</t>
  </si>
  <si>
    <t>ZAŘÍZENÍ SLABOPROUDÉ ELEKTROINSTALACE (PZTS)</t>
  </si>
  <si>
    <t>Ps [kW]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</si>
</sst>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164" fontId="1" fillId="4" borderId="15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2" fontId="1" fillId="0" borderId="6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2" fontId="1" fillId="0" borderId="39" xfId="0" applyNumberFormat="1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164" fontId="1" fillId="4" borderId="14" xfId="0" applyNumberFormat="1" applyFont="1" applyFill="1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164" fontId="1" fillId="2" borderId="31" xfId="0" applyNumberFormat="1" applyFont="1" applyFill="1" applyBorder="1" applyAlignment="1">
      <alignment horizontal="center" vertical="center"/>
    </xf>
    <xf numFmtId="164" fontId="1" fillId="2" borderId="33" xfId="0" applyNumberFormat="1" applyFont="1" applyFill="1" applyBorder="1" applyAlignment="1">
      <alignment horizontal="center" vertical="center"/>
    </xf>
    <xf numFmtId="164" fontId="1" fillId="2" borderId="32" xfId="0" applyNumberFormat="1" applyFont="1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1" fillId="2" borderId="41" xfId="0" applyFont="1" applyFill="1" applyBorder="1" applyAlignment="1">
      <alignment vertical="center"/>
    </xf>
    <xf numFmtId="0" fontId="0" fillId="0" borderId="23" xfId="0" applyFill="1" applyBorder="1" applyAlignment="1">
      <alignment horizontal="center" vertical="center"/>
    </xf>
    <xf numFmtId="164" fontId="0" fillId="2" borderId="32" xfId="0" applyNumberFormat="1" applyFill="1" applyBorder="1" applyAlignment="1">
      <alignment horizontal="center" vertical="center"/>
    </xf>
    <xf numFmtId="164" fontId="0" fillId="2" borderId="35" xfId="0" applyNumberFormat="1" applyFill="1" applyBorder="1" applyAlignment="1">
      <alignment horizontal="center" vertical="center"/>
    </xf>
    <xf numFmtId="2" fontId="1" fillId="5" borderId="6" xfId="0" applyNumberFormat="1" applyFont="1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164" fontId="0" fillId="5" borderId="15" xfId="0" applyNumberForma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4" fontId="1" fillId="5" borderId="3" xfId="0" applyNumberFormat="1" applyFont="1" applyFill="1" applyBorder="1" applyAlignment="1">
      <alignment horizontal="center" vertical="center"/>
    </xf>
    <xf numFmtId="164" fontId="0" fillId="5" borderId="8" xfId="0" applyNumberFormat="1" applyFill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164" fontId="1" fillId="4" borderId="13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2" fillId="2" borderId="1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6" xfId="0" applyBorder="1" applyAlignment="1">
      <alignment vertical="center" wrapText="1"/>
    </xf>
    <xf numFmtId="0" fontId="0" fillId="5" borderId="26" xfId="0" applyFill="1" applyBorder="1" applyAlignment="1">
      <alignment vertical="center" wrapText="1"/>
    </xf>
    <xf numFmtId="0" fontId="0" fillId="0" borderId="26" xfId="0" applyFill="1" applyBorder="1" applyAlignment="1">
      <alignment vertical="center"/>
    </xf>
    <xf numFmtId="0" fontId="0" fillId="0" borderId="18" xfId="0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25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393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view="pageBreakPreview" zoomScale="85" zoomScaleNormal="55" zoomScaleSheetLayoutView="85" workbookViewId="0">
      <pane ySplit="3" topLeftCell="A4" activePane="bottomLeft" state="frozen"/>
      <selection pane="bottomLeft" sqref="A1:L1"/>
    </sheetView>
  </sheetViews>
  <sheetFormatPr defaultRowHeight="15" x14ac:dyDescent="0.25"/>
  <cols>
    <col min="2" max="2" width="69.85546875" bestFit="1" customWidth="1"/>
    <col min="3" max="11" width="7.7109375" customWidth="1"/>
    <col min="12" max="12" width="50.7109375" style="1" customWidth="1"/>
  </cols>
  <sheetData>
    <row r="1" spans="1:12" ht="19.5" thickBot="1" x14ac:dyDescent="0.3">
      <c r="A1" s="77" t="s">
        <v>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9"/>
    </row>
    <row r="2" spans="1:12" ht="15.75" thickBot="1" x14ac:dyDescent="0.3">
      <c r="A2" s="80"/>
      <c r="B2" s="81"/>
      <c r="C2" s="34"/>
      <c r="D2" s="71" t="s">
        <v>9</v>
      </c>
      <c r="E2" s="72"/>
      <c r="F2" s="72"/>
      <c r="G2" s="73"/>
      <c r="H2" s="74" t="s">
        <v>10</v>
      </c>
      <c r="I2" s="75"/>
      <c r="J2" s="75"/>
      <c r="K2" s="76"/>
      <c r="L2" s="13"/>
    </row>
    <row r="3" spans="1:12" ht="15.75" thickBot="1" x14ac:dyDescent="0.3">
      <c r="A3" s="59" t="s">
        <v>12</v>
      </c>
      <c r="B3" s="54" t="s">
        <v>7</v>
      </c>
      <c r="C3" s="55" t="s">
        <v>4</v>
      </c>
      <c r="D3" s="56" t="s">
        <v>2</v>
      </c>
      <c r="E3" s="57" t="s">
        <v>0</v>
      </c>
      <c r="F3" s="56" t="s">
        <v>23</v>
      </c>
      <c r="G3" s="10" t="s">
        <v>1</v>
      </c>
      <c r="H3" s="58" t="s">
        <v>2</v>
      </c>
      <c r="I3" s="57" t="s">
        <v>0</v>
      </c>
      <c r="J3" s="56" t="s">
        <v>23</v>
      </c>
      <c r="K3" s="11" t="s">
        <v>1</v>
      </c>
      <c r="L3" s="53" t="s">
        <v>5</v>
      </c>
    </row>
    <row r="4" spans="1:12" x14ac:dyDescent="0.25">
      <c r="A4" s="60"/>
      <c r="B4" s="63"/>
      <c r="C4" s="19"/>
      <c r="D4" s="20"/>
      <c r="E4" s="21"/>
      <c r="F4" s="22"/>
      <c r="G4" s="23"/>
      <c r="H4" s="24"/>
      <c r="I4" s="21"/>
      <c r="J4" s="25"/>
      <c r="K4" s="26"/>
      <c r="L4" s="27"/>
    </row>
    <row r="5" spans="1:12" x14ac:dyDescent="0.25">
      <c r="A5" s="69">
        <v>100</v>
      </c>
      <c r="B5" s="64" t="s">
        <v>11</v>
      </c>
      <c r="C5" s="4">
        <v>0.9</v>
      </c>
      <c r="D5" s="16">
        <v>16</v>
      </c>
      <c r="E5" s="17">
        <v>0.6</v>
      </c>
      <c r="F5" s="7">
        <f t="shared" ref="F5:F15" si="0">$D5*$E5</f>
        <v>9.6</v>
      </c>
      <c r="G5" s="6">
        <f t="shared" ref="G5:G15" si="1">($F5*1000)/(693*$C5)</f>
        <v>15.392015392015391</v>
      </c>
      <c r="H5" s="3"/>
      <c r="I5" s="2"/>
      <c r="J5" s="8"/>
      <c r="K5" s="9"/>
      <c r="L5" s="5"/>
    </row>
    <row r="6" spans="1:12" x14ac:dyDescent="0.25">
      <c r="A6" s="69">
        <v>200</v>
      </c>
      <c r="B6" s="64" t="s">
        <v>14</v>
      </c>
      <c r="C6" s="4">
        <v>0.9</v>
      </c>
      <c r="D6" s="16">
        <v>9</v>
      </c>
      <c r="E6" s="17">
        <v>0.3</v>
      </c>
      <c r="F6" s="7">
        <f t="shared" si="0"/>
        <v>2.6999999999999997</v>
      </c>
      <c r="G6" s="6">
        <f t="shared" si="1"/>
        <v>4.3290043290043281</v>
      </c>
      <c r="H6" s="3"/>
      <c r="I6" s="2"/>
      <c r="J6" s="8"/>
      <c r="K6" s="9"/>
      <c r="L6" s="5"/>
    </row>
    <row r="7" spans="1:12" ht="30" x14ac:dyDescent="0.25">
      <c r="A7" s="69">
        <v>300</v>
      </c>
      <c r="B7" s="65" t="s">
        <v>16</v>
      </c>
      <c r="C7" s="4">
        <v>0.9</v>
      </c>
      <c r="D7" s="16">
        <v>33</v>
      </c>
      <c r="E7" s="17">
        <v>0.4</v>
      </c>
      <c r="F7" s="7">
        <f t="shared" si="0"/>
        <v>13.200000000000001</v>
      </c>
      <c r="G7" s="6">
        <f t="shared" si="1"/>
        <v>21.164021164021165</v>
      </c>
      <c r="H7" s="3"/>
      <c r="I7" s="2"/>
      <c r="J7" s="8"/>
      <c r="K7" s="9"/>
      <c r="L7" s="14"/>
    </row>
    <row r="8" spans="1:12" x14ac:dyDescent="0.25">
      <c r="A8" s="69">
        <v>400</v>
      </c>
      <c r="B8" s="64" t="s">
        <v>15</v>
      </c>
      <c r="C8" s="4">
        <v>0.9</v>
      </c>
      <c r="D8" s="16">
        <v>37</v>
      </c>
      <c r="E8" s="17">
        <v>0.6</v>
      </c>
      <c r="F8" s="7">
        <f t="shared" si="0"/>
        <v>22.2</v>
      </c>
      <c r="G8" s="6">
        <f t="shared" si="1"/>
        <v>35.594035594035589</v>
      </c>
      <c r="H8" s="3"/>
      <c r="I8" s="2"/>
      <c r="J8" s="8"/>
      <c r="K8" s="9"/>
      <c r="L8" s="14"/>
    </row>
    <row r="9" spans="1:12" ht="30" x14ac:dyDescent="0.25">
      <c r="A9" s="70">
        <v>500</v>
      </c>
      <c r="B9" s="66" t="s">
        <v>13</v>
      </c>
      <c r="C9" s="37">
        <v>0.9</v>
      </c>
      <c r="D9" s="38">
        <v>45</v>
      </c>
      <c r="E9" s="39">
        <v>0.8</v>
      </c>
      <c r="F9" s="40">
        <f t="shared" si="0"/>
        <v>36</v>
      </c>
      <c r="G9" s="41">
        <f t="shared" si="1"/>
        <v>57.720057720057717</v>
      </c>
      <c r="H9" s="42">
        <v>45</v>
      </c>
      <c r="I9" s="39">
        <v>0.8</v>
      </c>
      <c r="J9" s="8">
        <f>$H9*$I9</f>
        <v>36</v>
      </c>
      <c r="K9" s="9">
        <f>($J9*1000)/(693*$C9)</f>
        <v>57.720057720057717</v>
      </c>
      <c r="L9" s="14"/>
    </row>
    <row r="10" spans="1:12" x14ac:dyDescent="0.25">
      <c r="A10" s="69">
        <v>600</v>
      </c>
      <c r="B10" s="67" t="s">
        <v>17</v>
      </c>
      <c r="C10" s="15">
        <v>0.9</v>
      </c>
      <c r="D10" s="16">
        <v>4</v>
      </c>
      <c r="E10" s="17">
        <v>1</v>
      </c>
      <c r="F10" s="7">
        <f t="shared" si="0"/>
        <v>4</v>
      </c>
      <c r="G10" s="6">
        <f t="shared" si="1"/>
        <v>6.4133397466730795</v>
      </c>
      <c r="H10" s="18"/>
      <c r="I10" s="17"/>
      <c r="J10" s="8"/>
      <c r="K10" s="9"/>
      <c r="L10" s="14"/>
    </row>
    <row r="11" spans="1:12" x14ac:dyDescent="0.25">
      <c r="A11" s="69">
        <v>700</v>
      </c>
      <c r="B11" s="67" t="s">
        <v>18</v>
      </c>
      <c r="C11" s="15">
        <v>0.7</v>
      </c>
      <c r="D11" s="16">
        <v>11</v>
      </c>
      <c r="E11" s="17">
        <v>0.5</v>
      </c>
      <c r="F11" s="7">
        <f t="shared" si="0"/>
        <v>5.5</v>
      </c>
      <c r="G11" s="6">
        <f t="shared" si="1"/>
        <v>11.337868480725625</v>
      </c>
      <c r="H11" s="18"/>
      <c r="I11" s="17"/>
      <c r="J11" s="8"/>
      <c r="K11" s="9"/>
      <c r="L11" s="14"/>
    </row>
    <row r="12" spans="1:12" x14ac:dyDescent="0.25">
      <c r="A12" s="69">
        <v>800</v>
      </c>
      <c r="B12" s="64" t="s">
        <v>19</v>
      </c>
      <c r="C12" s="4">
        <v>0.7</v>
      </c>
      <c r="D12" s="16">
        <v>42</v>
      </c>
      <c r="E12" s="17">
        <v>0.8</v>
      </c>
      <c r="F12" s="7">
        <f t="shared" si="0"/>
        <v>33.6</v>
      </c>
      <c r="G12" s="6">
        <f t="shared" si="1"/>
        <v>69.264069264069263</v>
      </c>
      <c r="H12" s="3"/>
      <c r="I12" s="2"/>
      <c r="J12" s="8"/>
      <c r="K12" s="9"/>
      <c r="L12" s="14"/>
    </row>
    <row r="13" spans="1:12" x14ac:dyDescent="0.25">
      <c r="A13" s="69">
        <v>900</v>
      </c>
      <c r="B13" s="64" t="s">
        <v>22</v>
      </c>
      <c r="C13" s="4">
        <v>0.9</v>
      </c>
      <c r="D13" s="16">
        <v>1</v>
      </c>
      <c r="E13" s="17">
        <v>1</v>
      </c>
      <c r="F13" s="7">
        <f t="shared" si="0"/>
        <v>1</v>
      </c>
      <c r="G13" s="6">
        <f t="shared" si="1"/>
        <v>1.6033349366682699</v>
      </c>
      <c r="H13" s="3"/>
      <c r="I13" s="2"/>
      <c r="J13" s="8"/>
      <c r="K13" s="9"/>
      <c r="L13" s="14"/>
    </row>
    <row r="14" spans="1:12" x14ac:dyDescent="0.25">
      <c r="A14" s="61" t="s">
        <v>20</v>
      </c>
      <c r="B14" s="64" t="s">
        <v>21</v>
      </c>
      <c r="C14" s="4">
        <v>0.55000000000000004</v>
      </c>
      <c r="D14" s="16">
        <v>3.5</v>
      </c>
      <c r="E14" s="17">
        <v>0.6</v>
      </c>
      <c r="F14" s="7">
        <f t="shared" si="0"/>
        <v>2.1</v>
      </c>
      <c r="G14" s="6">
        <f t="shared" si="1"/>
        <v>5.5096418732782366</v>
      </c>
      <c r="H14" s="3"/>
      <c r="I14" s="2"/>
      <c r="J14" s="8"/>
      <c r="K14" s="9"/>
      <c r="L14" s="14"/>
    </row>
    <row r="15" spans="1:12" x14ac:dyDescent="0.25">
      <c r="A15" s="61" t="s">
        <v>20</v>
      </c>
      <c r="B15" s="64" t="s">
        <v>6</v>
      </c>
      <c r="C15" s="4">
        <v>0.9</v>
      </c>
      <c r="D15" s="16">
        <v>10</v>
      </c>
      <c r="E15" s="17">
        <v>0.6</v>
      </c>
      <c r="F15" s="7">
        <f t="shared" si="0"/>
        <v>6</v>
      </c>
      <c r="G15" s="6">
        <f t="shared" si="1"/>
        <v>9.6200096200096201</v>
      </c>
      <c r="H15" s="3"/>
      <c r="I15" s="2"/>
      <c r="J15" s="8"/>
      <c r="K15" s="9"/>
      <c r="L15" s="5"/>
    </row>
    <row r="16" spans="1:12" ht="15.75" thickBot="1" x14ac:dyDescent="0.3">
      <c r="A16" s="62"/>
      <c r="B16" s="68"/>
      <c r="C16" s="43"/>
      <c r="D16" s="44"/>
      <c r="E16" s="45"/>
      <c r="F16" s="46"/>
      <c r="G16" s="47"/>
      <c r="H16" s="48"/>
      <c r="I16" s="49"/>
      <c r="J16" s="50"/>
      <c r="K16" s="51"/>
      <c r="L16" s="52"/>
    </row>
    <row r="17" spans="1:12" ht="15.75" thickBot="1" x14ac:dyDescent="0.3">
      <c r="A17" s="32"/>
      <c r="B17" s="33" t="s">
        <v>3</v>
      </c>
      <c r="C17" s="12"/>
      <c r="D17" s="28">
        <f>SUM($D4:$D16)</f>
        <v>211.5</v>
      </c>
      <c r="E17" s="35"/>
      <c r="F17" s="28">
        <f>SUM($F4:$F16)</f>
        <v>135.9</v>
      </c>
      <c r="G17" s="29">
        <f>SUM($G4:$G16)</f>
        <v>237.94739812055829</v>
      </c>
      <c r="H17" s="36"/>
      <c r="I17" s="35"/>
      <c r="J17" s="28">
        <f>SUM($J4:$J15)</f>
        <v>36</v>
      </c>
      <c r="K17" s="30">
        <f>SUM($K4:$K15)</f>
        <v>57.720057720057717</v>
      </c>
      <c r="L17" s="31"/>
    </row>
  </sheetData>
  <mergeCells count="4">
    <mergeCell ref="D2:G2"/>
    <mergeCell ref="H2:K2"/>
    <mergeCell ref="A1:L1"/>
    <mergeCell ref="A2:B2"/>
  </mergeCells>
  <pageMargins left="0.7" right="0.7" top="0.78740157499999996" bottom="0.78740157499999996" header="0.3" footer="0.3"/>
  <pageSetup paperSize="9" scale="65" fitToHeight="0" orientation="landscape" horizontalDpi="300" verticalDpi="3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D.1.4.501.2_ENERGETICKA_BILANCE</vt:lpstr>
      <vt:lpstr>D.1.4.501.2_ENERGETICKA_BILANCE!Oblast_tisku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 David</dc:creator>
  <cp:lastModifiedBy>Richter David</cp:lastModifiedBy>
  <cp:lastPrinted>2017-10-11T08:41:49Z</cp:lastPrinted>
  <dcterms:created xsi:type="dcterms:W3CDTF">2016-03-14T17:39:51Z</dcterms:created>
  <dcterms:modified xsi:type="dcterms:W3CDTF">2017-10-15T16:45:48Z</dcterms:modified>
</cp:coreProperties>
</file>